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ables/table1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aoadx-my.sharepoint.com/personal/mattie_goldberg_aoadx_com/Documents/"/>
    </mc:Choice>
  </mc:AlternateContent>
  <xr:revisionPtr revIDLastSave="380" documentId="8_{36EDE06A-D92B-417B-8F7C-6B757B3C6390}" xr6:coauthVersionLast="47" xr6:coauthVersionMax="47" xr10:uidLastSave="{274A9E8E-FFB7-4EFA-8FBC-DDE894D2AC3C}"/>
  <bookViews>
    <workbookView xWindow="-57720" yWindow="-90" windowWidth="29040" windowHeight="15720" tabRatio="899" activeTab="2" xr2:uid="{0D34D9AB-3AFE-4130-B590-56783DF6186A}"/>
  </bookViews>
  <sheets>
    <sheet name="Cohort" sheetId="11" r:id="rId1"/>
    <sheet name="AOA inventory pivot table" sheetId="10" r:id="rId2"/>
    <sheet name="comorbidities at AOA" sheetId="8" r:id="rId3"/>
    <sheet name="Benign Sample Purchase (June 24" sheetId="2" r:id="rId4"/>
    <sheet name="iSpecimen Benign Selected" sheetId="14" r:id="rId5"/>
    <sheet name="ispecimen Site 60; 2-3wk" sheetId="4" r:id="rId6"/>
    <sheet name="ispecimen Site 95 Serum; 2wk" sheetId="5" r:id="rId7"/>
    <sheet name="Aspira benign samples" sheetId="7" r:id="rId8"/>
    <sheet name="Ask Oriana - Aspira Samples" sheetId="13" r:id="rId9"/>
  </sheets>
  <definedNames>
    <definedName name="_xlnm._FilterDatabase" localSheetId="7" hidden="1">'Aspira benign samples'!$A$1:$S$367</definedName>
  </definedNames>
  <calcPr calcId="191029"/>
  <pivotCaches>
    <pivotCache cacheId="33" r:id="rId10"/>
    <pivotCache cacheId="34" r:id="rId11"/>
    <pivotCache cacheId="35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4" l="1"/>
  <c r="D14" i="14"/>
  <c r="W405" i="14"/>
  <c r="C405" i="14"/>
  <c r="B405" i="14"/>
  <c r="N26" i="11"/>
  <c r="AD26" i="11"/>
  <c r="F3" i="11"/>
  <c r="D288" i="4"/>
  <c r="K19" i="2"/>
  <c r="K13" i="2"/>
  <c r="K12" i="2"/>
  <c r="L18" i="2"/>
  <c r="L17" i="2"/>
  <c r="L13" i="2"/>
  <c r="L12" i="2"/>
  <c r="L19" i="2" s="1"/>
  <c r="L10" i="2"/>
  <c r="L9" i="2"/>
  <c r="L8" i="2"/>
</calcChain>
</file>

<file path=xl/sharedStrings.xml><?xml version="1.0" encoding="utf-8"?>
<sst xmlns="http://schemas.openxmlformats.org/spreadsheetml/2006/main" count="11629" uniqueCount="1397">
  <si>
    <t>Recommended benign samples (Michelle MD)</t>
  </si>
  <si>
    <t>FOR PATROL TROOPER COHORT</t>
  </si>
  <si>
    <t>Benign Gyn Condition:</t>
  </si>
  <si>
    <t xml:space="preserve">AOA in-house </t>
  </si>
  <si>
    <t>#</t>
  </si>
  <si>
    <t>Benign cyst</t>
  </si>
  <si>
    <t>Cyst (many subtype)</t>
  </si>
  <si>
    <t>&gt;10</t>
  </si>
  <si>
    <t>Benign hemorrhagic cyst, consistent with endometrioma.</t>
  </si>
  <si>
    <t>Endometriosis</t>
  </si>
  <si>
    <t>Benign Hemorrhagic Serous Cyst</t>
  </si>
  <si>
    <t>Benign mucinous cystadenoma</t>
  </si>
  <si>
    <t xml:space="preserve">iSpecimen </t>
  </si>
  <si>
    <t>Cost</t>
  </si>
  <si>
    <t>Benign serous cystadenoma</t>
  </si>
  <si>
    <t>Site 95; $250/aliquot; 2 wk lead time</t>
  </si>
  <si>
    <t>benign simple cyst</t>
  </si>
  <si>
    <t>Serous Cystadenofibroma</t>
  </si>
  <si>
    <t>Borderline tumor</t>
  </si>
  <si>
    <t>Cystademofibroma</t>
  </si>
  <si>
    <t>Cyst</t>
  </si>
  <si>
    <t>Borderline Tumor</t>
  </si>
  <si>
    <t>Cystadenoma</t>
  </si>
  <si>
    <t>Site 60; $350/aliquot; 2-3 wk lead time</t>
  </si>
  <si>
    <t>Dermoid cyst</t>
  </si>
  <si>
    <t>Mucinous Cystadenoma</t>
  </si>
  <si>
    <t>Endometrioid cystadenoma</t>
  </si>
  <si>
    <t>Endometrioma</t>
  </si>
  <si>
    <t>Endometrioma of the left ovary</t>
  </si>
  <si>
    <t xml:space="preserve">BioIVT </t>
  </si>
  <si>
    <t>Volume (mL)</t>
  </si>
  <si>
    <t>Quotes $200/aliquot; Available to Ship</t>
  </si>
  <si>
    <t>Mucinous cystadenoma</t>
  </si>
  <si>
    <t>Alzheimer's</t>
  </si>
  <si>
    <t>Ovary with benign cyst with attenuated cyst lining</t>
  </si>
  <si>
    <t>Parkinson's</t>
  </si>
  <si>
    <t>Serous cystadenoma</t>
  </si>
  <si>
    <t>Total Cost</t>
  </si>
  <si>
    <t xml:space="preserve">Before purchasing, confirm against manchester data </t>
  </si>
  <si>
    <t xml:space="preserve"> ID</t>
  </si>
  <si>
    <t>Date of collection</t>
  </si>
  <si>
    <t>Sex</t>
  </si>
  <si>
    <t>Age</t>
  </si>
  <si>
    <t>Specimen type</t>
  </si>
  <si>
    <t>SERUM in STOCK</t>
  </si>
  <si>
    <t>Ethnicity</t>
  </si>
  <si>
    <t>Patient diagnosis</t>
  </si>
  <si>
    <t xml:space="preserve">Location </t>
  </si>
  <si>
    <t>Date of surgery</t>
  </si>
  <si>
    <t>Histological diagnosis</t>
  </si>
  <si>
    <t>Smoking history</t>
  </si>
  <si>
    <t xml:space="preserve">Family history </t>
  </si>
  <si>
    <t>Medical history</t>
  </si>
  <si>
    <t>Treatment</t>
  </si>
  <si>
    <t>Height, cm</t>
  </si>
  <si>
    <t>Weight, kg</t>
  </si>
  <si>
    <t>BMI</t>
  </si>
  <si>
    <t>(Multiple Items)</t>
  </si>
  <si>
    <t>032661S</t>
  </si>
  <si>
    <t>F</t>
  </si>
  <si>
    <t>serum</t>
  </si>
  <si>
    <t>3 x 1mL</t>
  </si>
  <si>
    <t>Caucasian</t>
  </si>
  <si>
    <t>benign tumor</t>
  </si>
  <si>
    <t>ovary</t>
  </si>
  <si>
    <t>mucinous cystadenoma</t>
  </si>
  <si>
    <t>no</t>
  </si>
  <si>
    <t>brother  -  prostate cancer</t>
  </si>
  <si>
    <t xml:space="preserve">hypothyroidism, chronic gastritis </t>
  </si>
  <si>
    <t>Mesothelial inclusion cyst</t>
  </si>
  <si>
    <t>033615S</t>
  </si>
  <si>
    <t>6 x 1mL</t>
  </si>
  <si>
    <t>father - lung cancer</t>
  </si>
  <si>
    <t>034448S</t>
  </si>
  <si>
    <t>1 x 1mL</t>
  </si>
  <si>
    <t>hypertension, cholelithiasis</t>
  </si>
  <si>
    <t>034904S</t>
  </si>
  <si>
    <t>8 x 1mL</t>
  </si>
  <si>
    <t>seromucinous cystadenoma</t>
  </si>
  <si>
    <t>55-12/29/2022</t>
  </si>
  <si>
    <t xml:space="preserve">mother -breast cancer </t>
  </si>
  <si>
    <t>hypertension, varicose veins</t>
  </si>
  <si>
    <t>035015S</t>
  </si>
  <si>
    <t>7.5 - 08/26/2023</t>
  </si>
  <si>
    <t>chronic gastritis</t>
  </si>
  <si>
    <r>
      <t>CA 125,</t>
    </r>
    <r>
      <rPr>
        <sz val="11"/>
        <color theme="0"/>
        <rFont val="Aptos Narrow"/>
        <family val="2"/>
        <scheme val="minor"/>
      </rPr>
      <t xml:space="preserve"> </t>
    </r>
    <r>
      <rPr>
        <b/>
        <sz val="11"/>
        <color theme="0"/>
        <rFont val="Aptos Narrow"/>
        <family val="2"/>
        <scheme val="minor"/>
      </rPr>
      <t>U/mL</t>
    </r>
  </si>
  <si>
    <t>Purchase Request (ml)</t>
  </si>
  <si>
    <t>033310S</t>
  </si>
  <si>
    <t>endometriosis</t>
  </si>
  <si>
    <t>2014 - CRC</t>
  </si>
  <si>
    <t>033348S</t>
  </si>
  <si>
    <t>2 years 0.5 pack/day</t>
  </si>
  <si>
    <t>grandfather - gastric cancer</t>
  </si>
  <si>
    <t>033606S</t>
  </si>
  <si>
    <t>grandmother - gallbladder cancer</t>
  </si>
  <si>
    <t>033955S</t>
  </si>
  <si>
    <t>5 x 1mL</t>
  </si>
  <si>
    <t>hypertension, obesity</t>
  </si>
  <si>
    <t>033970S</t>
  </si>
  <si>
    <t>mother - uterine cancer, lung cancer, grandmother - gastric cancer, colon cancer, grandfather - lung cancer</t>
  </si>
  <si>
    <t>chronic cholecystitis</t>
  </si>
  <si>
    <t>034262S</t>
  </si>
  <si>
    <t>4 x 1mL</t>
  </si>
  <si>
    <t>endometrioid cyst, endometriosis</t>
  </si>
  <si>
    <t>chronic gastritis, anemia</t>
  </si>
  <si>
    <t>Site</t>
  </si>
  <si>
    <t>Total (mL)</t>
  </si>
  <si>
    <t>Total Aliquots to Purchase (mL)</t>
  </si>
  <si>
    <r>
      <t>CA 125,</t>
    </r>
    <r>
      <rPr>
        <sz val="11"/>
        <rFont val="Aptos Narrow"/>
        <family val="2"/>
        <scheme val="minor"/>
      </rPr>
      <t xml:space="preserve"> </t>
    </r>
    <r>
      <rPr>
        <b/>
        <sz val="11"/>
        <rFont val="Aptos Narrow"/>
        <family val="2"/>
        <scheme val="minor"/>
      </rPr>
      <t>U/mL</t>
    </r>
  </si>
  <si>
    <t>032386S</t>
  </si>
  <si>
    <t>06/10/2013</t>
  </si>
  <si>
    <t>endometrioid cyst</t>
  </si>
  <si>
    <t>$350/specimen aliquot</t>
  </si>
  <si>
    <t>032387S</t>
  </si>
  <si>
    <t>06/14/2013</t>
  </si>
  <si>
    <t>fibroma</t>
  </si>
  <si>
    <t xml:space="preserve">hypertension </t>
  </si>
  <si>
    <t>Row Labels</t>
  </si>
  <si>
    <t>Count of  ID</t>
  </si>
  <si>
    <t>032437S</t>
  </si>
  <si>
    <t>dermoid cyst</t>
  </si>
  <si>
    <t xml:space="preserve"> Seromucinous Cystadenoma</t>
  </si>
  <si>
    <t>032440S</t>
  </si>
  <si>
    <t>13 x 1mL</t>
  </si>
  <si>
    <t>serous cystadenofibroma</t>
  </si>
  <si>
    <t xml:space="preserve">varicose veins </t>
  </si>
  <si>
    <t>benign cyst</t>
  </si>
  <si>
    <t>032444S</t>
  </si>
  <si>
    <t>11 x 1mL</t>
  </si>
  <si>
    <t>30 years 0.5 pack/day</t>
  </si>
  <si>
    <t>cavernous hemangioma</t>
  </si>
  <si>
    <t>032449S</t>
  </si>
  <si>
    <t>follicular cysts</t>
  </si>
  <si>
    <t>mother - CRC</t>
  </si>
  <si>
    <t>gallstone disease</t>
  </si>
  <si>
    <t>chronic salpingitis</t>
  </si>
  <si>
    <t>032450S</t>
  </si>
  <si>
    <t>uncle  -  lung cancer</t>
  </si>
  <si>
    <t>urolithiasis, duodenal ulcer</t>
  </si>
  <si>
    <t>corpus luteum cyst</t>
  </si>
  <si>
    <t>032454S</t>
  </si>
  <si>
    <t>n/a</t>
  </si>
  <si>
    <t xml:space="preserve">Corpus luteum cysts </t>
  </si>
  <si>
    <t>032458S</t>
  </si>
  <si>
    <t>20 years 0.5 pack/day</t>
  </si>
  <si>
    <t>mother - uterine cancer and ovarian cancer</t>
  </si>
  <si>
    <t>diabetes mellitus type 2</t>
  </si>
  <si>
    <t>cystadenoma</t>
  </si>
  <si>
    <t>032486S</t>
  </si>
  <si>
    <t>serous cystadenoma</t>
  </si>
  <si>
    <t>cystadenopapilloma</t>
  </si>
  <si>
    <t>032491S</t>
  </si>
  <si>
    <t>2 x 1mL</t>
  </si>
  <si>
    <t>15  years 0.5 pack/day</t>
  </si>
  <si>
    <t xml:space="preserve"> obesity, diabetes mellitus type 2</t>
  </si>
  <si>
    <t>032498S</t>
  </si>
  <si>
    <t>endometroid cyst</t>
  </si>
  <si>
    <t>breast cancer</t>
  </si>
  <si>
    <t>032502S</t>
  </si>
  <si>
    <t>fibrothecoma</t>
  </si>
  <si>
    <t xml:space="preserve">mother - CRC </t>
  </si>
  <si>
    <t>032503S</t>
  </si>
  <si>
    <t>endometrioid cystadenoma</t>
  </si>
  <si>
    <t>032515S</t>
  </si>
  <si>
    <t>mother - breast cancer</t>
  </si>
  <si>
    <t>endometrioid cysts</t>
  </si>
  <si>
    <t>032516S</t>
  </si>
  <si>
    <t>serous cyst</t>
  </si>
  <si>
    <t>grandfather  -  CRC</t>
  </si>
  <si>
    <t>032520S</t>
  </si>
  <si>
    <t>12 x 1mL</t>
  </si>
  <si>
    <t>30  years 0.5 pack/day</t>
  </si>
  <si>
    <t>endometriosis, endometrioid cyst</t>
  </si>
  <si>
    <t>032536S</t>
  </si>
  <si>
    <t xml:space="preserve"> uterine leiomyoma </t>
  </si>
  <si>
    <t>endometriosis, epidermal inclusion cyst</t>
  </si>
  <si>
    <t>032551S</t>
  </si>
  <si>
    <t>tecofibroma</t>
  </si>
  <si>
    <t>032556S</t>
  </si>
  <si>
    <t xml:space="preserve">grandmother   -  uterine cancer </t>
  </si>
  <si>
    <t>endosalpingiosis</t>
  </si>
  <si>
    <t>032577S</t>
  </si>
  <si>
    <t>2 years 1 pack/day</t>
  </si>
  <si>
    <t>032582S</t>
  </si>
  <si>
    <t>30 years 1 pack/day</t>
  </si>
  <si>
    <t>032586S</t>
  </si>
  <si>
    <t>N/A</t>
  </si>
  <si>
    <t>follicular cyst</t>
  </si>
  <si>
    <t>032589S</t>
  </si>
  <si>
    <t>nodular goiter</t>
  </si>
  <si>
    <t>032651S</t>
  </si>
  <si>
    <t>7 x 1mL</t>
  </si>
  <si>
    <t>mother - breast cancer, father  -  pancreatic cancer</t>
  </si>
  <si>
    <t xml:space="preserve">Dec - 2012 - breast cancer </t>
  </si>
  <si>
    <t>leiomyoma</t>
  </si>
  <si>
    <t>032655S</t>
  </si>
  <si>
    <t>serous papillary cystadenoma</t>
  </si>
  <si>
    <t>20 years 1 pack/day</t>
  </si>
  <si>
    <t>grandmother - breast cancer</t>
  </si>
  <si>
    <t xml:space="preserve">diabetes mellitus type 2, hypertension </t>
  </si>
  <si>
    <t>mature teratoma</t>
  </si>
  <si>
    <t>032665S</t>
  </si>
  <si>
    <t>mucinous adenoma</t>
  </si>
  <si>
    <t>032672S</t>
  </si>
  <si>
    <t>sister - breast cancer</t>
  </si>
  <si>
    <t>mucinous cyst</t>
  </si>
  <si>
    <t>032682S</t>
  </si>
  <si>
    <t>032694S</t>
  </si>
  <si>
    <t>2013 - breast cancer</t>
  </si>
  <si>
    <t>papilloma</t>
  </si>
  <si>
    <t>032720S</t>
  </si>
  <si>
    <t>thecoma</t>
  </si>
  <si>
    <t>duodenal ulcer</t>
  </si>
  <si>
    <t>Polycystic ovary syndrome</t>
  </si>
  <si>
    <t>032724S</t>
  </si>
  <si>
    <t>salpingo-oophoritis</t>
  </si>
  <si>
    <t>032727S</t>
  </si>
  <si>
    <t xml:space="preserve">grandmother  -   lung cancer </t>
  </si>
  <si>
    <t>sarcoidosis</t>
  </si>
  <si>
    <t>032728S</t>
  </si>
  <si>
    <t>grandmother  -  breast cancer</t>
  </si>
  <si>
    <t>032736S</t>
  </si>
  <si>
    <t xml:space="preserve">father  -  CRC </t>
  </si>
  <si>
    <t>serous adenocarcinoma</t>
  </si>
  <si>
    <t>032738S</t>
  </si>
  <si>
    <t>father  -  brain tumor</t>
  </si>
  <si>
    <t>hypertension, diabetes mellitus type 2</t>
  </si>
  <si>
    <t>serous adenofibroma</t>
  </si>
  <si>
    <t>032739S</t>
  </si>
  <si>
    <t>grandfather  -  lung cancer</t>
  </si>
  <si>
    <t xml:space="preserve">serous adenofibroma </t>
  </si>
  <si>
    <t>032752S</t>
  </si>
  <si>
    <t>25 years 0.5 pack/day</t>
  </si>
  <si>
    <t>mother  - gastric cancer, grandmother  -  uterine cancer, grandmother  -  lung cancer</t>
  </si>
  <si>
    <t>2012 - breast cancer</t>
  </si>
  <si>
    <t>serous and mucinous cystadenoma</t>
  </si>
  <si>
    <t>032767S</t>
  </si>
  <si>
    <t>serous cysts</t>
  </si>
  <si>
    <t>mother  -  ovarian cancer</t>
  </si>
  <si>
    <t>032768S</t>
  </si>
  <si>
    <t xml:space="preserve">mother  -  osteosarcoma </t>
  </si>
  <si>
    <t>hypertension, 2012 - breast cancer</t>
  </si>
  <si>
    <t>032784S</t>
  </si>
  <si>
    <t>032802S</t>
  </si>
  <si>
    <t>032804S</t>
  </si>
  <si>
    <t>mother  -  thyroid cancer</t>
  </si>
  <si>
    <t xml:space="preserve">GIST </t>
  </si>
  <si>
    <t>032814S</t>
  </si>
  <si>
    <t>032818S</t>
  </si>
  <si>
    <t>2011 - breast cancer</t>
  </si>
  <si>
    <t>032821S</t>
  </si>
  <si>
    <t>tuberculosis</t>
  </si>
  <si>
    <t>032829S</t>
  </si>
  <si>
    <t>tuberculosis!!!</t>
  </si>
  <si>
    <t>032836S</t>
  </si>
  <si>
    <t>1996 - soft tissue sarcoma</t>
  </si>
  <si>
    <t>Grand Total</t>
  </si>
  <si>
    <t>032863S</t>
  </si>
  <si>
    <t>sister  -  breast cancer</t>
  </si>
  <si>
    <t xml:space="preserve">chronic gastritis </t>
  </si>
  <si>
    <t>032882S</t>
  </si>
  <si>
    <t>mother  -  CLL</t>
  </si>
  <si>
    <t>chronic gastritis, chronic pancreatitis, hypertension</t>
  </si>
  <si>
    <t>032897S</t>
  </si>
  <si>
    <t>032902S</t>
  </si>
  <si>
    <t xml:space="preserve">grandmother  - gastric cancer, grandmother - gastric cancer </t>
  </si>
  <si>
    <t>hypothyroidism, hypoparathyroidism</t>
  </si>
  <si>
    <t>032909S</t>
  </si>
  <si>
    <t xml:space="preserve">ovary </t>
  </si>
  <si>
    <t>032913S</t>
  </si>
  <si>
    <t>032915S</t>
  </si>
  <si>
    <t xml:space="preserve">chronic pyelonephritis </t>
  </si>
  <si>
    <t>032919S</t>
  </si>
  <si>
    <t>032920S</t>
  </si>
  <si>
    <t>032923S</t>
  </si>
  <si>
    <t>2003 - cervical cancer</t>
  </si>
  <si>
    <t>032926S</t>
  </si>
  <si>
    <t>032938S</t>
  </si>
  <si>
    <t xml:space="preserve">mother  - gastric cancer, uterine cancer </t>
  </si>
  <si>
    <t>032948S</t>
  </si>
  <si>
    <t>032951S</t>
  </si>
  <si>
    <t>032957S</t>
  </si>
  <si>
    <t>10 years 0.5 pack/day</t>
  </si>
  <si>
    <t>grandmother  - gastric cancer</t>
  </si>
  <si>
    <t>032962S</t>
  </si>
  <si>
    <t>032965S</t>
  </si>
  <si>
    <t xml:space="preserve">father  -   duodenal cancer </t>
  </si>
  <si>
    <t xml:space="preserve">bronchial asthma </t>
  </si>
  <si>
    <t>032972S</t>
  </si>
  <si>
    <t>5 years 1 pack/day</t>
  </si>
  <si>
    <t>033016S</t>
  </si>
  <si>
    <t xml:space="preserve">grandfather -  liver cancer </t>
  </si>
  <si>
    <t>033029S</t>
  </si>
  <si>
    <t xml:space="preserve">mother  -  NHL </t>
  </si>
  <si>
    <t>033054S</t>
  </si>
  <si>
    <t>5 years 0.5 pack/day</t>
  </si>
  <si>
    <t>033062S</t>
  </si>
  <si>
    <t>chronic pyelonephritis, diabetes mellitus, hypertension</t>
  </si>
  <si>
    <t>033078S</t>
  </si>
  <si>
    <t xml:space="preserve">mother  -  breast cancer, grandmother  -  breast cancer </t>
  </si>
  <si>
    <t>033122S</t>
  </si>
  <si>
    <t>grandmother -BC</t>
  </si>
  <si>
    <t>033124S</t>
  </si>
  <si>
    <t xml:space="preserve">grandmother - breast cancer </t>
  </si>
  <si>
    <t>033125S</t>
  </si>
  <si>
    <t xml:space="preserve">grandmother - ocular cancer </t>
  </si>
  <si>
    <t>033130S</t>
  </si>
  <si>
    <t>urolithiasis, breast cancer</t>
  </si>
  <si>
    <t>033131S</t>
  </si>
  <si>
    <t>033150S</t>
  </si>
  <si>
    <t xml:space="preserve"> mother - uterine cancer</t>
  </si>
  <si>
    <t xml:space="preserve">2012 preinvasive cervical cancer </t>
  </si>
  <si>
    <t>033154S</t>
  </si>
  <si>
    <t>nephropathy</t>
  </si>
  <si>
    <t>033165S</t>
  </si>
  <si>
    <t>chronic laryngitis</t>
  </si>
  <si>
    <t>033168S</t>
  </si>
  <si>
    <t>033191S</t>
  </si>
  <si>
    <t>033206S</t>
  </si>
  <si>
    <t xml:space="preserve">father - lung cancer, grandmother - pancreatic cancer  </t>
  </si>
  <si>
    <t>033209S</t>
  </si>
  <si>
    <t>grandfather - lung cancer</t>
  </si>
  <si>
    <t>033222S</t>
  </si>
  <si>
    <t>033232S</t>
  </si>
  <si>
    <t>cervical carcinoma in situ in 2015</t>
  </si>
  <si>
    <t>033260S</t>
  </si>
  <si>
    <t>mother and sister - leukemia</t>
  </si>
  <si>
    <t>033284S</t>
  </si>
  <si>
    <t xml:space="preserve">atherosclerosis  </t>
  </si>
  <si>
    <t>033285S</t>
  </si>
  <si>
    <t>father - gastric cancer</t>
  </si>
  <si>
    <t>033309S</t>
  </si>
  <si>
    <t>033312S</t>
  </si>
  <si>
    <t>14 years 0.5 pack/day</t>
  </si>
  <si>
    <t>father - laryngeal cancer</t>
  </si>
  <si>
    <t>033314S</t>
  </si>
  <si>
    <t>033315S</t>
  </si>
  <si>
    <t>033318S</t>
  </si>
  <si>
    <t>033387S</t>
  </si>
  <si>
    <t>father - pancreatic cancer, mother - lung cancer</t>
  </si>
  <si>
    <t>033389S</t>
  </si>
  <si>
    <t>033390S</t>
  </si>
  <si>
    <t>grandmother - gastric cancer, grandfather - lung cancer</t>
  </si>
  <si>
    <t>033408S</t>
  </si>
  <si>
    <t>father - CRC</t>
  </si>
  <si>
    <t>033413S</t>
  </si>
  <si>
    <t>CAD, COPD</t>
  </si>
  <si>
    <t>033420S</t>
  </si>
  <si>
    <t>033459S</t>
  </si>
  <si>
    <t>033492S</t>
  </si>
  <si>
    <t>grandmother - gastric cancer</t>
  </si>
  <si>
    <t xml:space="preserve"> hypertension</t>
  </si>
  <si>
    <t>033500S</t>
  </si>
  <si>
    <t>obesity</t>
  </si>
  <si>
    <t>033505S</t>
  </si>
  <si>
    <t>2015 breast cancer</t>
  </si>
  <si>
    <t>033508S</t>
  </si>
  <si>
    <t>033538S</t>
  </si>
  <si>
    <t>033539S</t>
  </si>
  <si>
    <t>033541S</t>
  </si>
  <si>
    <t>033573S</t>
  </si>
  <si>
    <t>hypertension, diabetes mellitus type 2, obesity</t>
  </si>
  <si>
    <t>033574S</t>
  </si>
  <si>
    <t>033575S</t>
  </si>
  <si>
    <t>033581S</t>
  </si>
  <si>
    <t>033624S</t>
  </si>
  <si>
    <t>033631S</t>
  </si>
  <si>
    <t>grandmother - uterine cancer</t>
  </si>
  <si>
    <t xml:space="preserve">chronic cholecystitis, hypertension </t>
  </si>
  <si>
    <t>033661S</t>
  </si>
  <si>
    <t>033672S</t>
  </si>
  <si>
    <t>pulmonary sarcoidosis</t>
  </si>
  <si>
    <t>033673S</t>
  </si>
  <si>
    <t>cervical  cancer in 2014</t>
  </si>
  <si>
    <t>033676S</t>
  </si>
  <si>
    <t>033678S</t>
  </si>
  <si>
    <t>033705S</t>
  </si>
  <si>
    <t xml:space="preserve">mother - ovarian  cancer </t>
  </si>
  <si>
    <t>033716S</t>
  </si>
  <si>
    <t>CRC in 2016</t>
  </si>
  <si>
    <t>033731S</t>
  </si>
  <si>
    <t>033735S</t>
  </si>
  <si>
    <t>033744S</t>
  </si>
  <si>
    <t>033779S</t>
  </si>
  <si>
    <t>033787S</t>
  </si>
  <si>
    <t>hypertension, glaucoma</t>
  </si>
  <si>
    <t>033799S</t>
  </si>
  <si>
    <t>mother - thyroid cancer</t>
  </si>
  <si>
    <t>thyroid cancer</t>
  </si>
  <si>
    <t>033801S</t>
  </si>
  <si>
    <t>033816S</t>
  </si>
  <si>
    <t>033845S</t>
  </si>
  <si>
    <t xml:space="preserve">mother - breast cancer </t>
  </si>
  <si>
    <t>2017 - Tubectomy</t>
  </si>
  <si>
    <t>033847S</t>
  </si>
  <si>
    <t>mother- ovarian  cancer</t>
  </si>
  <si>
    <t>033856S</t>
  </si>
  <si>
    <t>033868S</t>
  </si>
  <si>
    <t>chronic cystitis</t>
  </si>
  <si>
    <t>033870S</t>
  </si>
  <si>
    <t>grandmother - gastric  cancer</t>
  </si>
  <si>
    <t>chronic gastritis, mastopathy, diabetes mellitus type 2, obesity</t>
  </si>
  <si>
    <t>033882S</t>
  </si>
  <si>
    <t>033923S</t>
  </si>
  <si>
    <t>033934S</t>
  </si>
  <si>
    <t xml:space="preserve">grandmother - cervical cancer </t>
  </si>
  <si>
    <t>033936S</t>
  </si>
  <si>
    <t>033938S</t>
  </si>
  <si>
    <t>033943S</t>
  </si>
  <si>
    <t>033949S</t>
  </si>
  <si>
    <t>033953S</t>
  </si>
  <si>
    <t xml:space="preserve">breast cancer </t>
  </si>
  <si>
    <t>033995S</t>
  </si>
  <si>
    <t>034020S</t>
  </si>
  <si>
    <t>CAD, cardiosclerosis</t>
  </si>
  <si>
    <t>034033S</t>
  </si>
  <si>
    <t>034046S</t>
  </si>
  <si>
    <t>chronic gastroduodenitis, chronic cholecystitis, chronic pancreatitis</t>
  </si>
  <si>
    <t>034050S</t>
  </si>
  <si>
    <t xml:space="preserve">chronic gastritis, breast cancer </t>
  </si>
  <si>
    <t>034073S</t>
  </si>
  <si>
    <t>034091S</t>
  </si>
  <si>
    <t>mother - pancreatic cancer</t>
  </si>
  <si>
    <t>diabetes mellitus type 2, hypertension, obesity</t>
  </si>
  <si>
    <t>034131S</t>
  </si>
  <si>
    <t>sigmoid colon cancer, obesity</t>
  </si>
  <si>
    <t>034133S</t>
  </si>
  <si>
    <t>hypertension, chronic gastritis, chronic pyelonephritis, obesity</t>
  </si>
  <si>
    <t>034156S</t>
  </si>
  <si>
    <t>034169S</t>
  </si>
  <si>
    <t>BC, obesity</t>
  </si>
  <si>
    <t>034182S</t>
  </si>
  <si>
    <t>arthritis, obesity</t>
  </si>
  <si>
    <t>034211S</t>
  </si>
  <si>
    <t>hypertension, chronic pancreatitis, gastritis</t>
  </si>
  <si>
    <t>034282S</t>
  </si>
  <si>
    <t>CAD</t>
  </si>
  <si>
    <t>034379S</t>
  </si>
  <si>
    <t>01/20/2020</t>
  </si>
  <si>
    <t>BC, chronic gastritis</t>
  </si>
  <si>
    <t>034407S</t>
  </si>
  <si>
    <t>02/21/2020</t>
  </si>
  <si>
    <t>CAD, hypertension, atherosclerosis, chronic gastritis, duodenal ulcer, venous insufficiency</t>
  </si>
  <si>
    <t>034417S</t>
  </si>
  <si>
    <t>CAD, atherosclerosis, hypertension, venous insufficiency</t>
  </si>
  <si>
    <t>034452S</t>
  </si>
  <si>
    <t>breast cancer 2018, chronic glomerulonephritis</t>
  </si>
  <si>
    <t>034472S</t>
  </si>
  <si>
    <t>chronic gastritis, chronic tonsillitis</t>
  </si>
  <si>
    <t>034512S</t>
  </si>
  <si>
    <t>11/25/2020</t>
  </si>
  <si>
    <t>592  -11/10/2020</t>
  </si>
  <si>
    <t>034547S</t>
  </si>
  <si>
    <t>034550S</t>
  </si>
  <si>
    <t>15.0   -12/10/2020</t>
  </si>
  <si>
    <t>chronic bronchitis, hypertension, obesity</t>
  </si>
  <si>
    <t>034565S</t>
  </si>
  <si>
    <t>460  -12/20/2020</t>
  </si>
  <si>
    <t>hypertension, chronic gastritis</t>
  </si>
  <si>
    <t>034601S</t>
  </si>
  <si>
    <t>17  -5/13/2021</t>
  </si>
  <si>
    <t>diabetes mellitus type 2, hypertension</t>
  </si>
  <si>
    <t>034603S</t>
  </si>
  <si>
    <t>734  -6/ 2/2021</t>
  </si>
  <si>
    <t>034609S</t>
  </si>
  <si>
    <t>567 June 2021</t>
  </si>
  <si>
    <t>034648S</t>
  </si>
  <si>
    <t>034662S</t>
  </si>
  <si>
    <t>100.2  -10/23/2021</t>
  </si>
  <si>
    <t>hypertension, CAD, atherosclerosis, obesity</t>
  </si>
  <si>
    <t>034668S</t>
  </si>
  <si>
    <t>30.0  -11/1/2021</t>
  </si>
  <si>
    <t>034674S</t>
  </si>
  <si>
    <t>1797  -8/18/2021</t>
  </si>
  <si>
    <t>chronic cystitis, chronic venous insufficiency, obesity</t>
  </si>
  <si>
    <t>034698S</t>
  </si>
  <si>
    <t>28.7  -1/24/2022</t>
  </si>
  <si>
    <t xml:space="preserve">aunt - uterine cancer, uncle - lung cancer, grandmother - liver cancer, father - CRC </t>
  </si>
  <si>
    <t>anemia</t>
  </si>
  <si>
    <t>034700S</t>
  </si>
  <si>
    <t>034722S</t>
  </si>
  <si>
    <t xml:space="preserve">father - CRC </t>
  </si>
  <si>
    <t>anemia, obesity</t>
  </si>
  <si>
    <t>034756S</t>
  </si>
  <si>
    <t>263  -4/2022</t>
  </si>
  <si>
    <t>mother - small intestine cancer</t>
  </si>
  <si>
    <t>034772S</t>
  </si>
  <si>
    <t>32  -5/12/2022</t>
  </si>
  <si>
    <t>034783S</t>
  </si>
  <si>
    <t>034791S</t>
  </si>
  <si>
    <t>uncle -gastric cancer</t>
  </si>
  <si>
    <t xml:space="preserve">obesity </t>
  </si>
  <si>
    <t>034809S</t>
  </si>
  <si>
    <t>034816S</t>
  </si>
  <si>
    <t>mother - ovarian cancer, father - gallbladder cancer</t>
  </si>
  <si>
    <t>034812S</t>
  </si>
  <si>
    <t>12.1- 2022</t>
  </si>
  <si>
    <t>034823S</t>
  </si>
  <si>
    <t>40 9/28/2022</t>
  </si>
  <si>
    <t>grandfather - CRC</t>
  </si>
  <si>
    <t>chronic gastritis, obesity</t>
  </si>
  <si>
    <t>034825S</t>
  </si>
  <si>
    <t>12.7  -  9/23/2022</t>
  </si>
  <si>
    <t xml:space="preserve">sister - CRC </t>
  </si>
  <si>
    <t>034851S</t>
  </si>
  <si>
    <t>8.8  -  10/18/2022</t>
  </si>
  <si>
    <t>034862S</t>
  </si>
  <si>
    <t>141.4  -  9/7/2022</t>
  </si>
  <si>
    <t>mother -breast cancer</t>
  </si>
  <si>
    <t>034874S</t>
  </si>
  <si>
    <t>034912S</t>
  </si>
  <si>
    <t>225.8 - 2/20/2023</t>
  </si>
  <si>
    <t>034913S</t>
  </si>
  <si>
    <t>45 - 03/24/23</t>
  </si>
  <si>
    <t>grandmother - uterine cancer, sister - CRC</t>
  </si>
  <si>
    <t>myoma of uterus</t>
  </si>
  <si>
    <t>034921S</t>
  </si>
  <si>
    <t>12.32 - 02/07/2023</t>
  </si>
  <si>
    <t>hypertension, atherosclerosis, 2018 - NSCLC</t>
  </si>
  <si>
    <t>034925S</t>
  </si>
  <si>
    <t>6.3 - 02/15/2023</t>
  </si>
  <si>
    <t>034943S</t>
  </si>
  <si>
    <t>14.7 - 04/03/2023</t>
  </si>
  <si>
    <t>mother - ovarian cancer</t>
  </si>
  <si>
    <t>2021 - breast cancer</t>
  </si>
  <si>
    <t>034951S</t>
  </si>
  <si>
    <t>337 - 4/23/23</t>
  </si>
  <si>
    <t>034965S</t>
  </si>
  <si>
    <t>21.1 - 05/22/2023</t>
  </si>
  <si>
    <t>hypertension, sarcoidosis, nodular goiter, obesity</t>
  </si>
  <si>
    <t>034971S</t>
  </si>
  <si>
    <t>034975S</t>
  </si>
  <si>
    <t>28-4/18/2023</t>
  </si>
  <si>
    <t>mother -  breast cancer, father - CRC</t>
  </si>
  <si>
    <t>034976S</t>
  </si>
  <si>
    <t>31 - 04/26/2023</t>
  </si>
  <si>
    <t>034985S</t>
  </si>
  <si>
    <t>6 - 03/14/2023</t>
  </si>
  <si>
    <t>hypertension</t>
  </si>
  <si>
    <t>034998S</t>
  </si>
  <si>
    <t>035008S</t>
  </si>
  <si>
    <t>10 x 1mL</t>
  </si>
  <si>
    <t>035040S</t>
  </si>
  <si>
    <t>39-09/05/2023</t>
  </si>
  <si>
    <t>bronchial asthma</t>
  </si>
  <si>
    <t>035043S</t>
  </si>
  <si>
    <t>8.6 -  09.04.2023</t>
  </si>
  <si>
    <t>grandmother - stomach cancer</t>
  </si>
  <si>
    <t>obesity, myoma, hypertension</t>
  </si>
  <si>
    <t>035064S</t>
  </si>
  <si>
    <t>11/3/2023</t>
  </si>
  <si>
    <t>035074S</t>
  </si>
  <si>
    <t>035081S</t>
  </si>
  <si>
    <t xml:space="preserve">503 - 11/03/2023 </t>
  </si>
  <si>
    <t>mother - CRC, father - stomach cancer</t>
  </si>
  <si>
    <t>035094S</t>
  </si>
  <si>
    <t>035103S</t>
  </si>
  <si>
    <t>13 - 11/19/2023</t>
  </si>
  <si>
    <t>father - pancreatic cancer</t>
  </si>
  <si>
    <t>035105S</t>
  </si>
  <si>
    <t>10 years 1 pack/day</t>
  </si>
  <si>
    <t>Sample ID</t>
  </si>
  <si>
    <t>SERUM inSTOCK</t>
  </si>
  <si>
    <t>062021S</t>
  </si>
  <si>
    <t>uterus</t>
  </si>
  <si>
    <t>endometrial polyp</t>
  </si>
  <si>
    <t>062050S</t>
  </si>
  <si>
    <t>chronic endometritis</t>
  </si>
  <si>
    <t xml:space="preserve">hypertension, diabetes mellitus type 2, chronic pyelonephritis </t>
  </si>
  <si>
    <t>062058S</t>
  </si>
  <si>
    <t>atipical hyperplasia</t>
  </si>
  <si>
    <t>062063S</t>
  </si>
  <si>
    <t>hyperplasia</t>
  </si>
  <si>
    <t>cахарный диабет , obesity</t>
  </si>
  <si>
    <t>062071S</t>
  </si>
  <si>
    <t>hypertension, chronic venous inuficiency</t>
  </si>
  <si>
    <t>062100S</t>
  </si>
  <si>
    <t>062103S</t>
  </si>
  <si>
    <t xml:space="preserve">Epithelial metaplasia </t>
  </si>
  <si>
    <t>hypertension, drug allergy</t>
  </si>
  <si>
    <t>062107S</t>
  </si>
  <si>
    <t>atypical hyperplasia</t>
  </si>
  <si>
    <t>21 years 0.5 pack/day</t>
  </si>
  <si>
    <t>062111S</t>
  </si>
  <si>
    <t xml:space="preserve">chronic venous insufficiency, hypertension </t>
  </si>
  <si>
    <t>062116S</t>
  </si>
  <si>
    <t>9 x 1mL</t>
  </si>
  <si>
    <t>hypertension, diffuse toxic goiter, chronic gastroduodenitis</t>
  </si>
  <si>
    <t>062118S</t>
  </si>
  <si>
    <t>062122S</t>
  </si>
  <si>
    <t>062123S</t>
  </si>
  <si>
    <t>chronic venous insufficiency</t>
  </si>
  <si>
    <t>062126S</t>
  </si>
  <si>
    <t>062134S</t>
  </si>
  <si>
    <t>typical hyperplasia</t>
  </si>
  <si>
    <t>062177S</t>
  </si>
  <si>
    <t>062184S</t>
  </si>
  <si>
    <t>14 x 1mL</t>
  </si>
  <si>
    <t>grandfather - pancreatic cancer</t>
  </si>
  <si>
    <t xml:space="preserve"> allergy, hypertension,diabetes mellitus type 2 , obesity </t>
  </si>
  <si>
    <t>062202S</t>
  </si>
  <si>
    <t>062207S</t>
  </si>
  <si>
    <t xml:space="preserve">grandmother-ovarian cancer </t>
  </si>
  <si>
    <t>062216S</t>
  </si>
  <si>
    <t>hypertension, impaired glucose tolerance,  obesity</t>
  </si>
  <si>
    <t>062228S</t>
  </si>
  <si>
    <t>16 x 1mL</t>
  </si>
  <si>
    <t>hypertension, deep vein thrombosis of the leg</t>
  </si>
  <si>
    <t>062251S</t>
  </si>
  <si>
    <t>mother - cervical cancer</t>
  </si>
  <si>
    <t>062260S</t>
  </si>
  <si>
    <t>mother- kidney cancer</t>
  </si>
  <si>
    <t>062262S</t>
  </si>
  <si>
    <t xml:space="preserve">CAD, hypertension, obesity </t>
  </si>
  <si>
    <t>062269S</t>
  </si>
  <si>
    <t>typical hyperplasia, adenomyosis</t>
  </si>
  <si>
    <t xml:space="preserve">aunt - uterine cancer </t>
  </si>
  <si>
    <t>062293S</t>
  </si>
  <si>
    <t>mother - leukemia</t>
  </si>
  <si>
    <t>062300S</t>
  </si>
  <si>
    <t>typical hyperplasia, endometrial polyp</t>
  </si>
  <si>
    <t>первичное бесплодие, obesity</t>
  </si>
  <si>
    <t>062314S</t>
  </si>
  <si>
    <t>endometrial polyp, adenomyosis</t>
  </si>
  <si>
    <t>gastric ulcer</t>
  </si>
  <si>
    <t>062320S</t>
  </si>
  <si>
    <t>062323S</t>
  </si>
  <si>
    <t>062326S</t>
  </si>
  <si>
    <t xml:space="preserve"> endometrial polyp</t>
  </si>
  <si>
    <t>062331S</t>
  </si>
  <si>
    <t>20 x 1mL</t>
  </si>
  <si>
    <t>15 years 1 pack/day</t>
  </si>
  <si>
    <t>062336S</t>
  </si>
  <si>
    <t xml:space="preserve">primary infertility, hypertension </t>
  </si>
  <si>
    <t>062338S</t>
  </si>
  <si>
    <t>thyroiditis</t>
  </si>
  <si>
    <t>062346S</t>
  </si>
  <si>
    <t>atypical hyperplasia, endometrial polyp</t>
  </si>
  <si>
    <t>11 years 1 pack/day</t>
  </si>
  <si>
    <t>062348S</t>
  </si>
  <si>
    <t>15 x 1mL</t>
  </si>
  <si>
    <t>High myopia</t>
  </si>
  <si>
    <t>062351S</t>
  </si>
  <si>
    <t>chronic pyelonephritis</t>
  </si>
  <si>
    <t>062356S</t>
  </si>
  <si>
    <t>062366S</t>
  </si>
  <si>
    <t>3 years 0.5 pack/day</t>
  </si>
  <si>
    <t xml:space="preserve">chronic adnexitis, chronic bronchitis </t>
  </si>
  <si>
    <t>062372S</t>
  </si>
  <si>
    <t>17 years 1 pack/day</t>
  </si>
  <si>
    <t>062379S</t>
  </si>
  <si>
    <t>hypertension, CAD, atrial fibrillation, obesity</t>
  </si>
  <si>
    <t>062382S</t>
  </si>
  <si>
    <t>adenomyosis</t>
  </si>
  <si>
    <t>062392S</t>
  </si>
  <si>
    <t xml:space="preserve">typical and atypical hyperplasia, Atypical polypoid adenomyoma </t>
  </si>
  <si>
    <t>18 years 1 pack/day</t>
  </si>
  <si>
    <t>062428S</t>
  </si>
  <si>
    <t>062429S</t>
  </si>
  <si>
    <t>062437S</t>
  </si>
  <si>
    <t>adenomyosis, leiomyoma</t>
  </si>
  <si>
    <t>father- laryngeal cancer</t>
  </si>
  <si>
    <t>062444S</t>
  </si>
  <si>
    <t>062446S</t>
  </si>
  <si>
    <t>062449S</t>
  </si>
  <si>
    <t xml:space="preserve">grandmother- uterine cancer </t>
  </si>
  <si>
    <t>062492S</t>
  </si>
  <si>
    <t xml:space="preserve">mother - liver cancer, father - CRC </t>
  </si>
  <si>
    <t>062498S</t>
  </si>
  <si>
    <t>12 years 0.5 pack/day</t>
  </si>
  <si>
    <t>062509S</t>
  </si>
  <si>
    <t>7/14//2023</t>
  </si>
  <si>
    <t>062517S</t>
  </si>
  <si>
    <t xml:space="preserve">mother - liver cancer </t>
  </si>
  <si>
    <t>062539S</t>
  </si>
  <si>
    <t>hypertension, breast cancer</t>
  </si>
  <si>
    <t>062543S</t>
  </si>
  <si>
    <t>062550S</t>
  </si>
  <si>
    <t xml:space="preserve">Microglandular hyperplasia </t>
  </si>
  <si>
    <t>062566S</t>
  </si>
  <si>
    <t>062570S</t>
  </si>
  <si>
    <t>062579S</t>
  </si>
  <si>
    <t>endometrial  hyperplasia, adenomyosis</t>
  </si>
  <si>
    <t>obesity, hypertension, diabetes mellitus type 2</t>
  </si>
  <si>
    <t>062581S</t>
  </si>
  <si>
    <t>062586S</t>
  </si>
  <si>
    <t>father - CRC, aunt- uterine cancer</t>
  </si>
  <si>
    <t>062589S</t>
  </si>
  <si>
    <t>obesity, diabetes mellitus type 2, hypertension</t>
  </si>
  <si>
    <t>062601S</t>
  </si>
  <si>
    <t xml:space="preserve">mother - gastric cancer </t>
  </si>
  <si>
    <t>062615S</t>
  </si>
  <si>
    <t>hypertension, varicose veins, colon polyps, obesity</t>
  </si>
  <si>
    <t>062631S</t>
  </si>
  <si>
    <t>062632S</t>
  </si>
  <si>
    <t>diabetes mellitus type 2, obesity</t>
  </si>
  <si>
    <t>062635S</t>
  </si>
  <si>
    <t xml:space="preserve">Site </t>
  </si>
  <si>
    <t>Donor ID</t>
  </si>
  <si>
    <t>Specimen Type</t>
  </si>
  <si>
    <t>Diagnosis</t>
  </si>
  <si>
    <t>Specimen site</t>
  </si>
  <si>
    <t xml:space="preserve">Histology </t>
  </si>
  <si>
    <t>(All)</t>
  </si>
  <si>
    <t>Y2YB0SY6IZ</t>
  </si>
  <si>
    <t>R19-1113</t>
  </si>
  <si>
    <t>Benign Neoplasm</t>
  </si>
  <si>
    <t>Ovary</t>
  </si>
  <si>
    <t>07VX44PEV3</t>
  </si>
  <si>
    <t>R19-1198</t>
  </si>
  <si>
    <t>Count of Sample ID</t>
  </si>
  <si>
    <t>16ZOYYCS96</t>
  </si>
  <si>
    <t>R19-2130</t>
  </si>
  <si>
    <t>Fibroma</t>
  </si>
  <si>
    <t>Adenofibroma</t>
  </si>
  <si>
    <t>0G4L938040</t>
  </si>
  <si>
    <t>NFLPT3YK3K</t>
  </si>
  <si>
    <t>R19-2319</t>
  </si>
  <si>
    <t>Cystadenofibroma</t>
  </si>
  <si>
    <t>JZ2PD1SCSX</t>
  </si>
  <si>
    <t>847M4A4KV6</t>
  </si>
  <si>
    <t>R20-0163</t>
  </si>
  <si>
    <t>Serum</t>
  </si>
  <si>
    <t>OGZV2II4UC</t>
  </si>
  <si>
    <t>CFWOGSAHZV</t>
  </si>
  <si>
    <t>VL5CJNVQHT</t>
  </si>
  <si>
    <t>LBTY00MHOU</t>
  </si>
  <si>
    <t>R20-0593</t>
  </si>
  <si>
    <t>EU2AH57HG8</t>
  </si>
  <si>
    <t>Hyperplasia</t>
  </si>
  <si>
    <t>1I0RFDRRFK</t>
  </si>
  <si>
    <t>Mature teratoma</t>
  </si>
  <si>
    <t>XMDTN7ECXH</t>
  </si>
  <si>
    <t>R20-0741</t>
  </si>
  <si>
    <t>JTC7YXCLYB</t>
  </si>
  <si>
    <t>R20-1291</t>
  </si>
  <si>
    <t>D5WZ21V7G0</t>
  </si>
  <si>
    <t>Serous cystadenofibroma</t>
  </si>
  <si>
    <t>GFGO3SD55G</t>
  </si>
  <si>
    <t>D2QWRBOHGY</t>
  </si>
  <si>
    <t>DWHHCGG67V</t>
  </si>
  <si>
    <t>R20-1511</t>
  </si>
  <si>
    <t>8FZ9DXCE9Q</t>
  </si>
  <si>
    <t>N7LIZ7QN25</t>
  </si>
  <si>
    <t>8ADS847LZV</t>
  </si>
  <si>
    <t>R21-0023</t>
  </si>
  <si>
    <t>X7EYQHA6D0</t>
  </si>
  <si>
    <t>GBMMFAI5TH</t>
  </si>
  <si>
    <t>52BHKC51P1</t>
  </si>
  <si>
    <t>R21-0060</t>
  </si>
  <si>
    <t>0Q6SPN24NP</t>
  </si>
  <si>
    <t>PCO2P5P2WU</t>
  </si>
  <si>
    <t>97J11HWB97</t>
  </si>
  <si>
    <t>FQYQ0RUN88</t>
  </si>
  <si>
    <t>R21-0104</t>
  </si>
  <si>
    <t>83MPIN0Y2H</t>
  </si>
  <si>
    <t>1OLN1X2FZ7</t>
  </si>
  <si>
    <t>C7NNY5UZVH</t>
  </si>
  <si>
    <t>R21-0133</t>
  </si>
  <si>
    <t>VBYQKZM65L</t>
  </si>
  <si>
    <t>UQRQTK39IR</t>
  </si>
  <si>
    <t>LOA5WHYQVS</t>
  </si>
  <si>
    <t>R21-0659</t>
  </si>
  <si>
    <t>IM7CMM61HG</t>
  </si>
  <si>
    <t>Z7F7XM6GVL</t>
  </si>
  <si>
    <t>R7399OX2BT</t>
  </si>
  <si>
    <t>JH42WFP9A1</t>
  </si>
  <si>
    <t>R21-0705</t>
  </si>
  <si>
    <t>IWGXC8MW0I</t>
  </si>
  <si>
    <t>R21-0869</t>
  </si>
  <si>
    <t>742NICNN8L</t>
  </si>
  <si>
    <t>SOJZBBJTQ1</t>
  </si>
  <si>
    <t>R21-1095</t>
  </si>
  <si>
    <t>8G00GMIDXH</t>
  </si>
  <si>
    <t>U5T0J04PZ1</t>
  </si>
  <si>
    <t>2SF7ZANKLG</t>
  </si>
  <si>
    <t>R21-1586</t>
  </si>
  <si>
    <t>K7LEIOBKV8</t>
  </si>
  <si>
    <t>WOAQBMN8CB</t>
  </si>
  <si>
    <t>R21-1625</t>
  </si>
  <si>
    <t>22D3XZCPNG</t>
  </si>
  <si>
    <t>NNP2MIACLV</t>
  </si>
  <si>
    <t>R21-1705</t>
  </si>
  <si>
    <t>GJCMH14CVD</t>
  </si>
  <si>
    <t>9KDEOS82VW</t>
  </si>
  <si>
    <t>MOGW2HQ92A</t>
  </si>
  <si>
    <t>R21-2184</t>
  </si>
  <si>
    <t>PQCCANGMMO</t>
  </si>
  <si>
    <t>X15CL0QWJ0</t>
  </si>
  <si>
    <t>R21-2191</t>
  </si>
  <si>
    <t>EEKFTUAJTX</t>
  </si>
  <si>
    <t>4CLW9H6D5I</t>
  </si>
  <si>
    <t>R21-2294</t>
  </si>
  <si>
    <t>54QQUBC4RA</t>
  </si>
  <si>
    <t>778BHU1GE6</t>
  </si>
  <si>
    <t>DQA8DPB2P0</t>
  </si>
  <si>
    <t>66MGS4APN1</t>
  </si>
  <si>
    <t>R21-2309</t>
  </si>
  <si>
    <t>319IUYZ3A4</t>
  </si>
  <si>
    <t>R22-0197</t>
  </si>
  <si>
    <t>0HL7XRGWZX</t>
  </si>
  <si>
    <t>IDI4IIL802</t>
  </si>
  <si>
    <t>3H9AU31AJ2</t>
  </si>
  <si>
    <t>R22-0490</t>
  </si>
  <si>
    <t>NU9JFQLDY7</t>
  </si>
  <si>
    <t>2E2KMG2EC4</t>
  </si>
  <si>
    <t>R22-0514</t>
  </si>
  <si>
    <t>D5G2Q9VB0R</t>
  </si>
  <si>
    <t>FW5NIJJ5F2</t>
  </si>
  <si>
    <t>R22-0680</t>
  </si>
  <si>
    <t>LGIGHZ3WFN</t>
  </si>
  <si>
    <t>IXVHOFD70X</t>
  </si>
  <si>
    <t>FGKFFDTWP0</t>
  </si>
  <si>
    <t>I9BNZBAHDW</t>
  </si>
  <si>
    <t>R22-0800</t>
  </si>
  <si>
    <t>SNT9HEKGAN</t>
  </si>
  <si>
    <t>HVNAR8MUHS</t>
  </si>
  <si>
    <t>SDDOJWQAYB</t>
  </si>
  <si>
    <t>RNVAIT8EE6</t>
  </si>
  <si>
    <t>R22-1118</t>
  </si>
  <si>
    <t>6OSKPDCN5I</t>
  </si>
  <si>
    <t>JAM10G6FUG</t>
  </si>
  <si>
    <t>R22-1137</t>
  </si>
  <si>
    <t>MC99MQHM8B</t>
  </si>
  <si>
    <t>RXW6QTVRTA</t>
  </si>
  <si>
    <t>5YMCXCKGDP</t>
  </si>
  <si>
    <t>R22-1315</t>
  </si>
  <si>
    <t>5UWD6ZMEJ6</t>
  </si>
  <si>
    <t>FGR7JQKM83</t>
  </si>
  <si>
    <t>NIJUYZMN66</t>
  </si>
  <si>
    <t>R22-1356</t>
  </si>
  <si>
    <t>WIX2H6BDS6</t>
  </si>
  <si>
    <t>EYNYB9X9CT</t>
  </si>
  <si>
    <t>R22-1442</t>
  </si>
  <si>
    <t>T2QCKPPE94</t>
  </si>
  <si>
    <t>EPT4B3FDPT</t>
  </si>
  <si>
    <t>R22-1446</t>
  </si>
  <si>
    <t>YCL7KCEX2A</t>
  </si>
  <si>
    <t>TAOAJW9V6E</t>
  </si>
  <si>
    <t>Q29IZ98PB6</t>
  </si>
  <si>
    <t>R22-1553</t>
  </si>
  <si>
    <t>SY6DFTMWZ0</t>
  </si>
  <si>
    <t>PV0LW2J3WS</t>
  </si>
  <si>
    <t>SUTBHE2K13</t>
  </si>
  <si>
    <t>R22-1555</t>
  </si>
  <si>
    <t>DX6R6BK3LN</t>
  </si>
  <si>
    <t>R22-1567</t>
  </si>
  <si>
    <t>N4X201OUA4</t>
  </si>
  <si>
    <t>V5ER1SQCSB</t>
  </si>
  <si>
    <t>R22-1611</t>
  </si>
  <si>
    <t>KROH8ZXJ4Q</t>
  </si>
  <si>
    <t>R23-0017</t>
  </si>
  <si>
    <t>Y58PK1CQJX</t>
  </si>
  <si>
    <t>R23-0034</t>
  </si>
  <si>
    <t>N6Y2O9PYXV</t>
  </si>
  <si>
    <t>SF1JY2E53V</t>
  </si>
  <si>
    <t>Y5MNCWV41X</t>
  </si>
  <si>
    <t>R23-0274</t>
  </si>
  <si>
    <t>TGMJ95UP8V</t>
  </si>
  <si>
    <t>R23-0375</t>
  </si>
  <si>
    <t>0T50XDWBSY</t>
  </si>
  <si>
    <t>Q7EEXM3IQT</t>
  </si>
  <si>
    <t>SILCNCUJJN</t>
  </si>
  <si>
    <t>UGPP17L6UY</t>
  </si>
  <si>
    <t>R23-0442</t>
  </si>
  <si>
    <t>NMM0R11Z2J</t>
  </si>
  <si>
    <t>VMH9NMEWIU</t>
  </si>
  <si>
    <t>NVJUU91K5X</t>
  </si>
  <si>
    <t>R23-0929</t>
  </si>
  <si>
    <t>0LP49RW62W</t>
  </si>
  <si>
    <t>P8ALCL1YQP</t>
  </si>
  <si>
    <t>UARBSMOPUU</t>
  </si>
  <si>
    <t>QIZN7UXGA5</t>
  </si>
  <si>
    <t>R23-1310</t>
  </si>
  <si>
    <t>5CH3E6IXR0</t>
  </si>
  <si>
    <t>0XGHZS1R3F</t>
  </si>
  <si>
    <t>3IYHSK08EE</t>
  </si>
  <si>
    <t>R23-1354</t>
  </si>
  <si>
    <t>H7LITZDFUA</t>
  </si>
  <si>
    <t>NVUP4SZPXX</t>
  </si>
  <si>
    <t>KZWUE9H05J</t>
  </si>
  <si>
    <t>R23-1645</t>
  </si>
  <si>
    <t>H2B7N1YINS</t>
  </si>
  <si>
    <t>8VM3T5Z74S</t>
  </si>
  <si>
    <t>IYZH143IKA</t>
  </si>
  <si>
    <t>R23-1650</t>
  </si>
  <si>
    <t>NSE2ZHMXJT</t>
  </si>
  <si>
    <t>Column1</t>
  </si>
  <si>
    <t>STUDY.ID</t>
  </si>
  <si>
    <t>n</t>
  </si>
  <si>
    <t>Volume</t>
  </si>
  <si>
    <t>date_of_consent</t>
  </si>
  <si>
    <t>date_blood_draw</t>
  </si>
  <si>
    <t>study_cohort</t>
  </si>
  <si>
    <t>menopausal_status</t>
  </si>
  <si>
    <t>age</t>
  </si>
  <si>
    <t>hispanic_latino</t>
  </si>
  <si>
    <t>race</t>
  </si>
  <si>
    <t>height (cm)</t>
  </si>
  <si>
    <t>weight (kg)</t>
  </si>
  <si>
    <t>surgery_conducted</t>
  </si>
  <si>
    <t>_date_of_the_surgery</t>
  </si>
  <si>
    <t>assessment</t>
  </si>
  <si>
    <t>histology</t>
  </si>
  <si>
    <t>benign_condition</t>
  </si>
  <si>
    <t>ovarian_cancer_stage</t>
  </si>
  <si>
    <t>O1000168</t>
  </si>
  <si>
    <t>a</t>
  </si>
  <si>
    <t>premenopausal</t>
  </si>
  <si>
    <t>yes</t>
  </si>
  <si>
    <t>white</t>
  </si>
  <si>
    <t>benign</t>
  </si>
  <si>
    <t>serous_tumor</t>
  </si>
  <si>
    <t>OVA1446526</t>
  </si>
  <si>
    <t>a___symptomati</t>
  </si>
  <si>
    <t>other</t>
  </si>
  <si>
    <t>OVA1454058</t>
  </si>
  <si>
    <t>b___asymptomat</t>
  </si>
  <si>
    <t>mature_teratom</t>
  </si>
  <si>
    <t>OVA1454063</t>
  </si>
  <si>
    <t>unknown</t>
  </si>
  <si>
    <t>OVA1455044</t>
  </si>
  <si>
    <t>c___positive_g</t>
  </si>
  <si>
    <t>OVA1462488</t>
  </si>
  <si>
    <t>NA</t>
  </si>
  <si>
    <t>OVA1473711</t>
  </si>
  <si>
    <t>OVA1473716</t>
  </si>
  <si>
    <t>postmenopausal</t>
  </si>
  <si>
    <t>OVA1479368</t>
  </si>
  <si>
    <t>OVA1479774</t>
  </si>
  <si>
    <t>OVA1479781</t>
  </si>
  <si>
    <t>OVA1483309</t>
  </si>
  <si>
    <t>OVA1483319</t>
  </si>
  <si>
    <t>OVA1486421</t>
  </si>
  <si>
    <t>OVA1489356</t>
  </si>
  <si>
    <t>OVA1489823</t>
  </si>
  <si>
    <t>OVA1489827</t>
  </si>
  <si>
    <t>OVA1490609</t>
  </si>
  <si>
    <t>OVA1490610</t>
  </si>
  <si>
    <t>OVA1490613</t>
  </si>
  <si>
    <t>OVN1000018</t>
  </si>
  <si>
    <t>OVN1000019</t>
  </si>
  <si>
    <t>OVN1000020</t>
  </si>
  <si>
    <t>OVN1000098</t>
  </si>
  <si>
    <t>mucinous_tumor</t>
  </si>
  <si>
    <t>OVN1000137</t>
  </si>
  <si>
    <t>OVN1000180</t>
  </si>
  <si>
    <t>OVN1000286</t>
  </si>
  <si>
    <t>OVN1000308</t>
  </si>
  <si>
    <t>OVN1000310</t>
  </si>
  <si>
    <t>OVN1000324</t>
  </si>
  <si>
    <t>OVN1000353</t>
  </si>
  <si>
    <t>OVN1000355</t>
  </si>
  <si>
    <t>OVN1000362</t>
  </si>
  <si>
    <t>OVN1000363</t>
  </si>
  <si>
    <t>OVN1000369</t>
  </si>
  <si>
    <t>OVN1000372</t>
  </si>
  <si>
    <t>OVN1000374</t>
  </si>
  <si>
    <t>black_or_afric,white</t>
  </si>
  <si>
    <t>OVN1000378</t>
  </si>
  <si>
    <t>OVN1000389</t>
  </si>
  <si>
    <t>OVN1000390</t>
  </si>
  <si>
    <t>OVN1000400</t>
  </si>
  <si>
    <t>OVN1000401</t>
  </si>
  <si>
    <t>OVN1000404</t>
  </si>
  <si>
    <t>OVN1000427</t>
  </si>
  <si>
    <t>OVN1000433</t>
  </si>
  <si>
    <t>OVN1000445</t>
  </si>
  <si>
    <t>black_or_afric</t>
  </si>
  <si>
    <t>OVN1000515</t>
  </si>
  <si>
    <t>OVN1000516</t>
  </si>
  <si>
    <t>OVN1000561</t>
  </si>
  <si>
    <t>OVN1000562</t>
  </si>
  <si>
    <t>OVN1000635</t>
  </si>
  <si>
    <t>OVN1000641</t>
  </si>
  <si>
    <t>OVN1000656</t>
  </si>
  <si>
    <t>OVN1000828</t>
  </si>
  <si>
    <t>OVN1000834</t>
  </si>
  <si>
    <t>OVN1000845</t>
  </si>
  <si>
    <t>OVN1000849</t>
  </si>
  <si>
    <t>OVN1000375</t>
  </si>
  <si>
    <t>malignant</t>
  </si>
  <si>
    <t>ns</t>
  </si>
  <si>
    <t>OVN1000439</t>
  </si>
  <si>
    <t>OVN1000639</t>
  </si>
  <si>
    <t>epithelial__mucinous</t>
  </si>
  <si>
    <t>DIS1000001</t>
  </si>
  <si>
    <t>DIS1000003</t>
  </si>
  <si>
    <t>DIS1000003L</t>
  </si>
  <si>
    <t>DIS1000005</t>
  </si>
  <si>
    <t>DIS1000007L</t>
  </si>
  <si>
    <t>OVA1429731</t>
  </si>
  <si>
    <t>OVA1429732</t>
  </si>
  <si>
    <t>OVA1429739</t>
  </si>
  <si>
    <t>OVA1454059</t>
  </si>
  <si>
    <t>OVA1455041</t>
  </si>
  <si>
    <t>OVA1455047</t>
  </si>
  <si>
    <t>OVA1456146</t>
  </si>
  <si>
    <t>OVA1458555</t>
  </si>
  <si>
    <t>OVA1462492</t>
  </si>
  <si>
    <t>OVA1465330</t>
  </si>
  <si>
    <t>OVA1465333</t>
  </si>
  <si>
    <t>OVA1465336</t>
  </si>
  <si>
    <t>OVA1465337</t>
  </si>
  <si>
    <t>OVA1470413</t>
  </si>
  <si>
    <t>OVA1473717</t>
  </si>
  <si>
    <t>OVA1473718</t>
  </si>
  <si>
    <t>OVA1473719</t>
  </si>
  <si>
    <t>OVA1473723</t>
  </si>
  <si>
    <t>OVA1479359</t>
  </si>
  <si>
    <t>OVA1479362</t>
  </si>
  <si>
    <t>OVA1479364</t>
  </si>
  <si>
    <t>OVA1479367</t>
  </si>
  <si>
    <t>OVA1479377</t>
  </si>
  <si>
    <t>OVA1479378</t>
  </si>
  <si>
    <t>OVA1479379</t>
  </si>
  <si>
    <t>native_hawaiia</t>
  </si>
  <si>
    <t>OVA1479380</t>
  </si>
  <si>
    <t>OVA1479382</t>
  </si>
  <si>
    <t>asian</t>
  </si>
  <si>
    <t>OVA1479383</t>
  </si>
  <si>
    <t>OVA1479775</t>
  </si>
  <si>
    <t>OVA1479776</t>
  </si>
  <si>
    <t>OVA1479777</t>
  </si>
  <si>
    <t>OVA1479779</t>
  </si>
  <si>
    <t>OVA1479782</t>
  </si>
  <si>
    <t>OVA1479783</t>
  </si>
  <si>
    <t>OVA1479786</t>
  </si>
  <si>
    <t>OVA1479787</t>
  </si>
  <si>
    <t>OVA1479794</t>
  </si>
  <si>
    <t>OVA1479796</t>
  </si>
  <si>
    <t>OVA1481859</t>
  </si>
  <si>
    <t>c</t>
  </si>
  <si>
    <t>OVA1481862</t>
  </si>
  <si>
    <t>OVA1482870</t>
  </si>
  <si>
    <t>OVA1482872</t>
  </si>
  <si>
    <t>OVA1482873</t>
  </si>
  <si>
    <t>OVA1482874</t>
  </si>
  <si>
    <t>OVA1483320</t>
  </si>
  <si>
    <t>OVA1483321</t>
  </si>
  <si>
    <t>OVA1486422</t>
  </si>
  <si>
    <t>OVA1486423</t>
  </si>
  <si>
    <t>OVA1487355</t>
  </si>
  <si>
    <t>OVA1487356</t>
  </si>
  <si>
    <t>OVA1487361</t>
  </si>
  <si>
    <t>OVA1487380</t>
  </si>
  <si>
    <t>OVA1487383</t>
  </si>
  <si>
    <t>OVA1487396</t>
  </si>
  <si>
    <t>OVA1487759</t>
  </si>
  <si>
    <t>OVA1487762</t>
  </si>
  <si>
    <t>OVA1487764</t>
  </si>
  <si>
    <t>OVA1488715</t>
  </si>
  <si>
    <t>OVA1489336</t>
  </si>
  <si>
    <t>OVA1489337</t>
  </si>
  <si>
    <t>OVA1489338</t>
  </si>
  <si>
    <t>OVA1489341</t>
  </si>
  <si>
    <t>OVA1489342</t>
  </si>
  <si>
    <t>OVA1489345</t>
  </si>
  <si>
    <t>OVA1489348</t>
  </si>
  <si>
    <t>OVA1489351</t>
  </si>
  <si>
    <t>OVA1489353</t>
  </si>
  <si>
    <t>OVA1489355</t>
  </si>
  <si>
    <t>OVA1489361</t>
  </si>
  <si>
    <t>OVA1489363</t>
  </si>
  <si>
    <t>OVA1489364</t>
  </si>
  <si>
    <t>OVA1489825</t>
  </si>
  <si>
    <t>OVA1489828</t>
  </si>
  <si>
    <t>OVA1490614</t>
  </si>
  <si>
    <t>OVA1491758</t>
  </si>
  <si>
    <t>OVN1000027</t>
  </si>
  <si>
    <t>OVN1000028</t>
  </si>
  <si>
    <t>OVN1000029</t>
  </si>
  <si>
    <t>OVN1000030</t>
  </si>
  <si>
    <t>OVN1000039</t>
  </si>
  <si>
    <t>OVN1000041</t>
  </si>
  <si>
    <t>OVN1000042</t>
  </si>
  <si>
    <t>OVN1000043</t>
  </si>
  <si>
    <t>OVN1000044</t>
  </si>
  <si>
    <t>OVN1000047</t>
  </si>
  <si>
    <t>OVN1000056</t>
  </si>
  <si>
    <t>OVN1000058</t>
  </si>
  <si>
    <t>OVN1000061</t>
  </si>
  <si>
    <t>OVN1000065</t>
  </si>
  <si>
    <t>OVN1000104</t>
  </si>
  <si>
    <t>OVN1000106</t>
  </si>
  <si>
    <t>OVN1000111</t>
  </si>
  <si>
    <t>OVN1000113</t>
  </si>
  <si>
    <t>OVN1000114</t>
  </si>
  <si>
    <t>OVN1000115</t>
  </si>
  <si>
    <t>OVN1000127</t>
  </si>
  <si>
    <t>OVN1000135</t>
  </si>
  <si>
    <t>OVN1000141</t>
  </si>
  <si>
    <t>OVN1000145</t>
  </si>
  <si>
    <t>OVN1000147</t>
  </si>
  <si>
    <t>OVN1000153</t>
  </si>
  <si>
    <t>OVN1000156</t>
  </si>
  <si>
    <t>OVN1000162</t>
  </si>
  <si>
    <t>OVN1000163</t>
  </si>
  <si>
    <t>OVN1000164</t>
  </si>
  <si>
    <t>OVN1000165</t>
  </si>
  <si>
    <t>OVN1000183</t>
  </si>
  <si>
    <t>OVN1000187</t>
  </si>
  <si>
    <t>OVN1000192</t>
  </si>
  <si>
    <t>OVN1000210</t>
  </si>
  <si>
    <t>OVN1000260</t>
  </si>
  <si>
    <t>OVN1000261</t>
  </si>
  <si>
    <t>OVN1000262</t>
  </si>
  <si>
    <t>OVN1000264</t>
  </si>
  <si>
    <t>OVN1000266</t>
  </si>
  <si>
    <t>OVN1000282</t>
  </si>
  <si>
    <t>OVN1000291</t>
  </si>
  <si>
    <t>OVN1000293</t>
  </si>
  <si>
    <t>OVN1000297</t>
  </si>
  <si>
    <t>OVN1000300</t>
  </si>
  <si>
    <t>OVN1000306</t>
  </si>
  <si>
    <t>OVN1000307</t>
  </si>
  <si>
    <t>OVN1000311</t>
  </si>
  <si>
    <t>OVN1000312</t>
  </si>
  <si>
    <t>OVN1000315</t>
  </si>
  <si>
    <t>OVN1000316</t>
  </si>
  <si>
    <t>OVN1000317</t>
  </si>
  <si>
    <t>OVN1000319</t>
  </si>
  <si>
    <t>OVN1000320</t>
  </si>
  <si>
    <t>OVN1000323</t>
  </si>
  <si>
    <t>OVN1000326</t>
  </si>
  <si>
    <t>OVN1000336</t>
  </si>
  <si>
    <t>OVN1000337</t>
  </si>
  <si>
    <t>OVN1000339</t>
  </si>
  <si>
    <t>OVN1000346</t>
  </si>
  <si>
    <t>OVN1000358</t>
  </si>
  <si>
    <t>OVN1000364</t>
  </si>
  <si>
    <t>OVN1000366</t>
  </si>
  <si>
    <t>OVN1000368</t>
  </si>
  <si>
    <t>OVN1000383</t>
  </si>
  <si>
    <t>OVN1000385</t>
  </si>
  <si>
    <t>OVN1000388</t>
  </si>
  <si>
    <t>OVN1000402</t>
  </si>
  <si>
    <t>OVN1000409</t>
  </si>
  <si>
    <t>OVN1000410</t>
  </si>
  <si>
    <t>OVN1000414</t>
  </si>
  <si>
    <t>OVN1000422</t>
  </si>
  <si>
    <t>OVN1000425</t>
  </si>
  <si>
    <t>OVN1000430</t>
  </si>
  <si>
    <t>OVN1000432</t>
  </si>
  <si>
    <t>OVN1000436</t>
  </si>
  <si>
    <t>OVN1000437</t>
  </si>
  <si>
    <t>OVN1000441</t>
  </si>
  <si>
    <t>OVN1000442</t>
  </si>
  <si>
    <t>OVN1000443</t>
  </si>
  <si>
    <t>OVN1000447</t>
  </si>
  <si>
    <t>OVN1000448</t>
  </si>
  <si>
    <t>OVN1000475</t>
  </si>
  <si>
    <t>OVN1000477</t>
  </si>
  <si>
    <t>OVN1000479</t>
  </si>
  <si>
    <t>OVN1000481</t>
  </si>
  <si>
    <t>OVN1000483</t>
  </si>
  <si>
    <t>OVN1000486</t>
  </si>
  <si>
    <t>OVN1000491</t>
  </si>
  <si>
    <t>OVN1000498</t>
  </si>
  <si>
    <t>OVN1000517</t>
  </si>
  <si>
    <t>OVN1000522</t>
  </si>
  <si>
    <t>OVN1000553</t>
  </si>
  <si>
    <t>OVN1000559</t>
  </si>
  <si>
    <t>OVN1000609</t>
  </si>
  <si>
    <t>OVN1000611</t>
  </si>
  <si>
    <t>OVN1000614</t>
  </si>
  <si>
    <t>OVN1000620</t>
  </si>
  <si>
    <t>OVN1000621</t>
  </si>
  <si>
    <t>OVN1000624</t>
  </si>
  <si>
    <t>OVN1000626</t>
  </si>
  <si>
    <t>OVN1000628</t>
  </si>
  <si>
    <t>OVN1000647</t>
  </si>
  <si>
    <t>OVN1000648</t>
  </si>
  <si>
    <t>OVN1000655</t>
  </si>
  <si>
    <t>OVN1000662</t>
  </si>
  <si>
    <t>OVN1000664</t>
  </si>
  <si>
    <t>OVN1000670</t>
  </si>
  <si>
    <t>OVN1000673</t>
  </si>
  <si>
    <t>OVN1000676</t>
  </si>
  <si>
    <t>OVN1000677</t>
  </si>
  <si>
    <t>OVN1000680</t>
  </si>
  <si>
    <t>OVN1000700</t>
  </si>
  <si>
    <t>OVN1000704</t>
  </si>
  <si>
    <t>asian,white</t>
  </si>
  <si>
    <t>OVN1000709</t>
  </si>
  <si>
    <t>OVN1000717</t>
  </si>
  <si>
    <t>OVN1000718</t>
  </si>
  <si>
    <t>OVN1000723</t>
  </si>
  <si>
    <t>american_india</t>
  </si>
  <si>
    <t>OVN1000746</t>
  </si>
  <si>
    <t>OVN1000748</t>
  </si>
  <si>
    <t>OVN1000750</t>
  </si>
  <si>
    <t>OVN1000751</t>
  </si>
  <si>
    <t>OVN1000753</t>
  </si>
  <si>
    <t>OVN1000756</t>
  </si>
  <si>
    <t>OVN1000759</t>
  </si>
  <si>
    <t>OVN1000763</t>
  </si>
  <si>
    <t>OVN1000765</t>
  </si>
  <si>
    <t>OVN1000795</t>
  </si>
  <si>
    <t>OVN1000824</t>
  </si>
  <si>
    <t>OVN1000826</t>
  </si>
  <si>
    <t>OVN1000827</t>
  </si>
  <si>
    <t>OVN1000830</t>
  </si>
  <si>
    <t>OVN1000836</t>
  </si>
  <si>
    <t>OVN1000842</t>
  </si>
  <si>
    <t>OVN1000847</t>
  </si>
  <si>
    <t>OVN1000851</t>
  </si>
  <si>
    <t>OVN1000855</t>
  </si>
  <si>
    <t>OVN1000856</t>
  </si>
  <si>
    <t>OVN1000859</t>
  </si>
  <si>
    <t>american_india,white</t>
  </si>
  <si>
    <t>OVN1000890</t>
  </si>
  <si>
    <t>OVN1000897</t>
  </si>
  <si>
    <t>OVN1001042</t>
  </si>
  <si>
    <t>white,ashkenazi_jewi</t>
  </si>
  <si>
    <t>OVN1001051</t>
  </si>
  <si>
    <t>OVN1001052</t>
  </si>
  <si>
    <t>OVN1001074</t>
  </si>
  <si>
    <t>OVN1001078</t>
  </si>
  <si>
    <t>OVN1001094</t>
  </si>
  <si>
    <t>OVN1001097</t>
  </si>
  <si>
    <t>OVN1001100</t>
  </si>
  <si>
    <t>OVN1001101</t>
  </si>
  <si>
    <t>OVN1001113</t>
  </si>
  <si>
    <t>OVN1001217</t>
  </si>
  <si>
    <t>OVN1001224</t>
  </si>
  <si>
    <t>No</t>
  </si>
  <si>
    <t xml:space="preserve">hypertension, diabetes mellitus type 2 </t>
  </si>
  <si>
    <t>D9980P</t>
  </si>
  <si>
    <t>D9938S</t>
  </si>
  <si>
    <t>D9938P</t>
  </si>
  <si>
    <t>D11724S</t>
  </si>
  <si>
    <t>D11724P</t>
  </si>
  <si>
    <t>Yes</t>
  </si>
  <si>
    <t>D9980S</t>
  </si>
  <si>
    <t>hypertension, arthrosis</t>
  </si>
  <si>
    <t>D9852S</t>
  </si>
  <si>
    <t>hypertension, OA</t>
  </si>
  <si>
    <t>D9842S</t>
  </si>
  <si>
    <t xml:space="preserve">hypertension, atherosclerosis, diabetes mellitus type 2 </t>
  </si>
  <si>
    <t>D9822S</t>
  </si>
  <si>
    <t>D11112S</t>
  </si>
  <si>
    <t>D10045S</t>
  </si>
  <si>
    <t>hypertension, heart failure</t>
  </si>
  <si>
    <t>D10041S</t>
  </si>
  <si>
    <t>chronic colitis, hypertension</t>
  </si>
  <si>
    <t>D10008S</t>
  </si>
  <si>
    <t>133153S</t>
  </si>
  <si>
    <t>133126S</t>
  </si>
  <si>
    <t>hypertension, allergy</t>
  </si>
  <si>
    <t>133117S</t>
  </si>
  <si>
    <t>133068S</t>
  </si>
  <si>
    <t>133060S</t>
  </si>
  <si>
    <t>hypertension, chronic cholecystitis</t>
  </si>
  <si>
    <t>133026S</t>
  </si>
  <si>
    <t>133016S</t>
  </si>
  <si>
    <t>CAD, hypertension, chronic bronchitis</t>
  </si>
  <si>
    <t>132983S</t>
  </si>
  <si>
    <t>132944S</t>
  </si>
  <si>
    <t>chronic gastritis, hypertension , chronic venous insufficiency</t>
  </si>
  <si>
    <t>132912S</t>
  </si>
  <si>
    <t>CAD, atherosclerosis, hypertension , chronic venous insufficiency, chronic pyelonephritis</t>
  </si>
  <si>
    <t>132911S</t>
  </si>
  <si>
    <t>132900S</t>
  </si>
  <si>
    <t>CAD, hypertension, bronchial asthma</t>
  </si>
  <si>
    <t>132740S</t>
  </si>
  <si>
    <t>Present</t>
  </si>
  <si>
    <t>Position</t>
  </si>
  <si>
    <t>Box</t>
  </si>
  <si>
    <t>Rack</t>
  </si>
  <si>
    <t>medical.history</t>
  </si>
  <si>
    <t>specimen_id</t>
  </si>
  <si>
    <t>IIIB</t>
  </si>
  <si>
    <t>Serous Adenocarcinoma</t>
  </si>
  <si>
    <t>Ovarian Cancer</t>
  </si>
  <si>
    <t>IIIC</t>
  </si>
  <si>
    <t>IIIA2</t>
  </si>
  <si>
    <t>IIB</t>
  </si>
  <si>
    <t xml:space="preserve"> III</t>
  </si>
  <si>
    <t xml:space="preserve"> I</t>
  </si>
  <si>
    <t>Serous papillary adenocarcinoma</t>
  </si>
  <si>
    <t>IIA</t>
  </si>
  <si>
    <t>Clear Cell Adenocarcinoma</t>
  </si>
  <si>
    <t>IVB</t>
  </si>
  <si>
    <t>IIIA1</t>
  </si>
  <si>
    <t>IIC</t>
  </si>
  <si>
    <t>IA</t>
  </si>
  <si>
    <t>IB</t>
  </si>
  <si>
    <t>2022-003</t>
  </si>
  <si>
    <t>15754</t>
  </si>
  <si>
    <t>Benign Ovarian Neoplasm</t>
  </si>
  <si>
    <t>2014</t>
  </si>
  <si>
    <t>Mucinous borderline tumor</t>
  </si>
  <si>
    <t>14-063</t>
  </si>
  <si>
    <t>SR-14-0063 S1</t>
  </si>
  <si>
    <t>2013</t>
  </si>
  <si>
    <t>13-622</t>
  </si>
  <si>
    <t>SR-13-622 Serum 1</t>
  </si>
  <si>
    <t>Hispanic</t>
  </si>
  <si>
    <t>13-531</t>
  </si>
  <si>
    <t>SR-13-531 Serum 1</t>
  </si>
  <si>
    <t>Endometriotic cyst</t>
  </si>
  <si>
    <t>13-528</t>
  </si>
  <si>
    <t>SR-13-528 Serum 1</t>
  </si>
  <si>
    <t>14-164</t>
  </si>
  <si>
    <t>SR-14-0164 S1</t>
  </si>
  <si>
    <t>IVA</t>
  </si>
  <si>
    <t>Serous papillary cystadenocarcinoma</t>
  </si>
  <si>
    <t>Plasma - EDTA</t>
  </si>
  <si>
    <t>Adenomyosis</t>
  </si>
  <si>
    <t>Normal</t>
  </si>
  <si>
    <t>IC</t>
  </si>
  <si>
    <t>Endometrioid Adenocarcinoma</t>
  </si>
  <si>
    <t>Serous carcinoma</t>
  </si>
  <si>
    <t>Adenocarcinoma</t>
  </si>
  <si>
    <t>Mucinous borderline tumor with adult granulosa cell tumor, see comment</t>
  </si>
  <si>
    <t>14-086</t>
  </si>
  <si>
    <t>SR-14-0086 S1</t>
  </si>
  <si>
    <t>Endometrium</t>
  </si>
  <si>
    <t>Serous , borderline tumor</t>
  </si>
  <si>
    <t>14-429</t>
  </si>
  <si>
    <t>SR-14-429 S1</t>
  </si>
  <si>
    <t>Serous cystadenocarcinoma</t>
  </si>
  <si>
    <t>14-563</t>
  </si>
  <si>
    <t>SR-14-563 S1</t>
  </si>
  <si>
    <t>Endometriosis, endosalpingosisi and fibrovascular adhesions</t>
  </si>
  <si>
    <t>Mucinous cystadenoma with minor foci of epithelial proliferation</t>
  </si>
  <si>
    <t>14-319</t>
  </si>
  <si>
    <t>Endometrioid carcinoma</t>
  </si>
  <si>
    <t>IC2</t>
  </si>
  <si>
    <t>Serous borderline tumor</t>
  </si>
  <si>
    <t>14-444</t>
  </si>
  <si>
    <t>SR-14-444 S1</t>
  </si>
  <si>
    <t>13-420</t>
  </si>
  <si>
    <t>Granulous/ Sarcomatoide</t>
  </si>
  <si>
    <t>Mucinous Adenocarcinoma</t>
  </si>
  <si>
    <t>Papillary  serous carcinoma</t>
  </si>
  <si>
    <t>14-080</t>
  </si>
  <si>
    <t>14-537</t>
  </si>
  <si>
    <t>SR-14-319 S1</t>
  </si>
  <si>
    <t>Infarcted ovary with fat necrosis, and changes consistent with torsion</t>
  </si>
  <si>
    <t>14-368</t>
  </si>
  <si>
    <t>SR-14-368 S1</t>
  </si>
  <si>
    <t>SR-14-0080 S1</t>
  </si>
  <si>
    <t xml:space="preserve">BRCA2+ </t>
  </si>
  <si>
    <t>African-American</t>
  </si>
  <si>
    <t>Dense cystic surface adhesions with evidence of old hemorrhage.</t>
  </si>
  <si>
    <t>14-610</t>
  </si>
  <si>
    <t>Leiomyoma</t>
  </si>
  <si>
    <t>13-513</t>
  </si>
  <si>
    <t>SR-13-513 Serum 1</t>
  </si>
  <si>
    <t>SR-14-610 S1</t>
  </si>
  <si>
    <t>SR-14-537 S1</t>
  </si>
  <si>
    <t>14-206</t>
  </si>
  <si>
    <t>SR-14-0206 S1</t>
  </si>
  <si>
    <t>SR-13-420 Serum 1</t>
  </si>
  <si>
    <t>Dysgerminoma (with positive Histoplasma species)</t>
  </si>
  <si>
    <t>Seromucinous borderline tumor</t>
  </si>
  <si>
    <t>High-grade serous carcinoma</t>
  </si>
  <si>
    <t>Seromucinous borderline tumor with microinvasion</t>
  </si>
  <si>
    <t xml:space="preserve">Seromucinous carcinoma </t>
  </si>
  <si>
    <t>Mucinous carcinoma</t>
  </si>
  <si>
    <t>Seromucinous boderline tumor</t>
  </si>
  <si>
    <t>Serous, with transitional-like features</t>
  </si>
  <si>
    <t>PO_Numbers</t>
  </si>
  <si>
    <t>Quotes</t>
  </si>
  <si>
    <t>IHC</t>
  </si>
  <si>
    <t>Mutations</t>
  </si>
  <si>
    <t>Weight,.kg</t>
  </si>
  <si>
    <t>Height,.cm</t>
  </si>
  <si>
    <t>Medical.history</t>
  </si>
  <si>
    <t>Family.history</t>
  </si>
  <si>
    <t>Smoking.history</t>
  </si>
  <si>
    <t>CA.125,.U/mL</t>
  </si>
  <si>
    <t>TNM</t>
  </si>
  <si>
    <t>Grade</t>
  </si>
  <si>
    <t>Race</t>
  </si>
  <si>
    <t>specimen_type</t>
  </si>
  <si>
    <t>collection_year</t>
  </si>
  <si>
    <t>Pathologic_Stage</t>
  </si>
  <si>
    <t>Histology</t>
  </si>
  <si>
    <t>supplier_case_id</t>
  </si>
  <si>
    <t>supplier_patient_id</t>
  </si>
  <si>
    <t>Column Labels</t>
  </si>
  <si>
    <t>(blank)</t>
  </si>
  <si>
    <t>Count of specimen_id</t>
  </si>
  <si>
    <t xml:space="preserve"> </t>
  </si>
  <si>
    <t>type</t>
  </si>
  <si>
    <t>normal</t>
  </si>
  <si>
    <t>OC, stage I/II</t>
  </si>
  <si>
    <t>OC, stage III/IV</t>
  </si>
  <si>
    <t>COHORT REQUIREMENT</t>
  </si>
  <si>
    <t>AOA</t>
  </si>
  <si>
    <t>PURCHASE</t>
  </si>
  <si>
    <t>Total</t>
  </si>
  <si>
    <t>quote requested 2024-06-24</t>
  </si>
  <si>
    <t>Exp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</si>
</sst>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"/>
      <family val="2"/>
      <charset val="1"/>
    </font>
    <font>
      <sz val="12"/>
      <color rgb="FF000000"/>
      <name val="Aptos Narrow"/>
      <family val="2"/>
      <charset val="1"/>
    </font>
    <font>
      <sz val="1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6">
    <xf numFmtId="0" fontId="0" fillId="0" borderId="0"/>
    <xf numFmtId="0" fontId="7" fillId="0" borderId="0"/>
    <xf numFmtId="0" fontId="8" fillId="0" borderId="0"/>
    <xf numFmtId="0" fontId="8" fillId="0" borderId="0"/>
    <xf numFmtId="0" fontId="10" fillId="0" borderId="0"/>
    <xf numFmtId="44" fontId="11" fillId="0" borderId="0" applyFont="0" applyFill="0" applyBorder="0" applyAlignment="0" applyProtection="0"/>
  </cellStyleXfs>
  <cellXfs count="15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6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0" xfId="0" applyFill="1"/>
    <xf numFmtId="49" fontId="6" fillId="2" borderId="2" xfId="0" applyNumberFormat="1" applyFont="1" applyFill="1" applyBorder="1" applyAlignment="1">
      <alignment horizontal="center" vertical="center"/>
    </xf>
    <xf numFmtId="14" fontId="6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5" xfId="0" applyFont="1" applyBorder="1" applyAlignment="1">
      <alignment horizontal="center" vertical="center"/>
    </xf>
    <xf numFmtId="0" fontId="3" fillId="0" borderId="0" xfId="0" applyFont="1"/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49" fontId="1" fillId="0" borderId="6" xfId="2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14" fontId="6" fillId="0" borderId="3" xfId="3" applyNumberFormat="1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64" fontId="0" fillId="0" borderId="13" xfId="0" applyNumberFormat="1" applyBorder="1"/>
    <xf numFmtId="0" fontId="0" fillId="0" borderId="3" xfId="0" applyBorder="1" applyAlignment="1">
      <alignment horizontal="center"/>
    </xf>
    <xf numFmtId="49" fontId="9" fillId="0" borderId="2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49" fontId="9" fillId="0" borderId="3" xfId="2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5" fontId="6" fillId="0" borderId="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14" fontId="6" fillId="0" borderId="1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49" fontId="2" fillId="2" borderId="3" xfId="2" applyNumberFormat="1" applyFont="1" applyFill="1" applyBorder="1" applyAlignment="1">
      <alignment horizontal="center" vertical="center"/>
    </xf>
    <xf numFmtId="0" fontId="2" fillId="2" borderId="0" xfId="0" applyFont="1" applyFill="1"/>
    <xf numFmtId="49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6" fillId="3" borderId="0" xfId="0" applyFont="1" applyFill="1"/>
    <xf numFmtId="0" fontId="6" fillId="0" borderId="0" xfId="0" applyFont="1"/>
    <xf numFmtId="14" fontId="0" fillId="0" borderId="0" xfId="0" applyNumberFormat="1"/>
    <xf numFmtId="0" fontId="10" fillId="0" borderId="0" xfId="4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1" fillId="0" borderId="27" xfId="4" applyFont="1" applyBorder="1"/>
    <xf numFmtId="0" fontId="1" fillId="0" borderId="17" xfId="4" applyFont="1" applyBorder="1"/>
    <xf numFmtId="0" fontId="1" fillId="0" borderId="28" xfId="4" applyFont="1" applyBorder="1"/>
    <xf numFmtId="0" fontId="10" fillId="0" borderId="7" xfId="4" applyBorder="1"/>
    <xf numFmtId="0" fontId="10" fillId="0" borderId="8" xfId="4" applyBorder="1"/>
    <xf numFmtId="0" fontId="10" fillId="0" borderId="14" xfId="4" applyBorder="1"/>
    <xf numFmtId="0" fontId="10" fillId="0" borderId="0" xfId="0" applyFont="1"/>
    <xf numFmtId="0" fontId="10" fillId="0" borderId="29" xfId="0" applyFont="1" applyBorder="1"/>
    <xf numFmtId="0" fontId="10" fillId="0" borderId="30" xfId="0" applyFont="1" applyBorder="1"/>
    <xf numFmtId="0" fontId="0" fillId="2" borderId="0" xfId="0" applyFill="1" applyAlignment="1">
      <alignment horizontal="left"/>
    </xf>
    <xf numFmtId="0" fontId="0" fillId="4" borderId="0" xfId="0" applyFill="1"/>
    <xf numFmtId="14" fontId="0" fillId="4" borderId="0" xfId="0" applyNumberFormat="1" applyFill="1"/>
    <xf numFmtId="0" fontId="0" fillId="0" borderId="21" xfId="0" applyBorder="1"/>
    <xf numFmtId="14" fontId="0" fillId="0" borderId="21" xfId="0" applyNumberFormat="1" applyBorder="1"/>
    <xf numFmtId="0" fontId="0" fillId="0" borderId="32" xfId="0" applyBorder="1"/>
    <xf numFmtId="14" fontId="0" fillId="0" borderId="32" xfId="0" applyNumberFormat="1" applyBorder="1"/>
    <xf numFmtId="0" fontId="1" fillId="0" borderId="31" xfId="0" applyFont="1" applyBorder="1"/>
    <xf numFmtId="0" fontId="0" fillId="0" borderId="13" xfId="0" applyBorder="1" applyAlignment="1">
      <alignment horizontal="center"/>
    </xf>
    <xf numFmtId="0" fontId="0" fillId="0" borderId="34" xfId="0" applyBorder="1"/>
    <xf numFmtId="0" fontId="6" fillId="0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49" fontId="6" fillId="0" borderId="2" xfId="0" applyNumberFormat="1" applyFont="1" applyFill="1" applyBorder="1" applyAlignment="1">
      <alignment horizontal="center" vertical="center"/>
    </xf>
    <xf numFmtId="14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14" fontId="6" fillId="0" borderId="3" xfId="3" applyNumberFormat="1" applyFont="1" applyFill="1" applyBorder="1" applyAlignment="1">
      <alignment horizontal="center" vertical="center"/>
    </xf>
    <xf numFmtId="0" fontId="6" fillId="0" borderId="3" xfId="3" applyFont="1" applyFill="1" applyBorder="1" applyAlignment="1">
      <alignment horizontal="center" vertical="center"/>
    </xf>
    <xf numFmtId="49" fontId="6" fillId="7" borderId="2" xfId="0" applyNumberFormat="1" applyFont="1" applyFill="1" applyBorder="1" applyAlignment="1">
      <alignment horizontal="center" vertical="center"/>
    </xf>
    <xf numFmtId="14" fontId="6" fillId="7" borderId="3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14" fontId="6" fillId="7" borderId="3" xfId="3" applyNumberFormat="1" applyFont="1" applyFill="1" applyBorder="1" applyAlignment="1">
      <alignment horizontal="center" vertical="center"/>
    </xf>
    <xf numFmtId="0" fontId="6" fillId="7" borderId="3" xfId="3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14" fontId="6" fillId="8" borderId="3" xfId="0" applyNumberFormat="1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15" fontId="6" fillId="8" borderId="3" xfId="0" applyNumberFormat="1" applyFont="1" applyFill="1" applyBorder="1" applyAlignment="1">
      <alignment horizontal="center" vertical="center"/>
    </xf>
    <xf numFmtId="44" fontId="0" fillId="0" borderId="0" xfId="5" applyFont="1" applyFill="1" applyAlignment="1">
      <alignment horizontal="center"/>
    </xf>
    <xf numFmtId="44" fontId="0" fillId="0" borderId="0" xfId="5" applyFont="1" applyAlignment="1">
      <alignment horizontal="center"/>
    </xf>
    <xf numFmtId="0" fontId="0" fillId="0" borderId="0" xfId="0" applyBorder="1" applyAlignment="1">
      <alignment horizontal="center"/>
    </xf>
    <xf numFmtId="0" fontId="1" fillId="5" borderId="7" xfId="0" applyFont="1" applyFill="1" applyBorder="1"/>
    <xf numFmtId="0" fontId="1" fillId="5" borderId="8" xfId="0" applyFont="1" applyFill="1" applyBorder="1"/>
    <xf numFmtId="0" fontId="1" fillId="5" borderId="21" xfId="0" applyFont="1" applyFill="1" applyBorder="1"/>
    <xf numFmtId="49" fontId="1" fillId="5" borderId="2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3" xfId="1" applyFont="1" applyFill="1" applyBorder="1" applyAlignment="1">
      <alignment horizontal="center" vertical="center"/>
    </xf>
    <xf numFmtId="49" fontId="1" fillId="5" borderId="35" xfId="2" applyNumberFormat="1" applyFont="1" applyFill="1" applyBorder="1" applyAlignment="1">
      <alignment horizontal="center" vertical="center"/>
    </xf>
    <xf numFmtId="0" fontId="0" fillId="6" borderId="33" xfId="0" applyFill="1" applyBorder="1"/>
    <xf numFmtId="0" fontId="0" fillId="6" borderId="21" xfId="0" applyFill="1" applyBorder="1"/>
    <xf numFmtId="44" fontId="0" fillId="6" borderId="21" xfId="5" applyFont="1" applyFill="1" applyBorder="1"/>
    <xf numFmtId="49" fontId="6" fillId="6" borderId="2" xfId="0" applyNumberFormat="1" applyFont="1" applyFill="1" applyBorder="1" applyAlignment="1">
      <alignment horizontal="center" vertical="center"/>
    </xf>
    <xf numFmtId="14" fontId="6" fillId="6" borderId="3" xfId="0" applyNumberFormat="1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0" fillId="0" borderId="33" xfId="0" applyBorder="1"/>
    <xf numFmtId="44" fontId="0" fillId="0" borderId="21" xfId="5" applyFont="1" applyBorder="1"/>
    <xf numFmtId="49" fontId="6" fillId="0" borderId="36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49" fontId="6" fillId="6" borderId="36" xfId="0" applyNumberFormat="1" applyFont="1" applyFill="1" applyBorder="1" applyAlignment="1">
      <alignment horizontal="center" vertical="center"/>
    </xf>
    <xf numFmtId="14" fontId="6" fillId="6" borderId="37" xfId="0" applyNumberFormat="1" applyFont="1" applyFill="1" applyBorder="1" applyAlignment="1">
      <alignment horizontal="center" vertical="center"/>
    </xf>
    <xf numFmtId="0" fontId="6" fillId="6" borderId="37" xfId="0" applyFont="1" applyFill="1" applyBorder="1" applyAlignment="1">
      <alignment horizontal="center" vertical="center"/>
    </xf>
    <xf numFmtId="15" fontId="6" fillId="6" borderId="3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44" fontId="0" fillId="0" borderId="21" xfId="5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6">
    <cellStyle name="Currency" xfId="5" builtinId="4"/>
    <cellStyle name="Normal" xfId="0" builtinId="0"/>
    <cellStyle name="Normal 2" xfId="4" xr:uid="{42ADDE49-B9A1-4744-A2B2-06E42E1EA2F3}"/>
    <cellStyle name="Normal 2 2" xfId="1" xr:uid="{E610E2B7-2814-465A-925F-7EF71DFBF9F7}"/>
    <cellStyle name="Обычный 3" xfId="3" xr:uid="{765DEACB-282B-4B5B-8ECA-9B218CAF283D}"/>
    <cellStyle name="Обычный_Лист1" xfId="2" xr:uid="{335B7CA5-7D9B-4ADA-B0B7-E96DF395B21A}"/>
  </cellStyles>
  <dxfs count="242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 outline="0">
        <left style="thin">
          <color theme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numFmt numFmtId="19" formatCode="m/d/yyyy"/>
    </dxf>
    <dxf>
      <numFmt numFmtId="19" formatCode="m/d/yyyy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Attachments/AOA%20Benign_iSpecimen%20Site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Attachments/AOA%20Benign_iSpecimen%20Sites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ie Goldberg" refreshedDate="45461.420827314818" createdVersion="8" refreshedVersion="8" minRefreshableVersion="3" recordCount="286" xr:uid="{DE4DAD12-88A3-40DB-A111-4AD657033706}">
  <cacheSource type="worksheet">
    <worksheetSource name="Table2" r:id="rId2"/>
  </cacheSource>
  <cacheFields count="19">
    <cacheField name=" ID" numFmtId="0">
      <sharedItems/>
    </cacheField>
    <cacheField name="Date of collection" numFmtId="0">
      <sharedItems containsDate="1" containsMixedTypes="1" minDate="2013-06-04T00:00:00" maxDate="2023-12-26T00:00:00"/>
    </cacheField>
    <cacheField name="Sex" numFmtId="0">
      <sharedItems/>
    </cacheField>
    <cacheField name="Age" numFmtId="0">
      <sharedItems containsMixedTypes="1" containsNumber="1" containsInteger="1" minValue="17" maxValue="81"/>
    </cacheField>
    <cacheField name="Specimen type" numFmtId="0">
      <sharedItems/>
    </cacheField>
    <cacheField name="SERUM in STOCK" numFmtId="0">
      <sharedItems/>
    </cacheField>
    <cacheField name="Ethnicity" numFmtId="0">
      <sharedItems/>
    </cacheField>
    <cacheField name="Patient diagnosis" numFmtId="0">
      <sharedItems count="2">
        <s v="benign tumor"/>
        <s v="Patient diagnosis"/>
      </sharedItems>
    </cacheField>
    <cacheField name="Location " numFmtId="0">
      <sharedItems count="4">
        <s v="ovary"/>
        <s v="ovary "/>
        <s v="Location "/>
        <s v="uterus"/>
      </sharedItems>
    </cacheField>
    <cacheField name="Date of surgery" numFmtId="0">
      <sharedItems containsDate="1" containsMixedTypes="1" minDate="2013-07-24T00:00:00" maxDate="2023-12-26T00:00:00"/>
    </cacheField>
    <cacheField name="Histological diagnosis" numFmtId="0">
      <sharedItems count="64">
        <s v="endometrioid cyst"/>
        <s v="fibroma"/>
        <s v="dermoid cyst"/>
        <s v="serous cystadenofibroma"/>
        <s v="follicular cysts"/>
        <s v="mucinous cystadenoma"/>
        <s v="serous cystadenoma"/>
        <s v="endometroid cyst"/>
        <s v="fibrothecoma"/>
        <s v="serous cyst"/>
        <s v="tecofibroma"/>
        <s v="serous papillary cystadenoma"/>
        <s v="cavernous hemangioma"/>
        <s v="mature teratoma"/>
        <s v="endometriosis"/>
        <s v="thecoma"/>
        <s v="serous cysts"/>
        <s v="serous adenofibroma "/>
        <s v="leiomyoma"/>
        <s v="endometrioid cystadenoma"/>
        <s v="corpus luteum cyst"/>
        <s v="serous adenocarcinoma"/>
        <s v="follicular cyst"/>
        <s v="papilloma"/>
        <s v="cystadenopapilloma"/>
        <s v="endometrioid cysts"/>
        <s v="Mesothelial inclusion cyst"/>
        <s v="salpingo-oophoritis"/>
        <s v="tuberculosis!!!"/>
        <s v="mucinous adenoma"/>
        <s v="endosalpingiosis"/>
        <s v="Polycystic ovary syndrome"/>
        <s v="endometrioid cyst, endometriosis"/>
        <s v="serous and mucinous cystadenoma"/>
        <s v="serous adenofibroma"/>
        <s v="mucinous cyst"/>
        <s v="tuberculosis"/>
        <s v="endometriosis, endometrioid cyst"/>
        <s v=" Seromucinous Cystadenoma"/>
        <s v="chronic salpingitis"/>
        <s v="Corpus luteum cysts "/>
        <s v="cystadenoma"/>
        <s v="seromucinous cystadenoma"/>
        <s v="benign cyst"/>
        <s v="sarcoidosis"/>
        <s v="endometriosis, epidermal inclusion cyst"/>
        <s v="Histological diagnosis"/>
        <s v="endometrial polyp"/>
        <s v="chronic endometritis"/>
        <s v="atipical hyperplasia"/>
        <s v="hyperplasia"/>
        <s v="Epithelial metaplasia "/>
        <s v="atypical hyperplasia"/>
        <s v="typical hyperplasia"/>
        <s v="typical hyperplasia, adenomyosis"/>
        <s v="typical hyperplasia, endometrial polyp"/>
        <s v="endometrial polyp, adenomyosis"/>
        <s v=" endometrial polyp"/>
        <s v="atypical hyperplasia, endometrial polyp"/>
        <s v="adenomyosis"/>
        <s v="typical and atypical hyperplasia, Atypical polypoid adenomyoma "/>
        <s v="adenomyosis, leiomyoma"/>
        <s v="Microglandular hyperplasia "/>
        <s v="endometrial  hyperplasia, adenomyosis"/>
      </sharedItems>
    </cacheField>
    <cacheField name="CA 125, U/mL" numFmtId="0">
      <sharedItems containsDate="1" containsBlank="1" containsMixedTypes="1" minDate="1899-12-31T00:00:00" maxDate="1899-12-30T00:00:00"/>
    </cacheField>
    <cacheField name="Smoking history" numFmtId="0">
      <sharedItems containsBlank="1"/>
    </cacheField>
    <cacheField name="Family history " numFmtId="0">
      <sharedItems containsBlank="1"/>
    </cacheField>
    <cacheField name="Medical history" numFmtId="0">
      <sharedItems/>
    </cacheField>
    <cacheField name="Treatment" numFmtId="0">
      <sharedItems containsBlank="1" containsMixedTypes="1" containsNumber="1" containsInteger="1" minValue="149" maxValue="179"/>
    </cacheField>
    <cacheField name="Height, cm" numFmtId="0">
      <sharedItems containsBlank="1" containsMixedTypes="1" containsNumber="1" minValue="49" maxValue="180"/>
    </cacheField>
    <cacheField name="Weight, kg" numFmtId="0">
      <sharedItems containsBlank="1" containsMixedTypes="1" containsNumber="1" minValue="18.2" maxValue="130"/>
    </cacheField>
    <cacheField name="BMI" numFmtId="0">
      <sharedItems containsBlank="1" containsMixedTypes="1" containsNumber="1" minValue="15.6" maxValue="50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ie Goldberg" refreshedDate="45461.414578240743" createdVersion="8" refreshedVersion="8" minRefreshableVersion="3" recordCount="124" xr:uid="{C3C032C5-A670-4F39-9C4F-D0201B54CB6F}">
  <cacheSource type="worksheet">
    <worksheetSource name="Table1" r:id="rId2"/>
  </cacheSource>
  <cacheFields count="7">
    <cacheField name="Site " numFmtId="0">
      <sharedItems containsSemiMixedTypes="0" containsString="0" containsNumber="1" containsInteger="1" minValue="95" maxValue="95"/>
    </cacheField>
    <cacheField name="Sample ID" numFmtId="0">
      <sharedItems/>
    </cacheField>
    <cacheField name="Donor ID" numFmtId="0">
      <sharedItems/>
    </cacheField>
    <cacheField name="Specimen Type" numFmtId="0">
      <sharedItems/>
    </cacheField>
    <cacheField name="Diagnosis" numFmtId="0">
      <sharedItems count="2">
        <s v="Benign Neoplasm"/>
        <s v="n/a"/>
      </sharedItems>
    </cacheField>
    <cacheField name="Specimen site" numFmtId="0">
      <sharedItems count="1">
        <s v="Ovary"/>
      </sharedItems>
    </cacheField>
    <cacheField name="Histology " numFmtId="0">
      <sharedItems count="15">
        <s v="Cyst"/>
        <s v="Serous cystadenoma"/>
        <s v="Fibroma"/>
        <s v="Cystadenofibroma"/>
        <s v="Mucinous cystadenoma"/>
        <s v="Dermoid cyst"/>
        <s v="Serous cystadenofibroma"/>
        <s v="Borderline tumor"/>
        <s v="Hyperplasia"/>
        <s v="Endometriosis"/>
        <s v="Endometrioma"/>
        <s v="n/a"/>
        <s v="Cystadenoma"/>
        <s v="Adenofibroma"/>
        <s v="Mature teratom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ie Goldberg" refreshedDate="45468.513917939817" createdVersion="8" refreshedVersion="8" minRefreshableVersion="3" recordCount="5380" xr:uid="{10E177CE-2F42-46B4-B8F1-6D6942FBFB5D}">
  <cacheSource type="worksheet">
    <worksheetSource name="Table19"/>
  </cacheSource>
  <cacheFields count="28">
    <cacheField name="Rack" numFmtId="0">
      <sharedItems containsSemiMixedTypes="0" containsString="0" containsNumber="1" containsInteger="1" minValue="1" maxValue="13"/>
    </cacheField>
    <cacheField name="Box" numFmtId="0">
      <sharedItems containsSemiMixedTypes="0" containsString="0" containsNumber="1" containsInteger="1" minValue="1" maxValue="20"/>
    </cacheField>
    <cacheField name="Position" numFmtId="0">
      <sharedItems containsSemiMixedTypes="0" containsString="0" containsNumber="1" containsInteger="1" minValue="1" maxValue="100"/>
    </cacheField>
    <cacheField name="specimen_id" numFmtId="0">
      <sharedItems/>
    </cacheField>
    <cacheField name="supplier_patient_id" numFmtId="0">
      <sharedItems containsBlank="1"/>
    </cacheField>
    <cacheField name="supplier_case_id" numFmtId="0">
      <sharedItems containsBlank="1"/>
    </cacheField>
    <cacheField name="Histology" numFmtId="0">
      <sharedItems containsBlank="1" count="46">
        <s v="Endometrioid Adenocarcinoma"/>
        <s v="Serous, with transitional-like features"/>
        <s v="Serous Adenocarcinoma"/>
        <s v="Endometrioid carcinoma"/>
        <s v="Seromucinous boderline tumor"/>
        <m/>
        <s v="Mucinous carcinoma"/>
        <s v="Seromucinous carcinoma "/>
        <s v="Seromucinous borderline tumor with microinvasion"/>
        <s v="High-grade serous carcinoma"/>
        <s v="Seromucinous borderline tumor"/>
        <s v="Dysgerminoma (with positive Histoplasma species)"/>
        <s v="Melanoma, epithelioid cell type"/>
        <s v="Poorly pigmented melanoma, spindle cell type"/>
        <s v="Pigmented melanoma, epithelioid cell type"/>
        <s v="Clear Cell Adenocarcinoma"/>
        <s v="Pigmented nodular melanoma, epithelioid and spindle cell type"/>
        <s v="Pigmented nodular melanoma, epithelioid cell type"/>
        <s v="Pigmented  melanoma, spindle cell type"/>
        <s v="Serous papillary adenocarcinoma"/>
        <s v="Poorly pigmented nodular melanoma, spindle cell type"/>
        <s v="Non-pigmented  melanoma, epithelioid and spindle cell type"/>
        <s v="Serous papillary cystadenocarcinoma"/>
        <s v="Osteosarcoma"/>
        <s v="Neuroblastoma"/>
        <s v="Serous cystadenoma"/>
        <s v="Infarcted ovary with fat necrosis, and changes consistent with torsion"/>
        <s v="Serous borderline tumor"/>
        <s v="Mucinous Adenocarcinoma"/>
        <s v="Serous cystadenocarcinoma"/>
        <s v="Dense cystic surface adhesions with evidence of old hemorrhage."/>
        <s v="Leiomyoma"/>
        <s v="Serous , borderline tumor"/>
        <s v="Mucinous borderline tumor"/>
        <s v="Mucinous cystadenoma with minor foci of epithelial proliferation"/>
        <s v="Papillary  serous carcinoma"/>
        <s v="Adenocarcinoma"/>
        <s v="Mucinous borderline tumor with adult granulosa cell tumor, see comment"/>
        <s v="Granulous/ Sarcomatoide"/>
        <s v="Cyst"/>
        <s v="Endometriosis, endosalpingosisi and fibrovascular adhesions"/>
        <s v="Endometrium"/>
        <s v="Serous carcinoma"/>
        <s v="Serous cystadenofibroma"/>
        <s v="Endometriotic cyst"/>
        <s v="Adenomyosis"/>
      </sharedItems>
    </cacheField>
    <cacheField name="Diagnosis" numFmtId="0">
      <sharedItems containsBlank="1" count="9">
        <s v="Ovarian Cancer"/>
        <m/>
        <s v="Normal"/>
        <s v="Melanoma"/>
        <s v="Osteosarcoma"/>
        <s v="Neuroblastoma"/>
        <s v="Benign Ovarian Neoplasm"/>
        <s v="Endometrioid Adenocarcinoma"/>
        <s v="Healthy" u="1"/>
      </sharedItems>
    </cacheField>
    <cacheField name="Pathologic_Stage" numFmtId="0">
      <sharedItems containsBlank="1" count="19">
        <s v="IIA"/>
        <s v="IIB"/>
        <m/>
        <s v="IA"/>
        <s v="IC"/>
        <s v="III"/>
        <s v="IIIB"/>
        <s v="IIIC"/>
        <s v="IB"/>
        <s v="IVB"/>
        <s v="IIIA2"/>
        <s v="IV"/>
        <s v="IIIA1"/>
        <s v="IIIA"/>
        <s v="IIC"/>
        <s v="IVA"/>
        <s v="IC2"/>
        <s v=" III"/>
        <s v=" I"/>
      </sharedItems>
    </cacheField>
    <cacheField name="collection_year" numFmtId="0">
      <sharedItems containsBlank="1"/>
    </cacheField>
    <cacheField name="Sex" numFmtId="0">
      <sharedItems containsBlank="1"/>
    </cacheField>
    <cacheField name="Age" numFmtId="0">
      <sharedItems containsString="0" containsBlank="1" containsNumber="1" containsInteger="1" minValue="18" maxValue="82"/>
    </cacheField>
    <cacheField name="specimen_type" numFmtId="0">
      <sharedItems containsBlank="1" count="3">
        <s v="Serum"/>
        <m/>
        <s v="Plasma - EDTA"/>
      </sharedItems>
    </cacheField>
    <cacheField name="Race" numFmtId="0">
      <sharedItems containsBlank="1"/>
    </cacheField>
    <cacheField name="Grade" numFmtId="0">
      <sharedItems containsBlank="1"/>
    </cacheField>
    <cacheField name="TNM" numFmtId="0">
      <sharedItems containsBlank="1"/>
    </cacheField>
    <cacheField name="CA.125,.U/mL" numFmtId="0">
      <sharedItems containsBlank="1"/>
    </cacheField>
    <cacheField name="Smoking.history" numFmtId="0">
      <sharedItems containsBlank="1"/>
    </cacheField>
    <cacheField name="Family.history" numFmtId="0">
      <sharedItems containsBlank="1"/>
    </cacheField>
    <cacheField name="Medical.history" numFmtId="0">
      <sharedItems containsBlank="1"/>
    </cacheField>
    <cacheField name="Treatment" numFmtId="0">
      <sharedItems containsBlank="1"/>
    </cacheField>
    <cacheField name="Height,.cm" numFmtId="0">
      <sharedItems containsBlank="1"/>
    </cacheField>
    <cacheField name="Weight,.kg" numFmtId="0">
      <sharedItems containsBlank="1"/>
    </cacheField>
    <cacheField name="BMI" numFmtId="0">
      <sharedItems containsBlank="1"/>
    </cacheField>
    <cacheField name="Mutations" numFmtId="0">
      <sharedItems containsBlank="1"/>
    </cacheField>
    <cacheField name="IHC" numFmtId="0">
      <sharedItems containsNonDate="0" containsString="0" containsBlank="1"/>
    </cacheField>
    <cacheField name="Quotes" numFmtId="0">
      <sharedItems containsBlank="1"/>
    </cacheField>
    <cacheField name="PO_Number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6">
  <r>
    <s v="032386S"/>
    <d v="2013-06-04T00:00:00"/>
    <s v="F"/>
    <n v="42"/>
    <s v="serum"/>
    <s v="4 x 1mL"/>
    <s v="Caucasian"/>
    <x v="0"/>
    <x v="0"/>
    <s v="06/10/2013"/>
    <x v="0"/>
    <n v="120"/>
    <s v="no"/>
    <s v="no"/>
    <s v="no"/>
    <s v="no"/>
    <n v="175"/>
    <n v="87"/>
    <n v="28.4"/>
  </r>
  <r>
    <s v="032387S"/>
    <d v="2013-06-04T00:00:00"/>
    <s v="F"/>
    <n v="67"/>
    <s v="serum"/>
    <s v="5 x 1mL"/>
    <s v="Caucasian"/>
    <x v="0"/>
    <x v="0"/>
    <s v="06/14/2013"/>
    <x v="1"/>
    <n v="10"/>
    <s v="no"/>
    <s v="no"/>
    <s v="hypertension "/>
    <s v="no"/>
    <n v="156"/>
    <n v="68"/>
    <n v="27.9"/>
  </r>
  <r>
    <s v="032437S"/>
    <d v="2013-07-18T00:00:00"/>
    <s v="F"/>
    <n v="40"/>
    <s v="serum"/>
    <s v="5 x 1mL"/>
    <s v="Caucasian"/>
    <x v="0"/>
    <x v="0"/>
    <d v="2013-07-24T00:00:00"/>
    <x v="2"/>
    <n v="17.8"/>
    <s v="no"/>
    <s v="no"/>
    <s v="no"/>
    <s v="no"/>
    <n v="160"/>
    <n v="80"/>
    <n v="31.2"/>
  </r>
  <r>
    <s v="032440S"/>
    <d v="2013-07-22T00:00:00"/>
    <s v="F"/>
    <n v="59"/>
    <s v="serum"/>
    <s v="13 x 1mL"/>
    <s v="Caucasian"/>
    <x v="0"/>
    <x v="0"/>
    <d v="2013-07-31T00:00:00"/>
    <x v="3"/>
    <n v="12.48"/>
    <s v="no"/>
    <s v="no"/>
    <s v="varicose veins "/>
    <s v="no"/>
    <n v="164"/>
    <n v="66"/>
    <n v="24.5"/>
  </r>
  <r>
    <s v="032444S"/>
    <d v="2013-07-23T00:00:00"/>
    <s v="F"/>
    <n v="55"/>
    <s v="serum"/>
    <s v="11 x 1mL"/>
    <s v="Caucasian"/>
    <x v="0"/>
    <x v="0"/>
    <d v="2013-08-02T00:00:00"/>
    <x v="3"/>
    <n v="46.2"/>
    <s v="30 years 0.5 pack/day"/>
    <s v="no"/>
    <s v="hypertension "/>
    <s v="no"/>
    <n v="164"/>
    <n v="79"/>
    <n v="29.4"/>
  </r>
  <r>
    <s v="032449S"/>
    <d v="2013-07-31T00:00:00"/>
    <s v="F"/>
    <n v="45"/>
    <s v="serum"/>
    <s v="3 x 1mL"/>
    <s v="Caucasian"/>
    <x v="0"/>
    <x v="0"/>
    <d v="2013-08-06T00:00:00"/>
    <x v="4"/>
    <n v="6"/>
    <s v="no"/>
    <s v="mother - CRC"/>
    <s v="gallstone disease"/>
    <s v="no"/>
    <n v="170"/>
    <n v="80"/>
    <n v="27.7"/>
  </r>
  <r>
    <s v="032450S"/>
    <d v="2013-07-31T00:00:00"/>
    <s v="F"/>
    <n v="47"/>
    <s v="serum"/>
    <s v="1 x 1mL"/>
    <s v="Caucasian"/>
    <x v="0"/>
    <x v="0"/>
    <d v="2013-08-05T00:00:00"/>
    <x v="5"/>
    <n v="23.8"/>
    <s v="no"/>
    <s v="uncle  -  lung cancer"/>
    <s v="urolithiasis, duodenal ulcer"/>
    <s v="no"/>
    <n v="154"/>
    <n v="71"/>
    <n v="29.9"/>
  </r>
  <r>
    <s v="032454S"/>
    <d v="2013-08-06T00:00:00"/>
    <s v="F"/>
    <n v="72"/>
    <s v="serum"/>
    <s v="6 x 1mL"/>
    <s v="Caucasian"/>
    <x v="0"/>
    <x v="0"/>
    <d v="2013-08-07T00:00:00"/>
    <x v="2"/>
    <s v="n/a"/>
    <s v="no"/>
    <s v="no"/>
    <s v="no"/>
    <s v="no"/>
    <n v="164"/>
    <n v="67"/>
    <n v="24.9"/>
  </r>
  <r>
    <s v="032458S"/>
    <d v="2013-08-06T00:00:00"/>
    <s v="F"/>
    <n v="60"/>
    <s v="serum"/>
    <s v="5 x 1mL"/>
    <s v="Caucasian"/>
    <x v="0"/>
    <x v="0"/>
    <d v="2013-08-13T00:00:00"/>
    <x v="3"/>
    <n v="7.8"/>
    <s v="20 years 0.5 pack/day"/>
    <s v="mother - uterine cancer and ovarian cancer"/>
    <s v="diabetes mellitus type 2"/>
    <s v="no"/>
    <n v="150"/>
    <n v="80"/>
    <n v="35.6"/>
  </r>
  <r>
    <s v="032486S"/>
    <d v="2013-08-30T00:00:00"/>
    <s v="F"/>
    <n v="53"/>
    <s v="serum"/>
    <s v="4 x 1mL"/>
    <s v="Caucasian"/>
    <x v="0"/>
    <x v="0"/>
    <d v="2013-09-06T00:00:00"/>
    <x v="6"/>
    <n v="8"/>
    <s v="no"/>
    <s v="no"/>
    <s v="no"/>
    <s v="no"/>
    <n v="173"/>
    <n v="70"/>
    <n v="23.4"/>
  </r>
  <r>
    <s v="032491S"/>
    <d v="2013-09-13T00:00:00"/>
    <s v="F"/>
    <n v="35"/>
    <s v="serum"/>
    <s v="2 x 1mL"/>
    <s v="Caucasian"/>
    <x v="0"/>
    <x v="0"/>
    <d v="2013-09-18T00:00:00"/>
    <x v="6"/>
    <n v="13.9"/>
    <s v="15  years 0.5 pack/day"/>
    <s v="no"/>
    <s v=" obesity, diabetes mellitus type 2"/>
    <s v="no"/>
    <n v="168"/>
    <n v="103"/>
    <n v="36.5"/>
  </r>
  <r>
    <s v="032498S"/>
    <d v="2013-09-24T00:00:00"/>
    <s v="F"/>
    <n v="44"/>
    <s v="serum"/>
    <s v="6 x 1mL"/>
    <s v="Caucasian"/>
    <x v="0"/>
    <x v="0"/>
    <d v="2013-09-26T00:00:00"/>
    <x v="7"/>
    <n v="50"/>
    <s v="no"/>
    <s v="no"/>
    <s v="breast cancer"/>
    <s v="no"/>
    <n v="161"/>
    <n v="63"/>
    <n v="24.3"/>
  </r>
  <r>
    <s v="032502S"/>
    <d v="2013-09-25T00:00:00"/>
    <s v="F"/>
    <n v="75"/>
    <s v="serum"/>
    <s v="6 x 1mL"/>
    <s v="Caucasian"/>
    <x v="0"/>
    <x v="0"/>
    <d v="2013-10-03T00:00:00"/>
    <x v="8"/>
    <n v="267"/>
    <s v="no"/>
    <s v="mother - CRC "/>
    <s v="hypertension "/>
    <s v="no"/>
    <n v="156"/>
    <n v="46"/>
    <n v="18.899999999999999"/>
  </r>
  <r>
    <s v="032503S"/>
    <d v="2013-09-25T00:00:00"/>
    <s v="F"/>
    <n v="52"/>
    <s v="serum"/>
    <s v="3 x 1mL"/>
    <s v="Caucasian"/>
    <x v="0"/>
    <x v="0"/>
    <d v="2013-09-30T00:00:00"/>
    <x v="8"/>
    <n v="80"/>
    <s v="no"/>
    <s v="no"/>
    <s v="hypertension "/>
    <s v="no"/>
    <n v="161"/>
    <n v="70"/>
    <n v="27"/>
  </r>
  <r>
    <s v="032515S"/>
    <d v="2013-10-07T00:00:00"/>
    <s v="F"/>
    <n v="30"/>
    <s v="serum"/>
    <s v="5 x 1mL"/>
    <s v="Caucasian"/>
    <x v="0"/>
    <x v="0"/>
    <d v="2013-10-09T00:00:00"/>
    <x v="4"/>
    <n v="0"/>
    <s v="no"/>
    <s v="mother - breast cancer"/>
    <s v="no"/>
    <s v="no"/>
    <n v="170"/>
    <n v="65"/>
    <n v="22.5"/>
  </r>
  <r>
    <s v="032516S"/>
    <d v="2013-10-07T00:00:00"/>
    <s v="F"/>
    <n v="37"/>
    <s v="serum"/>
    <s v="6 x 1mL"/>
    <s v="Caucasian"/>
    <x v="0"/>
    <x v="0"/>
    <d v="2013-10-10T00:00:00"/>
    <x v="9"/>
    <n v="46"/>
    <s v="no"/>
    <s v="grandfather  -  CRC"/>
    <s v="breast cancer"/>
    <s v="no"/>
    <n v="164"/>
    <n v="62"/>
    <n v="23.1"/>
  </r>
  <r>
    <s v="032520S"/>
    <d v="2013-10-09T00:00:00"/>
    <s v="F"/>
    <n v="52"/>
    <s v="serum"/>
    <s v="12 x 1mL"/>
    <s v="Caucasian"/>
    <x v="0"/>
    <x v="0"/>
    <d v="2013-10-11T00:00:00"/>
    <x v="0"/>
    <s v="no"/>
    <s v="30  years 0.5 pack/day"/>
    <s v="no"/>
    <s v="no"/>
    <s v="no"/>
    <n v="167"/>
    <n v="53"/>
    <n v="19"/>
  </r>
  <r>
    <s v="032536S"/>
    <d v="2013-10-22T00:00:00"/>
    <s v="F"/>
    <n v="44"/>
    <s v="serum"/>
    <s v="3 x 1mL"/>
    <s v="Caucasian"/>
    <x v="0"/>
    <x v="0"/>
    <d v="2013-10-24T00:00:00"/>
    <x v="0"/>
    <n v="10"/>
    <s v="no"/>
    <s v="no"/>
    <s v=" uterine leiomyoma "/>
    <s v="no"/>
    <n v="165"/>
    <n v="110"/>
    <n v="40.4"/>
  </r>
  <r>
    <s v="032551S"/>
    <d v="2013-11-12T00:00:00"/>
    <s v="F"/>
    <n v="56"/>
    <s v="serum"/>
    <s v="5 x 1mL"/>
    <s v="Caucasian"/>
    <x v="0"/>
    <x v="0"/>
    <d v="2013-11-20T00:00:00"/>
    <x v="10"/>
    <n v="200"/>
    <s v="no"/>
    <s v="no"/>
    <s v="hypertension "/>
    <s v="no"/>
    <s v="n/a"/>
    <s v="n/a"/>
    <s v="n/a"/>
  </r>
  <r>
    <s v="032556S"/>
    <d v="2013-11-14T00:00:00"/>
    <s v="F"/>
    <n v="30"/>
    <s v="serum"/>
    <s v="4 x 1mL"/>
    <s v="Caucasian"/>
    <x v="0"/>
    <x v="0"/>
    <d v="2013-11-18T00:00:00"/>
    <x v="2"/>
    <n v="140"/>
    <s v="no"/>
    <s v="grandmother   -  uterine cancer "/>
    <s v="hypertension "/>
    <s v="no"/>
    <n v="155"/>
    <n v="87"/>
    <n v="36.200000000000003"/>
  </r>
  <r>
    <s v="032577S"/>
    <d v="2013-12-02T00:00:00"/>
    <s v="F"/>
    <n v="24"/>
    <s v="serum"/>
    <s v="5 x 1mL"/>
    <s v="Caucasian"/>
    <x v="0"/>
    <x v="0"/>
    <d v="2013-12-02T00:00:00"/>
    <x v="2"/>
    <n v="52"/>
    <s v="2 years 1 pack/day"/>
    <s v="no"/>
    <s v="no"/>
    <s v="no"/>
    <n v="162"/>
    <n v="58"/>
    <n v="22.1"/>
  </r>
  <r>
    <s v="032582S"/>
    <d v="2013-12-04T00:00:00"/>
    <s v="F"/>
    <n v="57"/>
    <s v="serum"/>
    <s v="1 x 1mL"/>
    <s v="Caucasian"/>
    <x v="0"/>
    <x v="0"/>
    <d v="2013-12-11T00:00:00"/>
    <x v="6"/>
    <n v="15"/>
    <s v="30 years 1 pack/day"/>
    <s v="no"/>
    <s v="no"/>
    <s v="no"/>
    <n v="172"/>
    <n v="100"/>
    <n v="33.799999999999997"/>
  </r>
  <r>
    <s v="032586S"/>
    <d v="2013-12-04T00:00:00"/>
    <s v="F"/>
    <n v="21"/>
    <s v="serum"/>
    <s v="5 x 1mL"/>
    <s v="Caucasian"/>
    <x v="0"/>
    <x v="0"/>
    <d v="2013-12-09T00:00:00"/>
    <x v="2"/>
    <s v="n/a"/>
    <s v="no"/>
    <s v="no"/>
    <s v="no"/>
    <s v="no"/>
    <n v="158"/>
    <n v="48"/>
    <n v="19.2"/>
  </r>
  <r>
    <s v="032589S"/>
    <d v="2013-12-05T00:00:00"/>
    <s v="F"/>
    <n v="45"/>
    <s v="serum"/>
    <s v="4 x 1mL"/>
    <s v="Caucasian"/>
    <x v="0"/>
    <x v="0"/>
    <d v="2013-12-05T00:00:00"/>
    <x v="0"/>
    <n v="229"/>
    <s v="no"/>
    <s v="no"/>
    <s v="nodular goiter"/>
    <s v="no"/>
    <n v="160"/>
    <n v="73"/>
    <n v="28.5"/>
  </r>
  <r>
    <s v="032651S"/>
    <d v="2014-02-03T00:00:00"/>
    <s v="F"/>
    <n v="51"/>
    <s v="serum"/>
    <s v="7 x 1mL"/>
    <s v="Caucasian"/>
    <x v="0"/>
    <x v="0"/>
    <d v="2014-02-17T00:00:00"/>
    <x v="7"/>
    <n v="6"/>
    <s v="no"/>
    <s v="mother - breast cancer, father  -  pancreatic cancer"/>
    <s v="Dec - 2012 - breast cancer "/>
    <s v="no"/>
    <n v="165"/>
    <n v="53"/>
    <n v="19.5"/>
  </r>
  <r>
    <s v="032655S"/>
    <d v="2014-02-04T00:00:00"/>
    <s v="F"/>
    <n v="54"/>
    <s v="serum"/>
    <s v="5 x 1mL"/>
    <s v="Caucasian"/>
    <x v="0"/>
    <x v="0"/>
    <d v="2014-02-12T00:00:00"/>
    <x v="11"/>
    <s v="n/a"/>
    <s v="20 years 1 pack/day"/>
    <s v="grandmother - breast cancer"/>
    <s v="diabetes mellitus type 2, hypertension "/>
    <s v="no"/>
    <n v="155"/>
    <n v="68"/>
    <n v="28.3"/>
  </r>
  <r>
    <s v="032661S"/>
    <d v="2014-02-11T00:00:00"/>
    <s v="F"/>
    <n v="50"/>
    <s v="serum"/>
    <s v="3 x 1mL"/>
    <s v="Caucasian"/>
    <x v="0"/>
    <x v="0"/>
    <d v="2014-02-19T00:00:00"/>
    <x v="5"/>
    <n v="119"/>
    <s v="no"/>
    <s v="brother  -  prostate cancer"/>
    <s v="hypothyroidism, chronic gastritis "/>
    <s v="no"/>
    <n v="168"/>
    <n v="63"/>
    <n v="22.3"/>
  </r>
  <r>
    <s v="032665S"/>
    <d v="2014-02-13T00:00:00"/>
    <s v="F"/>
    <n v="75"/>
    <s v="serum"/>
    <s v="5 x 1mL"/>
    <s v="Caucasian"/>
    <x v="0"/>
    <x v="0"/>
    <d v="2014-03-07T00:00:00"/>
    <x v="12"/>
    <n v="176"/>
    <s v="no"/>
    <s v="no"/>
    <s v="no"/>
    <s v="no"/>
    <n v="166"/>
    <n v="55"/>
    <n v="20"/>
  </r>
  <r>
    <s v="032672S"/>
    <d v="2014-02-17T00:00:00"/>
    <s v="F"/>
    <n v="38"/>
    <s v="serum"/>
    <s v="4 x 1mL"/>
    <s v="Caucasian"/>
    <x v="0"/>
    <x v="0"/>
    <d v="2014-02-21T00:00:00"/>
    <x v="13"/>
    <n v="34"/>
    <s v="no"/>
    <s v="sister - breast cancer"/>
    <s v="no"/>
    <s v="no"/>
    <n v="162"/>
    <n v="75"/>
    <n v="28.6"/>
  </r>
  <r>
    <s v="032682S"/>
    <d v="2014-02-20T00:00:00"/>
    <s v="F"/>
    <n v="31"/>
    <s v="serum"/>
    <s v="3 x 1mL"/>
    <s v="Caucasian"/>
    <x v="0"/>
    <x v="0"/>
    <d v="2014-02-25T00:00:00"/>
    <x v="6"/>
    <s v="n/a"/>
    <s v="no"/>
    <s v="no"/>
    <s v="no"/>
    <s v="no"/>
    <n v="167"/>
    <n v="64"/>
    <n v="22.9"/>
  </r>
  <r>
    <s v="032694S"/>
    <d v="2014-02-27T00:00:00"/>
    <s v="F"/>
    <n v="48"/>
    <s v="serum"/>
    <s v="6 x 1mL"/>
    <s v="Caucasian"/>
    <x v="0"/>
    <x v="0"/>
    <d v="2014-03-03T00:00:00"/>
    <x v="14"/>
    <n v="17"/>
    <s v="no"/>
    <s v="no"/>
    <s v="2013 - breast cancer"/>
    <s v="no"/>
    <n v="153"/>
    <n v="60"/>
    <n v="25.6"/>
  </r>
  <r>
    <s v="032720S"/>
    <d v="2014-03-20T00:00:00"/>
    <s v="F"/>
    <n v="53"/>
    <s v="serum"/>
    <s v="5 x 1mL"/>
    <s v="Caucasian"/>
    <x v="0"/>
    <x v="0"/>
    <d v="2014-03-25T00:00:00"/>
    <x v="15"/>
    <s v="n/a"/>
    <s v="no"/>
    <s v="no"/>
    <s v="duodenal ulcer"/>
    <s v="no"/>
    <n v="156"/>
    <n v="57"/>
    <n v="23.4"/>
  </r>
  <r>
    <s v="032724S"/>
    <d v="2014-03-25T00:00:00"/>
    <s v="F"/>
    <n v="17"/>
    <s v="serum"/>
    <s v="6 x 1mL"/>
    <s v="Caucasian"/>
    <x v="0"/>
    <x v="0"/>
    <d v="2014-03-27T00:00:00"/>
    <x v="4"/>
    <n v="21.99"/>
    <s v="no"/>
    <s v="no"/>
    <s v="no"/>
    <s v="no"/>
    <n v="173"/>
    <n v="59"/>
    <n v="19.7"/>
  </r>
  <r>
    <s v="032727S"/>
    <d v="2014-03-26T00:00:00"/>
    <s v="F"/>
    <n v="46"/>
    <s v="serum"/>
    <s v="6 x 1mL"/>
    <s v="Caucasian"/>
    <x v="0"/>
    <x v="0"/>
    <d v="2014-04-01T00:00:00"/>
    <x v="4"/>
    <s v="n/a"/>
    <s v="no"/>
    <s v="grandmother  -   lung cancer "/>
    <s v="no"/>
    <s v="no"/>
    <n v="166"/>
    <n v="59"/>
    <n v="21.4"/>
  </r>
  <r>
    <s v="032728S"/>
    <d v="2014-04-01T00:00:00"/>
    <s v="F"/>
    <n v="57"/>
    <s v="serum"/>
    <s v="2 x 1mL"/>
    <s v="Caucasian"/>
    <x v="0"/>
    <x v="0"/>
    <d v="2014-04-10T00:00:00"/>
    <x v="6"/>
    <n v="5.2"/>
    <s v="no"/>
    <s v="grandmother  -  breast cancer"/>
    <s v="hypertension "/>
    <s v="no"/>
    <n v="156"/>
    <n v="64"/>
    <n v="26.3"/>
  </r>
  <r>
    <s v="032736S"/>
    <d v="2014-04-07T00:00:00"/>
    <s v="F"/>
    <n v="50"/>
    <s v="serum"/>
    <s v="6 x 1mL"/>
    <s v="Caucasian"/>
    <x v="0"/>
    <x v="0"/>
    <d v="2014-04-07T00:00:00"/>
    <x v="6"/>
    <s v="n/a"/>
    <s v="no"/>
    <s v="father  -  CRC "/>
    <s v="no"/>
    <s v="no"/>
    <n v="160"/>
    <n v="61"/>
    <n v="23.8"/>
  </r>
  <r>
    <s v="032738S"/>
    <d v="2014-04-08T00:00:00"/>
    <s v="F"/>
    <n v="56"/>
    <s v="serum"/>
    <s v="3 x 1mL"/>
    <s v="Caucasian"/>
    <x v="0"/>
    <x v="0"/>
    <d v="2014-04-09T00:00:00"/>
    <x v="15"/>
    <n v="12"/>
    <s v="no"/>
    <s v="father  -  brain tumor"/>
    <s v="hypertension, diabetes mellitus type 2"/>
    <s v="no"/>
    <n v="166"/>
    <n v="92"/>
    <n v="33.4"/>
  </r>
  <r>
    <s v="032739S"/>
    <d v="2014-04-08T00:00:00"/>
    <s v="F"/>
    <n v="30"/>
    <s v="serum"/>
    <s v="6 x 1mL"/>
    <s v="Caucasian"/>
    <x v="0"/>
    <x v="0"/>
    <d v="2014-04-10T00:00:00"/>
    <x v="0"/>
    <n v="257"/>
    <s v="no"/>
    <s v="grandfather  -  lung cancer"/>
    <s v="no"/>
    <s v="no"/>
    <n v="169"/>
    <n v="58"/>
    <n v="20.3"/>
  </r>
  <r>
    <s v="032752S"/>
    <d v="2014-04-15T00:00:00"/>
    <s v="F"/>
    <n v="46"/>
    <s v="serum"/>
    <s v="6 x 1mL"/>
    <s v="Caucasian"/>
    <x v="0"/>
    <x v="0"/>
    <d v="2014-04-23T00:00:00"/>
    <x v="4"/>
    <s v="n/a"/>
    <s v="25 years 0.5 pack/day"/>
    <s v="mother  - gastric cancer, grandmother  -  uterine cancer, grandmother  -  lung cancer"/>
    <s v="2012 - breast cancer"/>
    <s v="no"/>
    <n v="170"/>
    <n v="66"/>
    <n v="22.8"/>
  </r>
  <r>
    <s v="032767S"/>
    <d v="2014-04-25T00:00:00"/>
    <s v="F"/>
    <n v="53"/>
    <s v="serum"/>
    <s v="6 x 1mL"/>
    <s v="Caucasian"/>
    <x v="0"/>
    <x v="0"/>
    <d v="2014-05-07T00:00:00"/>
    <x v="16"/>
    <s v="n/a"/>
    <s v="no"/>
    <s v="mother  -  ovarian cancer"/>
    <s v="no"/>
    <s v="no"/>
    <n v="164"/>
    <n v="81"/>
    <n v="30.1"/>
  </r>
  <r>
    <s v="032768S"/>
    <d v="2014-04-25T00:00:00"/>
    <s v="F"/>
    <n v="78"/>
    <s v="serum"/>
    <s v="4 x 1mL"/>
    <s v="Caucasian"/>
    <x v="0"/>
    <x v="0"/>
    <d v="2014-04-30T00:00:00"/>
    <x v="6"/>
    <s v="n/a"/>
    <s v="no"/>
    <s v="mother  -  osteosarcoma "/>
    <s v="hypertension, 2012 - breast cancer"/>
    <s v="no"/>
    <n v="163"/>
    <n v="58"/>
    <n v="21.8"/>
  </r>
  <r>
    <s v="032784S"/>
    <d v="2014-05-12T00:00:00"/>
    <s v="F"/>
    <n v="60"/>
    <s v="serum"/>
    <s v="5 x 1mL"/>
    <s v="Caucasian"/>
    <x v="0"/>
    <x v="0"/>
    <d v="2014-05-14T00:00:00"/>
    <x v="17"/>
    <s v="n/a"/>
    <s v="no"/>
    <s v="no"/>
    <s v="no"/>
    <s v="no"/>
    <n v="162"/>
    <n v="67"/>
    <n v="25.5"/>
  </r>
  <r>
    <s v="032802S"/>
    <d v="2014-05-26T00:00:00"/>
    <s v="F"/>
    <n v="34"/>
    <s v="serum"/>
    <s v="2 x 1mL"/>
    <s v="Caucasian"/>
    <x v="0"/>
    <x v="0"/>
    <d v="2014-05-30T00:00:00"/>
    <x v="2"/>
    <s v="n/a"/>
    <s v="no"/>
    <s v="no"/>
    <s v="no"/>
    <s v="no"/>
    <n v="162"/>
    <n v="50"/>
    <n v="19.5"/>
  </r>
  <r>
    <s v="032804S"/>
    <d v="2014-05-27T00:00:00"/>
    <s v="F"/>
    <n v="58"/>
    <s v="serum"/>
    <s v="5 x 1mL"/>
    <s v="Caucasian"/>
    <x v="0"/>
    <x v="0"/>
    <d v="2014-05-29T00:00:00"/>
    <x v="18"/>
    <n v="6.7"/>
    <s v="no"/>
    <s v="mother  -  thyroid cancer"/>
    <s v="GIST "/>
    <s v="no"/>
    <n v="162"/>
    <n v="78"/>
    <n v="29.72"/>
  </r>
  <r>
    <s v="032814S"/>
    <d v="2014-06-19T00:00:00"/>
    <s v="F"/>
    <n v="74"/>
    <s v="serum"/>
    <s v="2 x 1mL"/>
    <s v="Caucasian"/>
    <x v="0"/>
    <x v="0"/>
    <d v="2014-06-26T00:00:00"/>
    <x v="19"/>
    <n v="40"/>
    <s v="no"/>
    <s v="no"/>
    <s v="hypertension "/>
    <s v="no"/>
    <n v="150"/>
    <n v="58"/>
    <n v="25.8"/>
  </r>
  <r>
    <s v="032818S"/>
    <d v="2014-07-01T00:00:00"/>
    <s v="F"/>
    <n v="44"/>
    <s v="serum"/>
    <s v="4 x 1mL"/>
    <s v="Caucasian"/>
    <x v="0"/>
    <x v="0"/>
    <d v="2014-07-09T00:00:00"/>
    <x v="4"/>
    <s v="N/A"/>
    <s v="no"/>
    <s v="no"/>
    <s v="2011 - breast cancer"/>
    <s v="no"/>
    <n v="170"/>
    <n v="88"/>
    <n v="30.4"/>
  </r>
  <r>
    <s v="032821S"/>
    <d v="2014-07-01T00:00:00"/>
    <s v="F"/>
    <n v="32"/>
    <s v="serum"/>
    <s v="2 x 1mL"/>
    <s v="Caucasian"/>
    <x v="0"/>
    <x v="0"/>
    <d v="2014-07-11T00:00:00"/>
    <x v="11"/>
    <s v="N/A"/>
    <s v="no"/>
    <s v="no"/>
    <s v="no"/>
    <s v="no"/>
    <n v="165"/>
    <n v="85"/>
    <n v="31.2"/>
  </r>
  <r>
    <s v="032829S"/>
    <d v="2014-07-08T00:00:00"/>
    <s v="F"/>
    <n v="29"/>
    <s v="serum"/>
    <s v="7 x 1mL"/>
    <s v="Caucasian"/>
    <x v="0"/>
    <x v="0"/>
    <d v="2014-07-24T00:00:00"/>
    <x v="4"/>
    <n v="18"/>
    <s v="no"/>
    <s v="no"/>
    <s v="no"/>
    <s v="no"/>
    <n v="164"/>
    <n v="54"/>
    <n v="20.100000000000001"/>
  </r>
  <r>
    <s v="032836S"/>
    <d v="2014-07-11T00:00:00"/>
    <s v="F"/>
    <n v="33"/>
    <s v="serum"/>
    <s v="2 x 1mL"/>
    <s v="Caucasian"/>
    <x v="0"/>
    <x v="0"/>
    <d v="2014-07-23T00:00:00"/>
    <x v="20"/>
    <n v="96.6"/>
    <s v="no"/>
    <s v="no"/>
    <s v="1996 - soft tissue sarcoma"/>
    <s v="no"/>
    <n v="170"/>
    <n v="67"/>
    <n v="23.2"/>
  </r>
  <r>
    <s v="032863S"/>
    <d v="2014-07-31T00:00:00"/>
    <s v="F"/>
    <n v="57"/>
    <s v="serum"/>
    <s v="5 x 1mL"/>
    <s v="Caucasian"/>
    <x v="0"/>
    <x v="0"/>
    <d v="2014-08-06T00:00:00"/>
    <x v="1"/>
    <s v="N/A"/>
    <s v="no"/>
    <s v="sister  -  breast cancer"/>
    <s v="chronic gastritis "/>
    <s v="no"/>
    <n v="157"/>
    <n v="85"/>
    <n v="34.5"/>
  </r>
  <r>
    <s v="032882S"/>
    <d v="2014-08-11T00:00:00"/>
    <s v="F"/>
    <n v="61"/>
    <s v="serum"/>
    <s v="7 x 1mL"/>
    <s v="Caucasian"/>
    <x v="0"/>
    <x v="0"/>
    <d v="2014-08-12T00:00:00"/>
    <x v="21"/>
    <s v="N/A"/>
    <s v="no"/>
    <s v="mother  -  CLL"/>
    <s v="chronic gastritis, chronic pancreatitis, hypertension"/>
    <s v="no"/>
    <n v="149"/>
    <n v="46"/>
    <n v="20.7"/>
  </r>
  <r>
    <s v="032897S"/>
    <d v="2014-08-26T00:00:00"/>
    <s v="F"/>
    <n v="29"/>
    <s v="serum"/>
    <s v="2 x 1mL"/>
    <s v="Caucasian"/>
    <x v="0"/>
    <x v="0"/>
    <d v="2014-08-28T00:00:00"/>
    <x v="9"/>
    <s v="N/A"/>
    <s v="no"/>
    <s v="no"/>
    <s v="no"/>
    <s v="no"/>
    <n v="175"/>
    <n v="67"/>
    <n v="21.9"/>
  </r>
  <r>
    <s v="032902S"/>
    <d v="2014-09-02T00:00:00"/>
    <s v="F"/>
    <n v="55"/>
    <s v="serum"/>
    <s v="4 x 1mL"/>
    <s v="Caucasian"/>
    <x v="0"/>
    <x v="0"/>
    <d v="2014-09-05T00:00:00"/>
    <x v="22"/>
    <n v="35"/>
    <s v="no"/>
    <s v="grandmother  - gastric cancer, grandmother - gastric cancer "/>
    <s v="hypothyroidism, hypoparathyroidism"/>
    <s v="no"/>
    <n v="159"/>
    <n v="79"/>
    <n v="31.2"/>
  </r>
  <r>
    <s v="032909S"/>
    <d v="2014-09-12T00:00:00"/>
    <s v="F"/>
    <n v="23"/>
    <s v="serum"/>
    <s v="4 x 1mL"/>
    <s v="Caucasian"/>
    <x v="0"/>
    <x v="1"/>
    <d v="2014-09-19T00:00:00"/>
    <x v="19"/>
    <n v="539"/>
    <s v="no"/>
    <s v="no"/>
    <s v="no"/>
    <s v="no"/>
    <n v="157"/>
    <n v="44"/>
    <n v="17.899999999999999"/>
  </r>
  <r>
    <s v="032913S"/>
    <d v="2014-09-16T00:00:00"/>
    <s v="F"/>
    <n v="28"/>
    <s v="serum"/>
    <s v="5 x 1mL"/>
    <s v="Caucasian"/>
    <x v="0"/>
    <x v="0"/>
    <d v="2014-09-19T00:00:00"/>
    <x v="15"/>
    <n v="114.6"/>
    <s v="no"/>
    <s v="no"/>
    <s v="no"/>
    <s v="no"/>
    <n v="176"/>
    <n v="62"/>
    <n v="20"/>
  </r>
  <r>
    <s v="032915S"/>
    <d v="2014-09-17T00:00:00"/>
    <s v="F"/>
    <n v="20"/>
    <s v="serum"/>
    <s v="2 x 1mL"/>
    <s v="Caucasian"/>
    <x v="0"/>
    <x v="1"/>
    <d v="2014-09-19T00:00:00"/>
    <x v="2"/>
    <n v="40"/>
    <s v="no"/>
    <s v="no"/>
    <s v="chronic pyelonephritis "/>
    <s v="no"/>
    <n v="174"/>
    <n v="58"/>
    <n v="19.2"/>
  </r>
  <r>
    <s v="032919S"/>
    <d v="2014-09-18T00:00:00"/>
    <s v="F"/>
    <n v="74"/>
    <s v="serum"/>
    <s v="4 x 1mL"/>
    <s v="Caucasian"/>
    <x v="0"/>
    <x v="0"/>
    <d v="2014-09-22T00:00:00"/>
    <x v="6"/>
    <n v="16"/>
    <s v="N/A"/>
    <s v="no"/>
    <s v="hypertension "/>
    <s v="no"/>
    <n v="167"/>
    <n v="77"/>
    <n v="27.6"/>
  </r>
  <r>
    <s v="032920S"/>
    <d v="2014-09-18T00:00:00"/>
    <s v="F"/>
    <n v="58"/>
    <s v="serum"/>
    <s v="6 x 1mL"/>
    <s v="Caucasian"/>
    <x v="0"/>
    <x v="0"/>
    <d v="2014-09-24T00:00:00"/>
    <x v="9"/>
    <n v="4"/>
    <s v="no"/>
    <s v="no"/>
    <s v="no"/>
    <s v="no"/>
    <n v="162"/>
    <n v="59"/>
    <n v="22.5"/>
  </r>
  <r>
    <s v="032923S"/>
    <d v="2014-09-22T00:00:00"/>
    <s v="F"/>
    <n v="42"/>
    <s v="serum"/>
    <s v="6 x 1mL"/>
    <s v="Caucasian"/>
    <x v="0"/>
    <x v="0"/>
    <d v="2014-10-02T00:00:00"/>
    <x v="6"/>
    <n v="135"/>
    <s v="no"/>
    <s v="no"/>
    <s v="2003 - cervical cancer"/>
    <s v="no"/>
    <n v="164"/>
    <n v="65"/>
    <n v="24.2"/>
  </r>
  <r>
    <s v="032926S"/>
    <d v="2014-09-23T00:00:00"/>
    <s v="F"/>
    <n v="41"/>
    <s v="serum"/>
    <s v="6 x 1mL"/>
    <s v="Caucasian"/>
    <x v="0"/>
    <x v="0"/>
    <d v="2014-11-07T00:00:00"/>
    <x v="6"/>
    <n v="57"/>
    <s v="N/A"/>
    <s v="no"/>
    <s v="hypertension "/>
    <s v="no"/>
    <n v="167"/>
    <n v="75"/>
    <n v="26.9"/>
  </r>
  <r>
    <s v="032938S"/>
    <d v="2014-10-08T00:00:00"/>
    <s v="F"/>
    <n v="69"/>
    <s v="serum"/>
    <s v="5 x 1mL"/>
    <s v="Caucasian"/>
    <x v="0"/>
    <x v="0"/>
    <d v="2014-10-15T00:00:00"/>
    <x v="15"/>
    <n v="300"/>
    <s v="no"/>
    <s v="mother  - gastric cancer, uterine cancer "/>
    <s v="no"/>
    <s v="no"/>
    <n v="158"/>
    <n v="57"/>
    <n v="22.8"/>
  </r>
  <r>
    <s v="032948S"/>
    <d v="2014-10-21T00:00:00"/>
    <s v="F"/>
    <n v="38"/>
    <s v="serum"/>
    <s v="2 x 1mL"/>
    <s v="Caucasian"/>
    <x v="0"/>
    <x v="0"/>
    <d v="2014-10-30T00:00:00"/>
    <x v="2"/>
    <n v="40"/>
    <s v="no"/>
    <s v="no"/>
    <s v="no"/>
    <s v="no"/>
    <n v="152"/>
    <n v="68"/>
    <n v="29.4"/>
  </r>
  <r>
    <s v="032951S"/>
    <d v="2014-10-22T00:00:00"/>
    <s v="F"/>
    <n v="62"/>
    <s v="serum"/>
    <s v="2 x 1mL"/>
    <s v="Caucasian"/>
    <x v="0"/>
    <x v="0"/>
    <d v="2014-10-28T00:00:00"/>
    <x v="9"/>
    <n v="150"/>
    <s v="no"/>
    <s v="no"/>
    <s v="hypertension "/>
    <s v="no"/>
    <n v="158"/>
    <n v="71"/>
    <n v="28.4"/>
  </r>
  <r>
    <s v="032957S"/>
    <d v="2014-10-28T00:00:00"/>
    <s v="F"/>
    <n v="31"/>
    <s v="serum"/>
    <s v="3 x 1mL"/>
    <s v="Caucasian"/>
    <x v="0"/>
    <x v="0"/>
    <d v="2014-10-31T00:00:00"/>
    <x v="23"/>
    <n v="112"/>
    <s v="10 years 0.5 pack/day"/>
    <s v="grandmother  - gastric cancer"/>
    <s v="no"/>
    <s v="no"/>
    <n v="158"/>
    <n v="55"/>
    <n v="22"/>
  </r>
  <r>
    <s v="032962S"/>
    <d v="2014-10-31T00:00:00"/>
    <s v="F"/>
    <n v="43"/>
    <s v="serum"/>
    <s v="2 x 1mL"/>
    <s v="Caucasian"/>
    <x v="0"/>
    <x v="0"/>
    <d v="2014-11-18T00:00:00"/>
    <x v="14"/>
    <n v="34.700000000000003"/>
    <s v="no"/>
    <s v="no"/>
    <s v="diabetes mellitus type 2"/>
    <s v="no"/>
    <n v="167"/>
    <n v="99"/>
    <n v="35.5"/>
  </r>
  <r>
    <s v="032965S"/>
    <d v="2014-11-06T00:00:00"/>
    <s v="F"/>
    <n v="60"/>
    <s v="serum"/>
    <s v="3 x 1mL"/>
    <s v="Caucasian"/>
    <x v="0"/>
    <x v="0"/>
    <d v="2014-11-25T00:00:00"/>
    <x v="10"/>
    <n v="304.5"/>
    <s v="no"/>
    <s v="father  -   duodenal cancer "/>
    <s v="bronchial asthma "/>
    <s v="no"/>
    <n v="168"/>
    <n v="61"/>
    <n v="21.6"/>
  </r>
  <r>
    <s v="032972S"/>
    <d v="2014-11-12T00:00:00"/>
    <s v="F"/>
    <n v="25"/>
    <s v="serum"/>
    <s v="2 x 1mL"/>
    <s v="Caucasian"/>
    <x v="0"/>
    <x v="0"/>
    <d v="2014-11-14T00:00:00"/>
    <x v="0"/>
    <n v="350"/>
    <s v="5 years 1 pack/day"/>
    <s v="no"/>
    <s v="no"/>
    <s v="no"/>
    <n v="170"/>
    <n v="47"/>
    <n v="16.3"/>
  </r>
  <r>
    <s v="033016S"/>
    <d v="2014-12-10T00:00:00"/>
    <s v="F"/>
    <n v="33"/>
    <s v="serum"/>
    <s v="1 x 1mL"/>
    <s v="Caucasian"/>
    <x v="0"/>
    <x v="0"/>
    <d v="2014-12-15T00:00:00"/>
    <x v="13"/>
    <n v="310"/>
    <s v="no"/>
    <s v="grandfather -  liver cancer "/>
    <s v="no"/>
    <s v="no"/>
    <n v="162"/>
    <n v="46"/>
    <n v="17.5"/>
  </r>
  <r>
    <s v="033029S"/>
    <d v="2014-12-15T00:00:00"/>
    <s v="F"/>
    <n v="28"/>
    <s v="serum"/>
    <s v="2 x 1mL"/>
    <s v="Caucasian"/>
    <x v="0"/>
    <x v="0"/>
    <d v="2014-12-19T00:00:00"/>
    <x v="0"/>
    <n v="110"/>
    <s v="no"/>
    <s v="mother  -  NHL "/>
    <s v="no"/>
    <s v="no"/>
    <n v="175"/>
    <n v="58"/>
    <n v="18.899999999999999"/>
  </r>
  <r>
    <s v="033054S"/>
    <d v="2015-01-14T00:00:00"/>
    <s v="F"/>
    <n v="21"/>
    <s v="serum"/>
    <s v="1 x 1mL"/>
    <s v="Caucasian"/>
    <x v="0"/>
    <x v="0"/>
    <d v="2015-01-19T00:00:00"/>
    <x v="6"/>
    <n v="52"/>
    <s v="5 years 0.5 pack/day"/>
    <s v="no"/>
    <s v="no"/>
    <s v="no"/>
    <n v="167"/>
    <n v="52"/>
    <n v="18.600000000000001"/>
  </r>
  <r>
    <s v="033062S"/>
    <d v="2015-01-19T00:00:00"/>
    <s v="F"/>
    <n v="57"/>
    <s v="serum"/>
    <s v="2 x 1mL"/>
    <s v="Caucasian"/>
    <x v="0"/>
    <x v="0"/>
    <d v="2015-01-26T00:00:00"/>
    <x v="1"/>
    <n v="47"/>
    <s v="no"/>
    <s v="no"/>
    <s v="chronic pyelonephritis, diabetes mellitus, hypertension"/>
    <s v="no"/>
    <n v="158"/>
    <n v="83"/>
    <n v="33.200000000000003"/>
  </r>
  <r>
    <s v="033078S"/>
    <d v="2015-01-28T00:00:00"/>
    <s v="F"/>
    <n v="57"/>
    <s v="serum"/>
    <s v="2 x 1mL"/>
    <s v="Caucasian"/>
    <x v="0"/>
    <x v="0"/>
    <d v="2015-02-20T00:00:00"/>
    <x v="1"/>
    <n v="120"/>
    <s v="no"/>
    <s v="mother  -  breast cancer, grandmother  -  breast cancer "/>
    <s v="2013 - breast cancer"/>
    <s v="no"/>
    <n v="169"/>
    <n v="60"/>
    <n v="21"/>
  </r>
  <r>
    <s v="033122S"/>
    <d v="2015-04-02T00:00:00"/>
    <s v="F"/>
    <n v="37"/>
    <s v="serum"/>
    <s v="5 x 1mL"/>
    <s v="Caucasian"/>
    <x v="0"/>
    <x v="0"/>
    <d v="2015-04-06T00:00:00"/>
    <x v="16"/>
    <n v="84"/>
    <s v="no"/>
    <s v="grandmother -BC"/>
    <s v="no"/>
    <s v="no"/>
    <n v="159"/>
    <n v="55"/>
    <n v="21.8"/>
  </r>
  <r>
    <s v="033124S"/>
    <d v="2015-04-08T00:00:00"/>
    <s v="F"/>
    <n v="58"/>
    <s v="serum"/>
    <s v="6 x 1mL"/>
    <s v="Caucasian"/>
    <x v="0"/>
    <x v="0"/>
    <d v="2015-04-13T00:00:00"/>
    <x v="16"/>
    <n v="121"/>
    <s v="30 years 0.5 pack/day"/>
    <s v="grandmother - breast cancer "/>
    <s v="no"/>
    <s v="no"/>
    <n v="173"/>
    <n v="70"/>
    <n v="23.4"/>
  </r>
  <r>
    <s v="033125S"/>
    <d v="2015-04-08T00:00:00"/>
    <s v="F"/>
    <n v="65"/>
    <s v="serum"/>
    <s v="5 x 1mL"/>
    <s v="Caucasian"/>
    <x v="0"/>
    <x v="0"/>
    <d v="2015-04-10T00:00:00"/>
    <x v="13"/>
    <n v="240"/>
    <s v="no"/>
    <s v="grandmother - ocular cancer "/>
    <s v="no"/>
    <s v="no"/>
    <n v="149"/>
    <n v="70"/>
    <n v="31.5"/>
  </r>
  <r>
    <s v="033130S"/>
    <d v="2015-04-14T00:00:00"/>
    <s v="F"/>
    <n v="54"/>
    <s v="serum"/>
    <s v="6 x 1mL"/>
    <s v="Caucasian"/>
    <x v="0"/>
    <x v="0"/>
    <d v="2015-04-17T00:00:00"/>
    <x v="1"/>
    <n v="104.8"/>
    <s v="no"/>
    <s v="no"/>
    <s v="urolithiasis, breast cancer"/>
    <s v="no"/>
    <n v="176"/>
    <n v="104"/>
    <n v="33.6"/>
  </r>
  <r>
    <s v="033131S"/>
    <d v="2015-04-15T00:00:00"/>
    <s v="F"/>
    <n v="39"/>
    <s v="serum"/>
    <s v="6 x 1mL"/>
    <s v="Caucasian"/>
    <x v="0"/>
    <x v="0"/>
    <d v="2015-04-23T00:00:00"/>
    <x v="16"/>
    <n v="344"/>
    <s v="no"/>
    <s v="grandfather - gastric cancer"/>
    <s v="breast cancer"/>
    <s v="no"/>
    <n v="167"/>
    <n v="83"/>
    <n v="29.8"/>
  </r>
  <r>
    <s v="033150S"/>
    <d v="2015-05-18T00:00:00"/>
    <s v="F"/>
    <n v="40"/>
    <s v="serum"/>
    <s v="6 x 1mL"/>
    <s v="Caucasian"/>
    <x v="0"/>
    <x v="0"/>
    <d v="2015-05-20T00:00:00"/>
    <x v="24"/>
    <n v="115"/>
    <s v="no"/>
    <s v=" mother - uterine cancer"/>
    <s v="2012 preinvasive cervical cancer "/>
    <s v="no"/>
    <n v="173"/>
    <n v="52"/>
    <n v="17.399999999999999"/>
  </r>
  <r>
    <s v="033154S"/>
    <d v="2015-05-20T00:00:00"/>
    <s v="F"/>
    <n v="32"/>
    <s v="serum"/>
    <s v="6 x 1mL"/>
    <s v="Caucasian"/>
    <x v="0"/>
    <x v="0"/>
    <d v="2015-05-26T00:00:00"/>
    <x v="14"/>
    <n v="281.3"/>
    <s v="no"/>
    <s v="no"/>
    <s v="nephropathy"/>
    <s v="no"/>
    <n v="158"/>
    <n v="60"/>
    <n v="24"/>
  </r>
  <r>
    <s v="033165S"/>
    <d v="2015-06-03T00:00:00"/>
    <s v="F"/>
    <n v="42"/>
    <s v="serum"/>
    <s v="6 x 1mL"/>
    <s v="Caucasian"/>
    <x v="0"/>
    <x v="0"/>
    <d v="2015-06-05T00:00:00"/>
    <x v="22"/>
    <n v="340"/>
    <s v="20 years 0.5 pack/day"/>
    <s v="no"/>
    <s v="chronic laryngitis"/>
    <s v="no"/>
    <n v="168"/>
    <n v="90"/>
    <n v="31.9"/>
  </r>
  <r>
    <s v="033168S"/>
    <d v="2015-06-16T00:00:00"/>
    <s v="F"/>
    <n v="40"/>
    <s v="serum"/>
    <s v="8 x 1mL"/>
    <s v="Caucasian"/>
    <x v="0"/>
    <x v="0"/>
    <d v="2015-06-22T00:00:00"/>
    <x v="0"/>
    <n v="76"/>
    <s v="no"/>
    <s v="no"/>
    <s v="hypertension "/>
    <s v="no"/>
    <n v="174"/>
    <n v="93"/>
    <n v="30.7"/>
  </r>
  <r>
    <s v="033191S"/>
    <d v="2015-07-13T00:00:00"/>
    <s v="F"/>
    <n v="41"/>
    <s v="serum"/>
    <s v="6 x 1mL"/>
    <s v="Caucasian"/>
    <x v="0"/>
    <x v="0"/>
    <d v="2015-07-20T00:00:00"/>
    <x v="25"/>
    <n v="185"/>
    <s v="no"/>
    <s v="no"/>
    <s v="no"/>
    <s v="no"/>
    <n v="162"/>
    <n v="70"/>
    <n v="26.7"/>
  </r>
  <r>
    <s v="033206S"/>
    <d v="2015-08-10T00:00:00"/>
    <s v="F"/>
    <n v="56"/>
    <s v="serum"/>
    <s v="6 x 1mL"/>
    <s v="Caucasian"/>
    <x v="0"/>
    <x v="0"/>
    <d v="2015-08-12T00:00:00"/>
    <x v="26"/>
    <n v="247"/>
    <s v="no"/>
    <s v="father - lung cancer, grandmother - pancreatic cancer  "/>
    <s v="chronic gastritis"/>
    <s v="no"/>
    <n v="164"/>
    <n v="78"/>
    <n v="29"/>
  </r>
  <r>
    <s v="033209S"/>
    <d v="2015-08-13T00:00:00"/>
    <s v="F"/>
    <n v="37"/>
    <s v="serum"/>
    <s v="6 x 1mL"/>
    <s v="Caucasian"/>
    <x v="0"/>
    <x v="0"/>
    <d v="2015-08-21T00:00:00"/>
    <x v="16"/>
    <n v="148"/>
    <s v="no"/>
    <s v="grandfather - lung cancer"/>
    <s v="no"/>
    <s v="no"/>
    <n v="163"/>
    <n v="79"/>
    <n v="29.7"/>
  </r>
  <r>
    <s v="033222S"/>
    <d v="2015-09-04T00:00:00"/>
    <s v="F"/>
    <n v="25"/>
    <s v="serum"/>
    <s v="6 x 1mL"/>
    <s v="Caucasian"/>
    <x v="0"/>
    <x v="0"/>
    <d v="2015-09-07T00:00:00"/>
    <x v="22"/>
    <n v="284.3"/>
    <s v="no"/>
    <s v="no"/>
    <s v="no"/>
    <s v="no"/>
    <n v="163"/>
    <n v="72"/>
    <n v="27.1"/>
  </r>
  <r>
    <s v="033232S"/>
    <d v="2015-09-24T00:00:00"/>
    <s v="F"/>
    <n v="43"/>
    <s v="serum"/>
    <s v="6 x 1mL"/>
    <s v="Caucasian"/>
    <x v="0"/>
    <x v="0"/>
    <d v="2015-09-25T00:00:00"/>
    <x v="27"/>
    <n v="315"/>
    <s v="no"/>
    <s v="father - lung cancer"/>
    <s v="cervical carcinoma in situ in 2015"/>
    <s v="no"/>
    <n v="163"/>
    <n v="74"/>
    <n v="27.9"/>
  </r>
  <r>
    <s v="033260S"/>
    <d v="2015-10-28T00:00:00"/>
    <s v="F"/>
    <n v="60"/>
    <s v="serum"/>
    <s v="6 x 1mL"/>
    <s v="Caucasian"/>
    <x v="0"/>
    <x v="0"/>
    <d v="2015-11-02T00:00:00"/>
    <x v="13"/>
    <n v="364"/>
    <s v="no"/>
    <s v="mother and sister - leukemia"/>
    <s v="hypertension "/>
    <s v="no"/>
    <n v="158"/>
    <n v="74"/>
    <n v="29.6"/>
  </r>
  <r>
    <s v="033284S"/>
    <d v="2015-12-08T00:00:00"/>
    <s v="F"/>
    <n v="54"/>
    <s v="serum"/>
    <s v="6 x 1mL"/>
    <s v="Caucasian"/>
    <x v="0"/>
    <x v="0"/>
    <d v="2015-12-10T00:00:00"/>
    <x v="0"/>
    <n v="156"/>
    <s v="no"/>
    <s v="no"/>
    <s v="atherosclerosis  "/>
    <s v="no"/>
    <n v="159"/>
    <n v="63"/>
    <n v="24.9"/>
  </r>
  <r>
    <s v="033285S"/>
    <d v="2015-12-09T00:00:00"/>
    <s v="F"/>
    <n v="37"/>
    <s v="serum"/>
    <s v="3 x 1mL"/>
    <s v="Caucasian"/>
    <x v="0"/>
    <x v="0"/>
    <d v="2015-12-15T00:00:00"/>
    <x v="5"/>
    <n v="115"/>
    <s v="no"/>
    <s v="father - gastric cancer"/>
    <s v="no"/>
    <s v="no"/>
    <n v="165"/>
    <n v="64"/>
    <n v="23.5"/>
  </r>
  <r>
    <s v="033309S"/>
    <d v="2016-01-18T00:00:00"/>
    <s v="F"/>
    <n v="27"/>
    <s v="serum"/>
    <s v="6 x 1mL"/>
    <s v="Caucasian"/>
    <x v="0"/>
    <x v="0"/>
    <d v="2016-01-21T00:00:00"/>
    <x v="22"/>
    <n v="156"/>
    <s v="no"/>
    <s v="no"/>
    <s v="no"/>
    <s v="no"/>
    <n v="160"/>
    <n v="56"/>
    <n v="21.9"/>
  </r>
  <r>
    <s v="033310S"/>
    <d v="2016-01-18T00:00:00"/>
    <s v="F"/>
    <n v="48"/>
    <s v="serum"/>
    <s v="6 x 1mL"/>
    <s v="Caucasian"/>
    <x v="0"/>
    <x v="0"/>
    <d v="2016-01-25T00:00:00"/>
    <x v="14"/>
    <n v="220"/>
    <s v="no"/>
    <s v="no"/>
    <s v="2014 - CRC"/>
    <s v="no"/>
    <n v="180"/>
    <n v="66"/>
    <n v="20.399999999999999"/>
  </r>
  <r>
    <s v="033312S"/>
    <d v="2016-01-19T00:00:00"/>
    <s v="F"/>
    <n v="31"/>
    <s v="serum"/>
    <s v="6 x 1mL"/>
    <s v="Caucasian"/>
    <x v="0"/>
    <x v="0"/>
    <d v="2016-02-02T00:00:00"/>
    <x v="0"/>
    <n v="215"/>
    <s v="14 years 0.5 pack/day"/>
    <s v="father - laryngeal cancer"/>
    <s v="no"/>
    <s v="no"/>
    <n v="163"/>
    <n v="55"/>
    <n v="20.7"/>
  </r>
  <r>
    <s v="033314S"/>
    <d v="2016-01-19T00:00:00"/>
    <s v="F"/>
    <n v="25"/>
    <s v="serum"/>
    <s v="6 x 1mL"/>
    <s v="Caucasian"/>
    <x v="0"/>
    <x v="0"/>
    <d v="2016-01-22T00:00:00"/>
    <x v="22"/>
    <n v="366"/>
    <s v="no"/>
    <s v="no"/>
    <s v="no"/>
    <s v="no"/>
    <n v="164"/>
    <n v="60"/>
    <n v="22.3"/>
  </r>
  <r>
    <s v="033315S"/>
    <d v="2016-01-21T00:00:00"/>
    <s v="F"/>
    <n v="52"/>
    <s v="serum"/>
    <s v="6 x 1mL"/>
    <s v="Caucasian"/>
    <x v="0"/>
    <x v="0"/>
    <d v="2016-01-26T00:00:00"/>
    <x v="14"/>
    <n v="45"/>
    <s v="no"/>
    <s v="no"/>
    <s v="hypertension "/>
    <s v="no"/>
    <n v="163"/>
    <n v="78"/>
    <n v="29.4"/>
  </r>
  <r>
    <s v="033318S"/>
    <d v="2016-01-26T00:00:00"/>
    <s v="F"/>
    <n v="40"/>
    <s v="serum"/>
    <s v="6 x 1mL"/>
    <s v="Caucasian"/>
    <x v="0"/>
    <x v="0"/>
    <d v="2016-02-04T00:00:00"/>
    <x v="28"/>
    <n v="590"/>
    <s v="no"/>
    <s v="no"/>
    <s v="no"/>
    <s v="no"/>
    <n v="168"/>
    <n v="80"/>
    <n v="28.3"/>
  </r>
  <r>
    <s v="033348S"/>
    <d v="2016-03-03T00:00:00"/>
    <s v="F"/>
    <n v="49"/>
    <s v="serum"/>
    <s v="6 x 1mL"/>
    <s v="Caucasian"/>
    <x v="0"/>
    <x v="0"/>
    <d v="2016-03-10T00:00:00"/>
    <x v="14"/>
    <n v="516"/>
    <s v="2 years 0.5 pack/day"/>
    <s v="grandfather - gastric cancer"/>
    <s v="no"/>
    <s v="no"/>
    <n v="158"/>
    <n v="51"/>
    <n v="20.399999999999999"/>
  </r>
  <r>
    <s v="033387S"/>
    <d v="2016-05-11T00:00:00"/>
    <s v="F"/>
    <n v="39"/>
    <s v="serum"/>
    <s v="5 x 1mL"/>
    <s v="Caucasian"/>
    <x v="0"/>
    <x v="0"/>
    <d v="2016-05-12T00:00:00"/>
    <x v="29"/>
    <n v="639"/>
    <s v="no"/>
    <s v="father - pancreatic cancer, mother - lung cancer"/>
    <s v="chronic gastritis"/>
    <s v="no"/>
    <n v="167"/>
    <n v="51"/>
    <n v="18.3"/>
  </r>
  <r>
    <s v="033389S"/>
    <d v="2016-05-11T00:00:00"/>
    <s v="F"/>
    <n v="48"/>
    <s v="serum"/>
    <s v="1 x 1mL"/>
    <s v="Caucasian"/>
    <x v="0"/>
    <x v="0"/>
    <d v="2016-05-17T00:00:00"/>
    <x v="6"/>
    <n v="310"/>
    <s v="30 years 0.5 pack/day"/>
    <s v="no"/>
    <s v="no"/>
    <s v="no"/>
    <n v="165"/>
    <n v="71"/>
    <n v="26.1"/>
  </r>
  <r>
    <s v="033390S"/>
    <d v="2016-05-11T00:00:00"/>
    <s v="F"/>
    <n v="31"/>
    <s v="serum"/>
    <s v="2 x 1mL"/>
    <s v="Caucasian"/>
    <x v="0"/>
    <x v="0"/>
    <d v="2016-05-23T00:00:00"/>
    <x v="6"/>
    <n v="132"/>
    <s v="no"/>
    <s v="grandmother - gastric cancer, grandfather - lung cancer"/>
    <s v="no"/>
    <s v="no"/>
    <n v="156"/>
    <n v="71"/>
    <n v="29.2"/>
  </r>
  <r>
    <s v="033408S"/>
    <d v="2016-05-26T00:00:00"/>
    <s v="F"/>
    <n v="29"/>
    <s v="serum"/>
    <s v="6 x 1mL"/>
    <s v="Caucasian"/>
    <x v="0"/>
    <x v="0"/>
    <d v="2016-05-27T00:00:00"/>
    <x v="22"/>
    <n v="315"/>
    <s v="no"/>
    <s v="father - CRC"/>
    <s v="no"/>
    <s v="no"/>
    <n v="168"/>
    <n v="50"/>
    <n v="17.7"/>
  </r>
  <r>
    <s v="033413S"/>
    <d v="2016-06-01T00:00:00"/>
    <s v="F"/>
    <n v="62"/>
    <s v="serum"/>
    <s v="3 x 1mL"/>
    <s v="Caucasian"/>
    <x v="0"/>
    <x v="0"/>
    <d v="2016-06-07T00:00:00"/>
    <x v="22"/>
    <n v="170"/>
    <s v="no"/>
    <s v="no"/>
    <s v="CAD, COPD"/>
    <s v="no"/>
    <n v="160"/>
    <n v="80"/>
    <n v="31.2"/>
  </r>
  <r>
    <s v="033420S"/>
    <d v="2016-06-09T00:00:00"/>
    <s v="F"/>
    <n v="38"/>
    <s v="serum"/>
    <s v="6 x 1mL"/>
    <s v="Caucasian"/>
    <x v="0"/>
    <x v="0"/>
    <d v="2016-06-10T00:00:00"/>
    <x v="7"/>
    <n v="150"/>
    <s v="no"/>
    <s v="no"/>
    <s v="no"/>
    <s v="no"/>
    <n v="168"/>
    <n v="50"/>
    <n v="17.7"/>
  </r>
  <r>
    <s v="033459S"/>
    <d v="2016-08-25T00:00:00"/>
    <s v="F"/>
    <n v="33"/>
    <s v="serum"/>
    <s v="6 x 1mL"/>
    <s v="Caucasian"/>
    <x v="0"/>
    <x v="0"/>
    <d v="2016-08-29T00:00:00"/>
    <x v="30"/>
    <n v="168"/>
    <s v="no"/>
    <s v="no"/>
    <s v="no"/>
    <s v="no"/>
    <s v="n/a"/>
    <s v="n/a"/>
    <s v="n/a"/>
  </r>
  <r>
    <s v="033492S"/>
    <d v="2016-10-10T00:00:00"/>
    <s v="F"/>
    <n v="50"/>
    <s v="serum"/>
    <s v="2 x 1mL"/>
    <s v="Caucasian"/>
    <x v="0"/>
    <x v="0"/>
    <d v="2016-10-17T00:00:00"/>
    <x v="6"/>
    <n v="1010"/>
    <s v="no"/>
    <s v="grandmother - gastric cancer"/>
    <s v=" hypertension"/>
    <s v="no"/>
    <n v="158"/>
    <n v="80"/>
    <n v="32"/>
  </r>
  <r>
    <s v="033500S"/>
    <d v="2016-10-14T00:00:00"/>
    <s v="F"/>
    <n v="52"/>
    <s v="serum"/>
    <s v="6 x 1mL"/>
    <s v="Caucasian"/>
    <x v="0"/>
    <x v="0"/>
    <d v="2016-10-26T00:00:00"/>
    <x v="3"/>
    <n v="1020"/>
    <s v="no"/>
    <s v="no"/>
    <s v="obesity"/>
    <s v="no"/>
    <n v="154"/>
    <n v="74"/>
    <n v="31.2"/>
  </r>
  <r>
    <s v="033505S"/>
    <d v="2016-10-28T00:00:00"/>
    <s v="F"/>
    <n v="44"/>
    <s v="serum"/>
    <s v="6 x 1mL"/>
    <s v="Caucasian"/>
    <x v="0"/>
    <x v="0"/>
    <d v="2016-10-28T00:00:00"/>
    <x v="6"/>
    <n v="610"/>
    <s v="no"/>
    <s v="no"/>
    <s v="2015 breast cancer"/>
    <s v="no"/>
    <n v="170"/>
    <n v="62"/>
    <n v="21.5"/>
  </r>
  <r>
    <s v="033508S"/>
    <d v="2016-11-03T00:00:00"/>
    <s v="F"/>
    <n v="58"/>
    <s v="serum"/>
    <s v="6 x 1mL"/>
    <s v="Caucasian"/>
    <x v="0"/>
    <x v="0"/>
    <d v="2016-11-11T00:00:00"/>
    <x v="6"/>
    <n v="620"/>
    <s v="no"/>
    <s v="no"/>
    <s v="no"/>
    <s v="no"/>
    <n v="160"/>
    <n v="52"/>
    <n v="20.3"/>
  </r>
  <r>
    <s v="033538S"/>
    <d v="2016-12-14T00:00:00"/>
    <s v="F"/>
    <n v="31"/>
    <s v="serum"/>
    <s v="6 x 1mL"/>
    <s v="Caucasian"/>
    <x v="0"/>
    <x v="0"/>
    <d v="2016-12-16T00:00:00"/>
    <x v="22"/>
    <n v="236"/>
    <s v="no"/>
    <s v="no"/>
    <s v="no"/>
    <s v="no"/>
    <n v="174"/>
    <n v="52"/>
    <n v="17.2"/>
  </r>
  <r>
    <s v="033539S"/>
    <d v="2016-12-14T00:00:00"/>
    <s v="F"/>
    <n v="22"/>
    <s v="serum"/>
    <s v="6 x 1mL"/>
    <s v="Caucasian"/>
    <x v="0"/>
    <x v="0"/>
    <d v="2016-12-15T00:00:00"/>
    <x v="9"/>
    <n v="168"/>
    <s v="no"/>
    <s v="no"/>
    <s v="no"/>
    <s v="no"/>
    <n v="153"/>
    <n v="58"/>
    <n v="24.8"/>
  </r>
  <r>
    <s v="033541S"/>
    <d v="2016-12-15T00:00:00"/>
    <s v="F"/>
    <n v="31"/>
    <s v="serum"/>
    <s v="6 x 1mL"/>
    <s v="Caucasian"/>
    <x v="0"/>
    <x v="0"/>
    <d v="2016-12-23T00:00:00"/>
    <x v="0"/>
    <n v="420"/>
    <s v="no"/>
    <s v="no"/>
    <s v="no"/>
    <s v="no"/>
    <n v="170"/>
    <n v="58"/>
    <n v="20.100000000000001"/>
  </r>
  <r>
    <s v="033573S"/>
    <d v="2017-02-01T00:00:00"/>
    <s v="F"/>
    <n v="48"/>
    <s v="serum"/>
    <s v="6 x 1mL"/>
    <s v="Caucasian"/>
    <x v="0"/>
    <x v="0"/>
    <d v="2017-02-08T00:00:00"/>
    <x v="3"/>
    <n v="278"/>
    <s v="no"/>
    <s v="no"/>
    <s v="hypertension, diabetes mellitus type 2, obesity"/>
    <s v="no"/>
    <n v="165"/>
    <n v="84"/>
    <n v="30.9"/>
  </r>
  <r>
    <s v="033574S"/>
    <d v="2017-02-02T00:00:00"/>
    <s v="F"/>
    <n v="35"/>
    <s v="serum"/>
    <s v="6 x 1mL"/>
    <s v="Caucasian"/>
    <x v="0"/>
    <x v="0"/>
    <d v="2017-02-09T00:00:00"/>
    <x v="13"/>
    <n v="180"/>
    <s v="no"/>
    <s v="no"/>
    <s v="obesity"/>
    <s v="no"/>
    <n v="161"/>
    <n v="99"/>
    <n v="38.200000000000003"/>
  </r>
  <r>
    <s v="033575S"/>
    <d v="2017-02-02T00:00:00"/>
    <s v="F"/>
    <n v="23"/>
    <s v="serum"/>
    <s v="6 x 1mL"/>
    <s v="Caucasian"/>
    <x v="0"/>
    <x v="0"/>
    <d v="2017-02-09T00:00:00"/>
    <x v="31"/>
    <n v="318"/>
    <s v="no"/>
    <s v="no"/>
    <s v="no"/>
    <s v="no"/>
    <n v="169"/>
    <n v="65"/>
    <n v="22.8"/>
  </r>
  <r>
    <s v="033581S"/>
    <d v="2017-02-13T00:00:00"/>
    <s v="F"/>
    <n v="61"/>
    <s v="serum"/>
    <s v="6 x 1mL"/>
    <s v="Caucasian"/>
    <x v="0"/>
    <x v="0"/>
    <d v="2017-02-17T00:00:00"/>
    <x v="1"/>
    <n v="616"/>
    <s v="no"/>
    <s v="no"/>
    <s v="no"/>
    <s v="no"/>
    <n v="150"/>
    <n v="49"/>
    <n v="21.8"/>
  </r>
  <r>
    <s v="033606S"/>
    <d v="2017-03-09T00:00:00"/>
    <s v="F"/>
    <n v="40"/>
    <s v="serum"/>
    <s v="6 x 1mL"/>
    <s v="Caucasian"/>
    <x v="0"/>
    <x v="0"/>
    <d v="2017-03-10T00:00:00"/>
    <x v="14"/>
    <n v="630"/>
    <s v="no"/>
    <s v="grandmother - gallbladder cancer"/>
    <s v="no"/>
    <s v="no"/>
    <n v="167"/>
    <n v="64"/>
    <n v="22.9"/>
  </r>
  <r>
    <s v="033615S"/>
    <d v="2017-03-30T00:00:00"/>
    <s v="F"/>
    <n v="53"/>
    <s v="serum"/>
    <s v="6 x 1mL"/>
    <s v="Caucasian"/>
    <x v="0"/>
    <x v="0"/>
    <d v="2017-03-31T00:00:00"/>
    <x v="5"/>
    <n v="406"/>
    <s v="no"/>
    <s v="father - lung cancer"/>
    <s v="no"/>
    <s v="no"/>
    <n v="164"/>
    <n v="98"/>
    <n v="36.4"/>
  </r>
  <r>
    <s v="033624S"/>
    <d v="2017-04-10T00:00:00"/>
    <s v="F"/>
    <n v="64"/>
    <s v="serum"/>
    <s v="6 x 1mL"/>
    <s v="Caucasian"/>
    <x v="0"/>
    <x v="0"/>
    <d v="2017-04-13T00:00:00"/>
    <x v="15"/>
    <n v="617"/>
    <s v="no"/>
    <s v="no"/>
    <s v="hypertension "/>
    <s v="no"/>
    <n v="168"/>
    <n v="57"/>
    <n v="20.2"/>
  </r>
  <r>
    <s v="033631S"/>
    <d v="2017-04-25T00:00:00"/>
    <s v="F"/>
    <n v="70"/>
    <s v="serum"/>
    <s v="3 x 1mL"/>
    <s v="Caucasian"/>
    <x v="0"/>
    <x v="0"/>
    <d v="2017-05-17T00:00:00"/>
    <x v="3"/>
    <n v="680"/>
    <s v="no"/>
    <s v="grandmother - uterine cancer"/>
    <s v="chronic cholecystitis, hypertension "/>
    <s v="no"/>
    <n v="164"/>
    <n v="76"/>
    <n v="28.3"/>
  </r>
  <r>
    <s v="033661S"/>
    <d v="2017-06-09T00:00:00"/>
    <s v="F"/>
    <n v="54"/>
    <s v="serum"/>
    <s v="12 x 1mL"/>
    <s v="Caucasian"/>
    <x v="0"/>
    <x v="0"/>
    <d v="2017-06-14T00:00:00"/>
    <x v="13"/>
    <n v="650"/>
    <s v="no"/>
    <s v="no"/>
    <s v="no"/>
    <s v="no"/>
    <n v="165"/>
    <n v="67"/>
    <n v="24.6"/>
  </r>
  <r>
    <s v="033672S"/>
    <d v="2017-06-28T00:00:00"/>
    <s v="F"/>
    <n v="46"/>
    <s v="serum"/>
    <s v="12 x 1mL"/>
    <s v="Caucasian"/>
    <x v="0"/>
    <x v="0"/>
    <d v="2017-07-03T00:00:00"/>
    <x v="13"/>
    <n v="268"/>
    <s v="no"/>
    <s v="no"/>
    <s v="pulmonary sarcoidosis"/>
    <s v="no"/>
    <n v="164"/>
    <n v="78"/>
    <n v="29"/>
  </r>
  <r>
    <s v="033673S"/>
    <d v="2017-06-28T00:00:00"/>
    <s v="F"/>
    <n v="43"/>
    <s v="serum"/>
    <s v="12 x 1mL"/>
    <s v="Caucasian"/>
    <x v="0"/>
    <x v="0"/>
    <d v="2017-07-03T00:00:00"/>
    <x v="9"/>
    <n v="615"/>
    <s v="no"/>
    <s v="grandfather - lung cancer"/>
    <s v="cervical  cancer in 2014"/>
    <s v="no"/>
    <n v="170"/>
    <n v="68"/>
    <n v="23.5"/>
  </r>
  <r>
    <s v="033676S"/>
    <d v="2017-07-03T00:00:00"/>
    <s v="F"/>
    <n v="30"/>
    <s v="serum"/>
    <s v="12 x 1mL"/>
    <s v="Caucasian"/>
    <x v="0"/>
    <x v="0"/>
    <d v="2017-07-07T00:00:00"/>
    <x v="5"/>
    <n v="450"/>
    <s v="no"/>
    <s v="no"/>
    <s v="no"/>
    <s v="no"/>
    <n v="164"/>
    <n v="54"/>
    <n v="20.100000000000001"/>
  </r>
  <r>
    <s v="033678S"/>
    <d v="2017-07-05T00:00:00"/>
    <s v="F"/>
    <n v="38"/>
    <s v="serum"/>
    <s v="5 x 1mL"/>
    <s v="Caucasian"/>
    <x v="0"/>
    <x v="0"/>
    <d v="2017-07-10T00:00:00"/>
    <x v="9"/>
    <n v="346"/>
    <s v="no"/>
    <s v="no"/>
    <s v="no"/>
    <s v="no"/>
    <n v="175"/>
    <n v="65"/>
    <n v="21.2"/>
  </r>
  <r>
    <s v="033705S"/>
    <d v="2017-08-03T00:00:00"/>
    <s v="F"/>
    <n v="24"/>
    <s v="serum"/>
    <s v="3 x 1mL"/>
    <s v="Caucasian"/>
    <x v="0"/>
    <x v="0"/>
    <d v="2017-08-03T00:00:00"/>
    <x v="0"/>
    <n v="153.9"/>
    <s v="no"/>
    <s v="mother - ovarian  cancer "/>
    <s v="no"/>
    <s v="no"/>
    <n v="170"/>
    <n v="74"/>
    <n v="25.6"/>
  </r>
  <r>
    <s v="033716S"/>
    <d v="2017-08-24T00:00:00"/>
    <s v="F"/>
    <n v="40"/>
    <s v="serum"/>
    <s v="6 x 1mL"/>
    <s v="Caucasian"/>
    <x v="0"/>
    <x v="0"/>
    <d v="2017-08-29T00:00:00"/>
    <x v="6"/>
    <n v="340"/>
    <s v="no"/>
    <s v="no"/>
    <s v="CRC in 2016"/>
    <s v="no"/>
    <n v="164"/>
    <n v="64"/>
    <n v="23.8"/>
  </r>
  <r>
    <s v="033731S"/>
    <d v="2017-09-07T00:00:00"/>
    <s v="F"/>
    <n v="38"/>
    <s v="serum"/>
    <s v="6 x 1mL"/>
    <s v="Caucasian"/>
    <x v="0"/>
    <x v="0"/>
    <d v="2017-09-18T00:00:00"/>
    <x v="13"/>
    <n v="615"/>
    <s v="no"/>
    <s v="no"/>
    <s v="no"/>
    <s v="no"/>
    <n v="160"/>
    <n v="62"/>
    <n v="24.2"/>
  </r>
  <r>
    <s v="033735S"/>
    <d v="2017-09-12T00:00:00"/>
    <s v="F"/>
    <n v="71"/>
    <s v="serum"/>
    <s v="5 x 1mL"/>
    <s v="Caucasian"/>
    <x v="0"/>
    <x v="0"/>
    <d v="2017-09-19T00:00:00"/>
    <x v="6"/>
    <n v="369"/>
    <s v="no"/>
    <s v="no"/>
    <s v="hypertension "/>
    <s v="no"/>
    <n v="166"/>
    <n v="67"/>
    <n v="24.3"/>
  </r>
  <r>
    <s v="033744S"/>
    <d v="2017-09-21T00:00:00"/>
    <s v="F"/>
    <n v="57"/>
    <s v="serum"/>
    <s v="6 x 1mL"/>
    <s v="Caucasian"/>
    <x v="0"/>
    <x v="0"/>
    <d v="2017-09-25T00:00:00"/>
    <x v="10"/>
    <n v="1020"/>
    <s v="no"/>
    <s v="no"/>
    <s v="hypertension, obesity"/>
    <s v="no"/>
    <n v="174"/>
    <n v="97"/>
    <n v="32"/>
  </r>
  <r>
    <s v="033779S"/>
    <d v="2017-11-23T00:00:00"/>
    <s v="F"/>
    <n v="72"/>
    <s v="serum"/>
    <s v="6 x 1mL"/>
    <s v="Caucasian"/>
    <x v="0"/>
    <x v="0"/>
    <d v="2017-11-27T00:00:00"/>
    <x v="6"/>
    <n v="1113"/>
    <s v="no"/>
    <s v="no"/>
    <s v="hypertension "/>
    <s v="no"/>
    <n v="165"/>
    <n v="74"/>
    <n v="27.2"/>
  </r>
  <r>
    <s v="033787S"/>
    <d v="2017-11-28T00:00:00"/>
    <s v="F"/>
    <n v="74"/>
    <s v="serum"/>
    <s v="6 x 1mL"/>
    <s v="Caucasian"/>
    <x v="0"/>
    <x v="0"/>
    <d v="2017-12-11T00:00:00"/>
    <x v="1"/>
    <n v="1020"/>
    <s v="no"/>
    <s v="no"/>
    <s v="hypertension, glaucoma"/>
    <s v="no"/>
    <n v="160"/>
    <n v="85"/>
    <n v="33.200000000000003"/>
  </r>
  <r>
    <s v="033799S"/>
    <d v="2018-01-16T00:00:00"/>
    <s v="F"/>
    <n v="36"/>
    <s v="serum"/>
    <s v="6 x 1mL"/>
    <s v="Caucasian"/>
    <x v="0"/>
    <x v="0"/>
    <d v="2018-01-19T00:00:00"/>
    <x v="13"/>
    <n v="1020"/>
    <s v="no"/>
    <s v="mother - thyroid cancer"/>
    <s v="thyroid cancer"/>
    <s v="no"/>
    <n v="168"/>
    <n v="51"/>
    <n v="18.100000000000001"/>
  </r>
  <r>
    <s v="033801S"/>
    <d v="2018-01-17T00:00:00"/>
    <s v="F"/>
    <n v="34"/>
    <s v="serum"/>
    <s v="6 x 1mL"/>
    <s v="Caucasian"/>
    <x v="0"/>
    <x v="0"/>
    <d v="2018-01-22T00:00:00"/>
    <x v="13"/>
    <n v="458"/>
    <s v="no"/>
    <s v="no"/>
    <s v="no"/>
    <s v="no"/>
    <n v="164"/>
    <n v="55"/>
    <n v="20.399999999999999"/>
  </r>
  <r>
    <s v="033816S"/>
    <d v="2018-01-29T00:00:00"/>
    <s v="F"/>
    <n v="57"/>
    <s v="serum"/>
    <s v="6 x 1mL"/>
    <s v="Caucasian"/>
    <x v="0"/>
    <x v="0"/>
    <d v="2018-02-01T00:00:00"/>
    <x v="8"/>
    <n v="430"/>
    <s v="no"/>
    <s v="no"/>
    <s v="hypertension, obesity"/>
    <s v="no"/>
    <n v="160"/>
    <n v="80"/>
    <n v="31.2"/>
  </r>
  <r>
    <s v="033845S"/>
    <d v="2018-03-06T00:00:00"/>
    <s v="F"/>
    <n v="41"/>
    <s v="serum"/>
    <s v="6 x 1mL"/>
    <s v="Caucasian"/>
    <x v="0"/>
    <x v="0"/>
    <d v="2018-03-16T00:00:00"/>
    <x v="22"/>
    <n v="184.6"/>
    <s v="no"/>
    <s v="mother - breast cancer "/>
    <s v="2017 - Tubectomy"/>
    <s v="no"/>
    <n v="164"/>
    <n v="60"/>
    <n v="22.3"/>
  </r>
  <r>
    <s v="033847S"/>
    <d v="2018-03-06T00:00:00"/>
    <s v="F"/>
    <n v="42"/>
    <s v="serum"/>
    <s v="3 x 1mL"/>
    <s v="Caucasian"/>
    <x v="0"/>
    <x v="0"/>
    <d v="2018-03-07T00:00:00"/>
    <x v="6"/>
    <n v="481"/>
    <s v="no"/>
    <s v="mother- ovarian  cancer"/>
    <s v="no"/>
    <s v="no"/>
    <n v="164"/>
    <n v="65"/>
    <n v="24.2"/>
  </r>
  <r>
    <s v="033856S"/>
    <d v="2018-03-16T00:00:00"/>
    <s v="F"/>
    <n v="41"/>
    <s v="serum"/>
    <s v="6 x 1mL"/>
    <s v="Caucasian"/>
    <x v="0"/>
    <x v="0"/>
    <d v="2018-03-16T00:00:00"/>
    <x v="7"/>
    <n v="464"/>
    <s v="no"/>
    <s v="no"/>
    <s v="obesity"/>
    <s v="no"/>
    <n v="155"/>
    <n v="76"/>
    <n v="31.6"/>
  </r>
  <r>
    <s v="033868S"/>
    <d v="2018-04-05T00:00:00"/>
    <s v="F"/>
    <n v="23"/>
    <s v="serum"/>
    <s v="5 x 1mL"/>
    <s v="Caucasian"/>
    <x v="0"/>
    <x v="0"/>
    <d v="2018-04-06T00:00:00"/>
    <x v="13"/>
    <n v="648"/>
    <s v="no"/>
    <s v="no"/>
    <s v="chronic cystitis"/>
    <s v="no"/>
    <n v="170"/>
    <n v="62"/>
    <n v="21.5"/>
  </r>
  <r>
    <s v="033870S"/>
    <d v="2018-04-11T00:00:00"/>
    <s v="F"/>
    <n v="44"/>
    <s v="serum"/>
    <s v="6 x 1mL"/>
    <s v="Caucasian"/>
    <x v="0"/>
    <x v="0"/>
    <d v="2018-04-16T00:00:00"/>
    <x v="11"/>
    <n v="263.39999999999998"/>
    <s v="no"/>
    <s v="grandmother - gastric  cancer"/>
    <s v="chronic gastritis, mastopathy, diabetes mellitus type 2, obesity"/>
    <s v="no"/>
    <n v="165"/>
    <n v="121"/>
    <n v="44.4"/>
  </r>
  <r>
    <s v="033882S"/>
    <d v="2018-04-20T00:00:00"/>
    <s v="F"/>
    <n v="21"/>
    <s v="serum"/>
    <s v="6 x 1mL"/>
    <s v="Caucasian"/>
    <x v="0"/>
    <x v="0"/>
    <d v="2018-04-24T00:00:00"/>
    <x v="7"/>
    <n v="634"/>
    <s v="5 years 0.5 pack/day"/>
    <s v="mother - breast cancer "/>
    <s v="no"/>
    <s v="no"/>
    <n v="162"/>
    <n v="54"/>
    <n v="20.6"/>
  </r>
  <r>
    <s v="033923S"/>
    <d v="2018-06-29T00:00:00"/>
    <s v="F"/>
    <n v="30"/>
    <s v="serum"/>
    <s v="6 x 1mL"/>
    <s v="Caucasian"/>
    <x v="0"/>
    <x v="0"/>
    <d v="2018-06-29T00:00:00"/>
    <x v="7"/>
    <n v="916"/>
    <s v="no"/>
    <s v="no"/>
    <s v="no"/>
    <s v="no"/>
    <n v="160"/>
    <n v="58"/>
    <n v="22.7"/>
  </r>
  <r>
    <s v="033934S"/>
    <d v="2018-07-11T00:00:00"/>
    <s v="F"/>
    <n v="78"/>
    <s v="serum"/>
    <s v="5 x 1mL"/>
    <s v="Caucasian"/>
    <x v="0"/>
    <x v="0"/>
    <d v="2018-07-30T00:00:00"/>
    <x v="15"/>
    <n v="1090"/>
    <s v="no"/>
    <s v="grandmother - cervical cancer "/>
    <s v="hypertension, obesity"/>
    <s v="no"/>
    <n v="160"/>
    <n v="130"/>
    <n v="50.8"/>
  </r>
  <r>
    <s v="033936S"/>
    <d v="2018-07-12T00:00:00"/>
    <s v="F"/>
    <n v="23"/>
    <s v="serum"/>
    <s v="6 x 1mL"/>
    <s v="Caucasian"/>
    <x v="0"/>
    <x v="0"/>
    <d v="2018-07-17T00:00:00"/>
    <x v="19"/>
    <n v="1340"/>
    <s v="no"/>
    <s v="no"/>
    <s v="no"/>
    <s v="no"/>
    <n v="174"/>
    <n v="65"/>
    <n v="21.5"/>
  </r>
  <r>
    <s v="033938S"/>
    <d v="2018-07-12T00:00:00"/>
    <s v="F"/>
    <n v="41"/>
    <s v="serum"/>
    <s v="11 x 1mL"/>
    <s v="Caucasian"/>
    <x v="0"/>
    <x v="0"/>
    <d v="2018-07-27T00:00:00"/>
    <x v="3"/>
    <n v="956"/>
    <s v="no"/>
    <s v="no"/>
    <s v="no"/>
    <s v="no"/>
    <n v="157"/>
    <n v="49"/>
    <n v="19.899999999999999"/>
  </r>
  <r>
    <s v="033943S"/>
    <d v="2018-07-17T00:00:00"/>
    <s v="F"/>
    <n v="26"/>
    <s v="serum"/>
    <s v="5 x 1mL"/>
    <s v="Caucasian"/>
    <x v="0"/>
    <x v="0"/>
    <d v="2018-07-17T00:00:00"/>
    <x v="13"/>
    <n v="630"/>
    <s v="no"/>
    <s v="no"/>
    <s v="no"/>
    <s v="no"/>
    <n v="163"/>
    <n v="55"/>
    <n v="20.7"/>
  </r>
  <r>
    <s v="033949S"/>
    <d v="2018-07-20T00:00:00"/>
    <s v="F"/>
    <n v="19"/>
    <s v="serum"/>
    <s v="5 x 1mL"/>
    <s v="Caucasian"/>
    <x v="0"/>
    <x v="0"/>
    <d v="2018-07-23T00:00:00"/>
    <x v="0"/>
    <n v="437"/>
    <s v="no"/>
    <s v="no"/>
    <s v="obesity"/>
    <s v="no"/>
    <n v="160"/>
    <n v="78"/>
    <n v="30.5"/>
  </r>
  <r>
    <s v="033953S"/>
    <d v="2018-07-25T00:00:00"/>
    <s v="F"/>
    <n v="48"/>
    <s v="serum"/>
    <s v="6 x 1mL"/>
    <s v="Caucasian"/>
    <x v="0"/>
    <x v="0"/>
    <d v="2018-07-27T00:00:00"/>
    <x v="19"/>
    <n v="440"/>
    <s v="no"/>
    <s v="no"/>
    <s v="breast cancer "/>
    <s v="no"/>
    <n v="164"/>
    <n v="78"/>
    <n v="29"/>
  </r>
  <r>
    <s v="033955S"/>
    <d v="2018-07-27T00:00:00"/>
    <s v="F"/>
    <n v="53"/>
    <s v="serum"/>
    <s v="5 x 1mL"/>
    <s v="Caucasian"/>
    <x v="0"/>
    <x v="0"/>
    <d v="2018-07-30T00:00:00"/>
    <x v="14"/>
    <n v="615"/>
    <s v="no"/>
    <s v="no"/>
    <s v="hypertension, obesity"/>
    <s v="no"/>
    <n v="159"/>
    <n v="108"/>
    <n v="42.7"/>
  </r>
  <r>
    <s v="033970S"/>
    <d v="2018-08-07T00:00:00"/>
    <s v="F"/>
    <n v="45"/>
    <s v="serum"/>
    <s v="8 x 1mL"/>
    <s v="Caucasian"/>
    <x v="0"/>
    <x v="0"/>
    <d v="2018-08-09T00:00:00"/>
    <x v="14"/>
    <n v="426"/>
    <s v="no"/>
    <s v="mother - uterine cancer, lung cancer, grandmother - gastric cancer, colon cancer, grandfather - lung cancer"/>
    <s v="chronic cholecystitis"/>
    <s v="no"/>
    <n v="175"/>
    <n v="90"/>
    <n v="29.4"/>
  </r>
  <r>
    <s v="033995S"/>
    <d v="2018-08-22T00:00:00"/>
    <s v="F"/>
    <n v="27"/>
    <s v="serum"/>
    <s v="6 x 1mL"/>
    <s v="Caucasian"/>
    <x v="0"/>
    <x v="0"/>
    <d v="2018-08-21T00:00:00"/>
    <x v="13"/>
    <n v="986"/>
    <s v="no"/>
    <s v="grandfather - gastric cancer"/>
    <s v="no"/>
    <s v="no"/>
    <n v="157"/>
    <n v="52"/>
    <n v="21.1"/>
  </r>
  <r>
    <s v="034020S"/>
    <d v="2018-09-11T00:00:00"/>
    <s v="F"/>
    <n v="58"/>
    <s v="serum"/>
    <s v="4 x 1mL"/>
    <s v="Caucasian"/>
    <x v="0"/>
    <x v="0"/>
    <d v="2018-09-13T00:00:00"/>
    <x v="3"/>
    <n v="580"/>
    <s v="no"/>
    <s v="mother - breast cancer "/>
    <s v="CAD, cardiosclerosis"/>
    <s v="no"/>
    <n v="158"/>
    <n v="60"/>
    <n v="24"/>
  </r>
  <r>
    <s v="034033S"/>
    <d v="2018-09-24T00:00:00"/>
    <s v="F"/>
    <n v="37"/>
    <s v="serum"/>
    <s v="6 x 1mL"/>
    <s v="Caucasian"/>
    <x v="0"/>
    <x v="0"/>
    <d v="2018-10-01T00:00:00"/>
    <x v="0"/>
    <n v="530"/>
    <s v="no"/>
    <s v="no"/>
    <s v="no"/>
    <s v="no"/>
    <n v="158"/>
    <n v="48"/>
    <n v="19.2"/>
  </r>
  <r>
    <s v="034046S"/>
    <d v="2018-10-08T00:00:00"/>
    <s v="F"/>
    <n v="35"/>
    <s v="serum"/>
    <s v="7 x 1mL"/>
    <s v="Caucasian"/>
    <x v="0"/>
    <x v="0"/>
    <d v="2018-10-08T00:00:00"/>
    <x v="32"/>
    <n v="0.59"/>
    <s v="no"/>
    <s v="no"/>
    <s v="chronic gastroduodenitis, chronic cholecystitis, chronic pancreatitis"/>
    <s v="no"/>
    <n v="169"/>
    <n v="79"/>
    <n v="27.7"/>
  </r>
  <r>
    <s v="034050S"/>
    <d v="2018-10-10T00:00:00"/>
    <s v="F"/>
    <n v="47"/>
    <s v="serum"/>
    <s v="7 x 1mL"/>
    <s v="Caucasian"/>
    <x v="0"/>
    <x v="0"/>
    <d v="2018-10-11T00:00:00"/>
    <x v="6"/>
    <n v="480"/>
    <s v="no"/>
    <s v="no"/>
    <s v="chronic gastritis, breast cancer "/>
    <s v="no"/>
    <n v="170"/>
    <n v="72"/>
    <n v="24.9"/>
  </r>
  <r>
    <s v="034073S"/>
    <d v="2018-10-31T00:00:00"/>
    <s v="F"/>
    <n v="81"/>
    <s v="serum"/>
    <s v="6 x 1mL"/>
    <s v="Caucasian"/>
    <x v="0"/>
    <x v="0"/>
    <d v="2018-11-01T00:00:00"/>
    <x v="3"/>
    <n v="465.3"/>
    <s v="no"/>
    <s v="no"/>
    <s v="no"/>
    <s v="no"/>
    <n v="170"/>
    <n v="68"/>
    <n v="23.5"/>
  </r>
  <r>
    <s v="034091S"/>
    <d v="2018-11-20T00:00:00"/>
    <s v="F"/>
    <n v="63"/>
    <s v="serum"/>
    <s v="5 x 1mL"/>
    <s v="Caucasian"/>
    <x v="0"/>
    <x v="0"/>
    <d v="2018-11-21T00:00:00"/>
    <x v="13"/>
    <n v="613"/>
    <s v="no"/>
    <s v="mother - pancreatic cancer"/>
    <s v="diabetes mellitus type 2, hypertension, obesity"/>
    <s v="no"/>
    <n v="167"/>
    <n v="93"/>
    <n v="33.299999999999997"/>
  </r>
  <r>
    <s v="034131S"/>
    <d v="2019-01-24T00:00:00"/>
    <s v="F"/>
    <n v="62"/>
    <s v="serum"/>
    <s v="5 x 1mL"/>
    <s v="Caucasian"/>
    <x v="0"/>
    <x v="0"/>
    <d v="2019-01-25T00:00:00"/>
    <x v="6"/>
    <n v="906"/>
    <s v="no"/>
    <s v="no"/>
    <s v="sigmoid colon cancer, obesity"/>
    <s v="no"/>
    <n v="151"/>
    <n v="77"/>
    <n v="33.799999999999997"/>
  </r>
  <r>
    <s v="034133S"/>
    <d v="2019-01-28T00:00:00"/>
    <s v="F"/>
    <n v="66"/>
    <s v="serum"/>
    <s v="5 x 1mL"/>
    <s v="Caucasian"/>
    <x v="0"/>
    <x v="0"/>
    <d v="2019-01-31T00:00:00"/>
    <x v="6"/>
    <n v="567.29999999999995"/>
    <s v="no"/>
    <s v="no"/>
    <s v="hypertension, chronic gastritis, chronic pyelonephritis, obesity"/>
    <s v="no"/>
    <n v="162"/>
    <n v="79"/>
    <n v="30.1"/>
  </r>
  <r>
    <s v="034156S"/>
    <d v="2019-02-15T00:00:00"/>
    <s v="F"/>
    <n v="35"/>
    <s v="serum"/>
    <s v="6 x 1mL"/>
    <s v="Caucasian"/>
    <x v="0"/>
    <x v="0"/>
    <d v="2019-02-21T00:00:00"/>
    <x v="6"/>
    <n v="496"/>
    <s v="no"/>
    <s v="no"/>
    <s v="obesity"/>
    <s v="no"/>
    <n v="167"/>
    <n v="96"/>
    <n v="34.4"/>
  </r>
  <r>
    <s v="034169S"/>
    <d v="2019-03-01T00:00:00"/>
    <s v="F"/>
    <n v="41"/>
    <s v="serum"/>
    <s v="6 x 1mL"/>
    <s v="Caucasian"/>
    <x v="0"/>
    <x v="0"/>
    <d v="2019-03-01T00:00:00"/>
    <x v="33"/>
    <n v="567"/>
    <s v="no"/>
    <s v="no"/>
    <s v="BC, obesity"/>
    <s v="no"/>
    <n v="157"/>
    <n v="87"/>
    <n v="35.299999999999997"/>
  </r>
  <r>
    <s v="034182S"/>
    <d v="2019-03-29T00:00:00"/>
    <s v="F"/>
    <n v="71"/>
    <s v="serum"/>
    <s v="6 x 1mL"/>
    <s v="Caucasian"/>
    <x v="0"/>
    <x v="0"/>
    <d v="2019-03-28T00:00:00"/>
    <x v="6"/>
    <n v="648"/>
    <s v="no"/>
    <s v="no"/>
    <s v="arthritis, obesity"/>
    <s v="no"/>
    <n v="163"/>
    <n v="100"/>
    <n v="37.6"/>
  </r>
  <r>
    <s v="034211S"/>
    <d v="2019-05-14T00:00:00"/>
    <s v="F"/>
    <n v="67"/>
    <s v="serum"/>
    <s v="2 x 1mL"/>
    <s v="Caucasian"/>
    <x v="0"/>
    <x v="0"/>
    <d v="2019-05-15T00:00:00"/>
    <x v="6"/>
    <n v="590"/>
    <s v="no"/>
    <s v="no"/>
    <s v="hypertension, chronic pancreatitis, gastritis"/>
    <s v="no"/>
    <n v="161"/>
    <n v="74"/>
    <n v="28.5"/>
  </r>
  <r>
    <s v="034262S"/>
    <d v="2019-07-03T00:00:00"/>
    <s v="F"/>
    <n v="32"/>
    <s v="serum"/>
    <s v="4 x 1mL"/>
    <s v="Caucasian"/>
    <x v="0"/>
    <x v="0"/>
    <d v="2019-07-05T00:00:00"/>
    <x v="32"/>
    <n v="743.4"/>
    <s v="no"/>
    <s v="no"/>
    <s v="chronic gastritis, anemia"/>
    <s v="no"/>
    <n v="162"/>
    <n v="52"/>
    <n v="19.8"/>
  </r>
  <r>
    <s v="034282S"/>
    <d v="2019-08-13T00:00:00"/>
    <s v="F"/>
    <n v="63"/>
    <s v="serum"/>
    <s v="2 x 1mL"/>
    <s v="Caucasian"/>
    <x v="0"/>
    <x v="0"/>
    <d v="2019-08-16T00:00:00"/>
    <x v="34"/>
    <n v="794"/>
    <s v="no"/>
    <s v="no"/>
    <s v="CAD"/>
    <s v="no"/>
    <n v="163"/>
    <n v="58"/>
    <n v="21.8"/>
  </r>
  <r>
    <s v="034379S"/>
    <d v="2020-01-20T00:00:00"/>
    <s v="F"/>
    <n v="35"/>
    <s v="serum"/>
    <s v="5 x 1mL"/>
    <s v="Caucasian"/>
    <x v="0"/>
    <x v="0"/>
    <s v="01/20/2020"/>
    <x v="14"/>
    <s v="N/A"/>
    <s v="no"/>
    <s v="no"/>
    <s v="BC, chronic gastritis"/>
    <s v="no"/>
    <n v="158"/>
    <n v="72"/>
    <n v="28.8"/>
  </r>
  <r>
    <s v="034407S"/>
    <d v="2020-02-21T00:00:00"/>
    <s v="F"/>
    <n v="65"/>
    <s v="serum"/>
    <s v="4 x 1mL"/>
    <s v="Caucasian"/>
    <x v="0"/>
    <x v="0"/>
    <s v="02/21/2020"/>
    <x v="10"/>
    <n v="426"/>
    <s v="no"/>
    <s v="no"/>
    <s v="CAD, hypertension, atherosclerosis, chronic gastritis, duodenal ulcer, venous insufficiency"/>
    <s v="no"/>
    <n v="159"/>
    <n v="73"/>
    <n v="28.9"/>
  </r>
  <r>
    <s v="034417S"/>
    <d v="2020-03-11T00:00:00"/>
    <s v="F"/>
    <n v="78"/>
    <s v="serum"/>
    <s v="6 x 1mL"/>
    <s v="Caucasian"/>
    <x v="0"/>
    <x v="0"/>
    <d v="2020-11-03T00:00:00"/>
    <x v="19"/>
    <s v="N/A"/>
    <s v="no"/>
    <s v="no"/>
    <s v="CAD, atherosclerosis, hypertension, venous insufficiency"/>
    <s v="no"/>
    <n v="154"/>
    <n v="60"/>
    <n v="25.3"/>
  </r>
  <r>
    <s v="034448S"/>
    <d v="2020-06-23T00:00:00"/>
    <s v="F"/>
    <n v="57"/>
    <s v="serum"/>
    <s v="1 x 1mL"/>
    <s v="Caucasian"/>
    <x v="0"/>
    <x v="0"/>
    <d v="2020-06-23T00:00:00"/>
    <x v="5"/>
    <n v="1015"/>
    <s v="no"/>
    <s v="no"/>
    <s v="hypertension, cholelithiasis"/>
    <s v="no"/>
    <n v="173"/>
    <n v="63"/>
    <n v="21"/>
  </r>
  <r>
    <s v="034452S"/>
    <d v="2020-07-09T00:00:00"/>
    <s v="F"/>
    <n v="48"/>
    <s v="serum"/>
    <s v="7 x 1mL"/>
    <s v="Caucasian"/>
    <x v="0"/>
    <x v="0"/>
    <d v="2020-07-09T00:00:00"/>
    <x v="35"/>
    <n v="654"/>
    <s v="no"/>
    <s v="no"/>
    <s v="breast cancer 2018, chronic glomerulonephritis"/>
    <s v="no"/>
    <n v="180"/>
    <n v="64"/>
    <n v="19.8"/>
  </r>
  <r>
    <s v="034472S"/>
    <d v="2020-08-03T00:00:00"/>
    <s v="F"/>
    <n v="24"/>
    <s v="serum"/>
    <s v="8 x 1mL"/>
    <s v="Caucasian"/>
    <x v="0"/>
    <x v="0"/>
    <d v="2020-08-03T00:00:00"/>
    <x v="13"/>
    <s v="N/A"/>
    <s v="no"/>
    <s v="no"/>
    <s v="chronic gastritis, chronic tonsillitis"/>
    <s v="no"/>
    <n v="172"/>
    <n v="76"/>
    <n v="25.7"/>
  </r>
  <r>
    <s v="034512S"/>
    <d v="2020-11-26T00:00:00"/>
    <s v="F"/>
    <n v="40"/>
    <s v="serum"/>
    <s v="8 x 1mL"/>
    <s v="Caucasian"/>
    <x v="0"/>
    <x v="0"/>
    <s v="11/25/2020"/>
    <x v="36"/>
    <s v="592  -11/10/2020"/>
    <s v="no"/>
    <s v="no"/>
    <s v="chronic gastritis"/>
    <s v="no"/>
    <n v="165"/>
    <n v="57"/>
    <n v="20.9"/>
  </r>
  <r>
    <s v="034547S"/>
    <d v="2021-02-15T00:00:00"/>
    <s v="F"/>
    <n v="34"/>
    <s v="serum"/>
    <s v="8 x 1mL"/>
    <s v="Caucasian"/>
    <x v="0"/>
    <x v="0"/>
    <d v="2021-02-15T00:00:00"/>
    <x v="9"/>
    <s v="N/A"/>
    <s v="no"/>
    <s v="no"/>
    <s v="chronic gastritis"/>
    <s v="no"/>
    <n v="164"/>
    <n v="59"/>
    <n v="21.9"/>
  </r>
  <r>
    <s v="034550S"/>
    <d v="2021-02-17T00:00:00"/>
    <s v="F"/>
    <n v="72"/>
    <s v="serum"/>
    <s v="8 x 1mL"/>
    <s v="Caucasian"/>
    <x v="0"/>
    <x v="0"/>
    <d v="2021-02-17T00:00:00"/>
    <x v="13"/>
    <s v="15.0   -12/10/2020"/>
    <s v="no"/>
    <s v="no"/>
    <s v="chronic bronchitis, hypertension, obesity"/>
    <s v="no"/>
    <n v="170"/>
    <n v="93"/>
    <n v="32.200000000000003"/>
  </r>
  <r>
    <s v="034565S"/>
    <d v="2021-03-16T00:00:00"/>
    <s v="F"/>
    <n v="52"/>
    <s v="serum"/>
    <s v="7 x 1mL"/>
    <s v="Caucasian"/>
    <x v="0"/>
    <x v="0"/>
    <d v="2021-03-16T00:00:00"/>
    <x v="0"/>
    <s v="460  -12/20/2020"/>
    <s v="no"/>
    <s v="no"/>
    <s v="hypertension, chronic gastritis"/>
    <s v="no"/>
    <n v="165"/>
    <n v="56"/>
    <n v="20.6"/>
  </r>
  <r>
    <s v="034601S"/>
    <d v="2021-07-13T00:00:00"/>
    <s v="F"/>
    <n v="65"/>
    <s v="serum"/>
    <s v="7 x 1mL"/>
    <s v="Caucasian"/>
    <x v="0"/>
    <x v="0"/>
    <d v="2021-07-13T00:00:00"/>
    <x v="3"/>
    <s v="17  -5/13/2021"/>
    <s v="no"/>
    <s v="no"/>
    <s v="diabetes mellitus type 2, hypertension"/>
    <s v="no"/>
    <n v="156"/>
    <n v="117"/>
    <n v="48.1"/>
  </r>
  <r>
    <s v="034603S"/>
    <d v="2021-07-13T00:00:00"/>
    <s v="F"/>
    <n v="33"/>
    <s v="serum"/>
    <s v="6 x 1mL"/>
    <s v="Caucasian"/>
    <x v="0"/>
    <x v="0"/>
    <d v="2021-07-13T00:00:00"/>
    <x v="5"/>
    <s v="734  -6/ 2/2021"/>
    <s v="no"/>
    <s v="no"/>
    <s v="no"/>
    <s v="no"/>
    <n v="170"/>
    <n v="80"/>
    <n v="27.7"/>
  </r>
  <r>
    <s v="034609S"/>
    <d v="2021-07-23T00:00:00"/>
    <s v="F"/>
    <n v="44"/>
    <s v="serum"/>
    <s v="7 x 1mL"/>
    <s v="Caucasian"/>
    <x v="0"/>
    <x v="0"/>
    <d v="2021-07-23T00:00:00"/>
    <x v="6"/>
    <s v="567 June 2021"/>
    <s v="no"/>
    <s v="no"/>
    <s v="no"/>
    <s v="no"/>
    <n v="162"/>
    <n v="45"/>
    <n v="17.100000000000001"/>
  </r>
  <r>
    <s v="034648S"/>
    <d v="2021-10-26T00:00:00"/>
    <s v="F"/>
    <n v="50"/>
    <s v="serum"/>
    <s v="7 x 1mL"/>
    <s v="Caucasian"/>
    <x v="0"/>
    <x v="0"/>
    <d v="2021-10-26T00:00:00"/>
    <x v="6"/>
    <s v="N/A"/>
    <s v="no"/>
    <s v="no"/>
    <s v="obesity"/>
    <s v="no"/>
    <n v="172"/>
    <n v="91"/>
    <n v="30.8"/>
  </r>
  <r>
    <s v="034662S"/>
    <d v="2021-11-15T00:00:00"/>
    <s v="F"/>
    <n v="75"/>
    <s v="serum"/>
    <s v="7 x 1mL"/>
    <s v="Caucasian"/>
    <x v="0"/>
    <x v="0"/>
    <d v="2021-11-15T00:00:00"/>
    <x v="1"/>
    <s v="100.2  -10/23/2021"/>
    <s v="no"/>
    <s v="no"/>
    <s v="hypertension, CAD, atherosclerosis, obesity"/>
    <s v="no"/>
    <n v="170"/>
    <n v="89"/>
    <n v="30.8"/>
  </r>
  <r>
    <s v="034668S"/>
    <d v="2021-11-23T00:00:00"/>
    <s v="F"/>
    <n v="49"/>
    <s v="serum"/>
    <s v="8 x 1mL"/>
    <s v="Caucasian"/>
    <x v="0"/>
    <x v="0"/>
    <d v="2021-11-23T00:00:00"/>
    <x v="11"/>
    <s v="30.0  -11/1/2021"/>
    <s v="no"/>
    <s v="no"/>
    <s v="no"/>
    <s v="no"/>
    <n v="172"/>
    <n v="80"/>
    <n v="27"/>
  </r>
  <r>
    <s v="034674S"/>
    <d v="2021-12-01T00:00:00"/>
    <s v="F"/>
    <n v="48"/>
    <s v="serum"/>
    <s v="8 x 1mL"/>
    <s v="Caucasian"/>
    <x v="0"/>
    <x v="0"/>
    <d v="2021-12-02T00:00:00"/>
    <x v="0"/>
    <s v="1797  -8/18/2021"/>
    <s v="no"/>
    <s v="no"/>
    <s v="chronic cystitis, chronic venous insufficiency, obesity"/>
    <s v="no"/>
    <n v="158"/>
    <n v="76"/>
    <n v="30.4"/>
  </r>
  <r>
    <s v="034698S"/>
    <d v="2022-02-10T00:00:00"/>
    <s v="F"/>
    <n v="40"/>
    <s v="serum"/>
    <s v="7 x 1mL"/>
    <s v="Caucasian"/>
    <x v="0"/>
    <x v="0"/>
    <d v="2022-02-10T00:00:00"/>
    <x v="0"/>
    <s v="28.7  -1/24/2022"/>
    <s v="no"/>
    <s v="aunt - uterine cancer, uncle - lung cancer, grandmother - liver cancer, father - CRC "/>
    <s v="anemia"/>
    <s v="no"/>
    <n v="164"/>
    <n v="70"/>
    <n v="26"/>
  </r>
  <r>
    <s v="034700S"/>
    <d v="2022-02-15T00:00:00"/>
    <s v="F"/>
    <n v="47"/>
    <s v="serum"/>
    <s v="7 x 1mL"/>
    <s v="Caucasian"/>
    <x v="0"/>
    <x v="0"/>
    <d v="2022-02-15T00:00:00"/>
    <x v="9"/>
    <s v="N/A"/>
    <s v="no"/>
    <s v="no"/>
    <s v="chronic gastritis"/>
    <s v="no"/>
    <n v="176"/>
    <n v="70"/>
    <n v="22.6"/>
  </r>
  <r>
    <s v="034722S"/>
    <d v="2022-04-29T00:00:00"/>
    <s v="F"/>
    <n v="50"/>
    <s v="serum"/>
    <s v="5 x 1mL"/>
    <s v="Caucasian"/>
    <x v="0"/>
    <x v="0"/>
    <d v="2022-04-29T00:00:00"/>
    <x v="37"/>
    <d v="2022-03-15T00:00:00"/>
    <s v="no"/>
    <s v="father - CRC "/>
    <s v="anemia, obesity"/>
    <s v="no"/>
    <n v="164"/>
    <n v="81"/>
    <n v="30.1"/>
  </r>
  <r>
    <s v="034756S"/>
    <d v="2022-06-16T00:00:00"/>
    <s v="F"/>
    <n v="35"/>
    <s v="serum"/>
    <s v="8 x 1mL"/>
    <s v="Caucasian"/>
    <x v="0"/>
    <x v="0"/>
    <d v="2022-06-16T00:00:00"/>
    <x v="0"/>
    <s v="263  -4/2022"/>
    <s v="no"/>
    <s v="mother - small intestine cancer"/>
    <s v="hypertension "/>
    <s v="no"/>
    <n v="167"/>
    <n v="62"/>
    <n v="22.2"/>
  </r>
  <r>
    <s v="034772S"/>
    <d v="2022-07-11T00:00:00"/>
    <s v="F"/>
    <n v="38"/>
    <s v="serum"/>
    <s v="7 x 1mL"/>
    <s v="Caucasian"/>
    <x v="0"/>
    <x v="0"/>
    <d v="2022-07-11T00:00:00"/>
    <x v="22"/>
    <s v="32  -5/12/2022"/>
    <s v="no"/>
    <s v="no"/>
    <s v="no"/>
    <s v="no"/>
    <n v="160"/>
    <n v="40"/>
    <n v="15.6"/>
  </r>
  <r>
    <s v="034783S"/>
    <d v="2022-08-05T00:00:00"/>
    <s v="F"/>
    <n v="28"/>
    <s v="serum"/>
    <s v="4 x 1mL"/>
    <s v="Caucasian"/>
    <x v="0"/>
    <x v="0"/>
    <d v="2022-08-08T00:00:00"/>
    <x v="9"/>
    <n v="38"/>
    <s v="no"/>
    <s v="no"/>
    <s v="no"/>
    <s v="no"/>
    <n v="163"/>
    <n v="55"/>
    <n v="20.7"/>
  </r>
  <r>
    <s v="034791S"/>
    <d v="2022-08-18T00:00:00"/>
    <s v="F"/>
    <n v="42"/>
    <s v="serum"/>
    <s v="6 x 1mL"/>
    <s v="Caucasian"/>
    <x v="0"/>
    <x v="0"/>
    <d v="2022-08-19T00:00:00"/>
    <x v="14"/>
    <d v="2022-08-10T00:00:00"/>
    <s v="no"/>
    <s v="uncle -gastric cancer"/>
    <s v="obesity "/>
    <s v="no"/>
    <n v="169"/>
    <n v="95"/>
    <n v="33.299999999999997"/>
  </r>
  <r>
    <s v="034809S"/>
    <d v="2022-09-30T00:00:00"/>
    <s v="F"/>
    <n v="29"/>
    <s v="serum"/>
    <s v="4 x 1mL"/>
    <s v="Caucasian"/>
    <x v="0"/>
    <x v="0"/>
    <d v="2022-10-03T00:00:00"/>
    <x v="14"/>
    <s v="N/A"/>
    <s v="no"/>
    <s v="father - CRC"/>
    <s v="no"/>
    <s v="no"/>
    <n v="165"/>
    <n v="64"/>
    <n v="23.5"/>
  </r>
  <r>
    <s v="034816S"/>
    <d v="2022-10-05T00:00:00"/>
    <s v="F"/>
    <n v="41"/>
    <s v="serum"/>
    <s v="5 x 1mL"/>
    <s v="Caucasian"/>
    <x v="0"/>
    <x v="0"/>
    <d v="2022-10-05T00:00:00"/>
    <x v="0"/>
    <s v="N/A"/>
    <s v="no"/>
    <s v="mother - ovarian cancer, father - gallbladder cancer"/>
    <s v="endometriosis"/>
    <s v="no"/>
    <n v="164"/>
    <n v="58"/>
    <n v="21.6"/>
  </r>
  <r>
    <s v="034812S"/>
    <d v="2022-10-06T00:00:00"/>
    <s v="F"/>
    <n v="30"/>
    <s v="serum"/>
    <s v="6 x 1mL"/>
    <s v="Caucasian"/>
    <x v="0"/>
    <x v="0"/>
    <d v="2022-10-06T00:00:00"/>
    <x v="38"/>
    <s v="12.1- 2022"/>
    <s v="no"/>
    <s v="no"/>
    <s v="chronic gastritis"/>
    <s v="no"/>
    <n v="159"/>
    <n v="50"/>
    <n v="19.8"/>
  </r>
  <r>
    <s v="034823S"/>
    <d v="2022-10-19T00:00:00"/>
    <s v="F"/>
    <n v="54"/>
    <s v="serum"/>
    <s v="8 x 1mL"/>
    <s v="Caucasian"/>
    <x v="0"/>
    <x v="0"/>
    <d v="2022-10-21T00:00:00"/>
    <x v="39"/>
    <s v="40 9/28/2022"/>
    <s v="no"/>
    <s v="grandfather - CRC"/>
    <s v="chronic gastritis, obesity"/>
    <s v="no"/>
    <n v="154"/>
    <n v="92"/>
    <n v="38.799999999999997"/>
  </r>
  <r>
    <s v="034825S"/>
    <d v="2022-10-27T00:00:00"/>
    <s v="F"/>
    <n v="44"/>
    <s v="serum"/>
    <s v="7 x 1mL"/>
    <s v="Caucasian"/>
    <x v="0"/>
    <x v="0"/>
    <d v="2022-10-27T00:00:00"/>
    <x v="40"/>
    <s v="12.7  -  9/23/2022"/>
    <s v="no"/>
    <s v="sister - CRC "/>
    <s v="obesity"/>
    <s v="no"/>
    <n v="176"/>
    <n v="110"/>
    <n v="35.5"/>
  </r>
  <r>
    <s v="034851S"/>
    <d v="2022-12-02T00:00:00"/>
    <s v="F"/>
    <n v="49"/>
    <s v="serum"/>
    <s v="4 x 1mL"/>
    <s v="Caucasian"/>
    <x v="0"/>
    <x v="0"/>
    <d v="2022-12-02T00:00:00"/>
    <x v="41"/>
    <s v="8.8  -  10/18/2022"/>
    <s v="no"/>
    <s v="father - lung cancer"/>
    <s v="no"/>
    <s v="no"/>
    <n v="170"/>
    <n v="77"/>
    <n v="26.6"/>
  </r>
  <r>
    <s v="034862S"/>
    <d v="2022-12-16T00:00:00"/>
    <s v="F"/>
    <n v="40"/>
    <s v="serum"/>
    <s v="6 x 1mL"/>
    <s v="Caucasian"/>
    <x v="0"/>
    <x v="0"/>
    <d v="2022-12-19T00:00:00"/>
    <x v="14"/>
    <s v="141.4  -  9/7/2022"/>
    <s v="no"/>
    <s v="mother -breast cancer"/>
    <s v="no"/>
    <s v="no"/>
    <n v="170"/>
    <n v="63"/>
    <n v="21.8"/>
  </r>
  <r>
    <s v="034874S"/>
    <d v="2023-01-20T00:00:00"/>
    <s v="F"/>
    <n v="25"/>
    <s v="serum"/>
    <s v="7 x 1mL"/>
    <s v="Caucasian"/>
    <x v="0"/>
    <x v="0"/>
    <d v="2023-01-20T00:00:00"/>
    <x v="40"/>
    <s v="N/A"/>
    <s v="no"/>
    <s v="no"/>
    <s v="no"/>
    <s v="no"/>
    <n v="164"/>
    <n v="53"/>
    <n v="19.7"/>
  </r>
  <r>
    <s v="034904S"/>
    <d v="2023-03-17T00:00:00"/>
    <s v="F"/>
    <n v="51"/>
    <s v="serum"/>
    <s v="8 x 1mL"/>
    <s v="Caucasian"/>
    <x v="0"/>
    <x v="0"/>
    <d v="2023-03-20T00:00:00"/>
    <x v="42"/>
    <s v="55-12/29/2022"/>
    <s v="no"/>
    <s v="mother -breast cancer "/>
    <s v="hypertension, varicose veins"/>
    <s v="no"/>
    <n v="170"/>
    <n v="89"/>
    <n v="30.8"/>
  </r>
  <r>
    <s v="034912S"/>
    <d v="2023-03-23T00:00:00"/>
    <s v="F"/>
    <n v="42"/>
    <s v="serum"/>
    <s v="8 x 1mL"/>
    <s v="Caucasian"/>
    <x v="0"/>
    <x v="0"/>
    <d v="2023-03-23T00:00:00"/>
    <x v="6"/>
    <s v="225.8 - 2/20/2023"/>
    <s v="no"/>
    <s v="no"/>
    <s v="no"/>
    <s v="no"/>
    <n v="162"/>
    <n v="72"/>
    <n v="27.4"/>
  </r>
  <r>
    <s v="034913S"/>
    <d v="2023-03-27T00:00:00"/>
    <s v="F"/>
    <n v="47"/>
    <s v="serum"/>
    <s v="8 x 1mL"/>
    <s v="Caucasian"/>
    <x v="0"/>
    <x v="0"/>
    <d v="2023-03-27T00:00:00"/>
    <x v="9"/>
    <s v="45 - 03/24/23"/>
    <s v="no"/>
    <s v="grandmother - uterine cancer, sister - CRC"/>
    <s v="myoma of uterus"/>
    <s v="no"/>
    <n v="168"/>
    <n v="58"/>
    <n v="20.5"/>
  </r>
  <r>
    <s v="034921S"/>
    <d v="2023-04-03T00:00:00"/>
    <s v="F"/>
    <n v="75"/>
    <s v="serum"/>
    <s v="7 x 1mL"/>
    <s v="Caucasian"/>
    <x v="0"/>
    <x v="0"/>
    <d v="2023-04-04T00:00:00"/>
    <x v="3"/>
    <s v="12.32 - 02/07/2023"/>
    <s v="no"/>
    <s v="no"/>
    <s v="hypertension, atherosclerosis, 2018 - NSCLC"/>
    <s v="no"/>
    <n v="150"/>
    <n v="61"/>
    <n v="27.3"/>
  </r>
  <r>
    <s v="034925S"/>
    <d v="2023-04-10T00:00:00"/>
    <s v="F"/>
    <n v="63"/>
    <s v="serum"/>
    <s v="4 x 1mL"/>
    <s v="Caucasian"/>
    <x v="0"/>
    <x v="0"/>
    <d v="2023-04-10T00:00:00"/>
    <x v="3"/>
    <s v="6.3 - 02/15/2023"/>
    <s v="no"/>
    <s v="no"/>
    <s v="obesity"/>
    <s v="no"/>
    <n v="158"/>
    <n v="78"/>
    <n v="31.2"/>
  </r>
  <r>
    <s v="034943S"/>
    <d v="2023-05-05T00:00:00"/>
    <s v="F"/>
    <n v="55"/>
    <s v="serum"/>
    <s v="4 x 1mL"/>
    <s v="Caucasian"/>
    <x v="0"/>
    <x v="0"/>
    <d v="2023-05-05T00:00:00"/>
    <x v="11"/>
    <s v="14.7 - 04/03/2023"/>
    <s v="no"/>
    <s v="mother - ovarian cancer"/>
    <s v="2021 - breast cancer"/>
    <s v="no"/>
    <n v="161"/>
    <n v="70"/>
    <n v="27"/>
  </r>
  <r>
    <s v="034951S"/>
    <d v="2023-05-23T00:00:00"/>
    <s v="F"/>
    <n v="43"/>
    <s v="serum"/>
    <s v="8 x 1mL"/>
    <s v="Caucasian"/>
    <x v="0"/>
    <x v="0"/>
    <d v="2023-05-23T00:00:00"/>
    <x v="43"/>
    <s v="337 - 4/23/23"/>
    <s v="no"/>
    <s v="no"/>
    <s v="no"/>
    <s v="no"/>
    <n v="161"/>
    <n v="67"/>
    <n v="25.8"/>
  </r>
  <r>
    <s v="034965S"/>
    <d v="2023-06-13T00:00:00"/>
    <s v="F"/>
    <n v="62"/>
    <s v="serum"/>
    <s v="4 x 1mL"/>
    <s v="Caucasian"/>
    <x v="0"/>
    <x v="0"/>
    <d v="2023-06-16T00:00:00"/>
    <x v="44"/>
    <s v="21.1 - 05/22/2023"/>
    <s v="no"/>
    <s v="no"/>
    <s v="hypertension, sarcoidosis, nodular goiter, obesity"/>
    <s v="no"/>
    <n v="160"/>
    <n v="85"/>
    <n v="33.200000000000003"/>
  </r>
  <r>
    <s v="034971S"/>
    <d v="2023-06-20T00:00:00"/>
    <s v="F"/>
    <n v="28"/>
    <s v="serum"/>
    <s v="7 x 1mL"/>
    <s v="Caucasian"/>
    <x v="0"/>
    <x v="0"/>
    <d v="2023-06-20T00:00:00"/>
    <x v="9"/>
    <s v="N/A"/>
    <s v="no"/>
    <s v="grandmother - gastric cancer"/>
    <s v="no"/>
    <s v="no"/>
    <n v="163"/>
    <n v="58"/>
    <n v="21.8"/>
  </r>
  <r>
    <s v="034975S"/>
    <d v="2023-06-29T00:00:00"/>
    <s v="F"/>
    <n v="54"/>
    <s v="serum"/>
    <s v="6 x 1mL"/>
    <s v="Caucasian"/>
    <x v="0"/>
    <x v="0"/>
    <d v="2023-06-29T00:00:00"/>
    <x v="1"/>
    <s v="28-4/18/2023"/>
    <s v="no"/>
    <s v="mother -  breast cancer, father - CRC"/>
    <s v="no"/>
    <s v="no"/>
    <n v="160"/>
    <n v="48"/>
    <n v="18.7"/>
  </r>
  <r>
    <s v="034976S"/>
    <d v="2023-06-30T00:00:00"/>
    <s v="F"/>
    <n v="66"/>
    <s v="serum"/>
    <s v="4 x 1mL"/>
    <s v="Caucasian"/>
    <x v="0"/>
    <x v="0"/>
    <d v="2023-06-30T00:00:00"/>
    <x v="13"/>
    <s v="31 - 04/26/2023"/>
    <s v="no"/>
    <s v="no"/>
    <s v="obesity"/>
    <s v="no"/>
    <n v="164"/>
    <n v="101"/>
    <n v="37.5"/>
  </r>
  <r>
    <s v="034985S"/>
    <d v="2023-07-20T00:00:00"/>
    <s v="F"/>
    <n v="68"/>
    <s v="serum"/>
    <s v="4 x 1mL"/>
    <s v="Caucasian"/>
    <x v="0"/>
    <x v="0"/>
    <d v="2023-07-20T00:00:00"/>
    <x v="13"/>
    <s v="6 - 03/14/2023"/>
    <s v="no"/>
    <s v="no"/>
    <s v="hypertension"/>
    <s v="no"/>
    <n v="168"/>
    <n v="70"/>
    <n v="24.9"/>
  </r>
  <r>
    <s v="034998S"/>
    <d v="2023-08-09T00:00:00"/>
    <s v="F"/>
    <n v="41"/>
    <s v="serum"/>
    <s v="5 x 1mL"/>
    <s v="Caucasian"/>
    <x v="0"/>
    <x v="0"/>
    <d v="2023-08-09T00:00:00"/>
    <x v="6"/>
    <n v="7.3"/>
    <s v="no"/>
    <s v="no"/>
    <s v="no"/>
    <s v="no"/>
    <n v="164"/>
    <n v="60"/>
    <n v="22.3"/>
  </r>
  <r>
    <s v="035008S"/>
    <d v="2023-05-26T00:00:00"/>
    <s v="F"/>
    <n v="59"/>
    <s v="serum"/>
    <s v="10 x 1mL"/>
    <s v="Caucasian"/>
    <x v="0"/>
    <x v="0"/>
    <d v="2023-07-17T00:00:00"/>
    <x v="3"/>
    <s v="N/A"/>
    <s v="no"/>
    <s v="no"/>
    <s v="no"/>
    <s v="no"/>
    <s v="n/a"/>
    <s v="n/a"/>
    <s v="n/a"/>
  </r>
  <r>
    <s v="035015S"/>
    <d v="2023-08-30T00:00:00"/>
    <s v="F"/>
    <n v="50"/>
    <s v="serum"/>
    <s v="6 x 1mL"/>
    <s v="Caucasian"/>
    <x v="0"/>
    <x v="0"/>
    <d v="2023-08-30T00:00:00"/>
    <x v="42"/>
    <s v="7.5 - 08/26/2023"/>
    <s v="no"/>
    <s v="no"/>
    <s v="chronic gastritis"/>
    <s v="no"/>
    <n v="166"/>
    <n v="76"/>
    <n v="27.7"/>
  </r>
  <r>
    <s v="035040S"/>
    <d v="2023-10-09T00:00:00"/>
    <s v="F"/>
    <n v="49"/>
    <s v="serum"/>
    <s v="7 x 1mL"/>
    <s v="Caucasian"/>
    <x v="0"/>
    <x v="0"/>
    <d v="2023-10-09T00:00:00"/>
    <x v="9"/>
    <s v="39-09/05/2023"/>
    <s v="no"/>
    <s v="mother - ovarian cancer"/>
    <s v="bronchial asthma"/>
    <s v="no"/>
    <n v="168"/>
    <n v="71"/>
    <n v="25.1"/>
  </r>
  <r>
    <s v="035043S"/>
    <d v="2023-10-12T00:00:00"/>
    <s v="F"/>
    <n v="49"/>
    <s v="serum"/>
    <s v="4 x 1mL"/>
    <s v="Caucasian"/>
    <x v="0"/>
    <x v="0"/>
    <d v="2023-10-12T00:00:00"/>
    <x v="40"/>
    <s v="8.6 -  09.04.2023"/>
    <s v="30 years 0.5 pack/day"/>
    <s v="grandmother - stomach cancer"/>
    <s v="obesity, myoma, hypertension"/>
    <s v="no"/>
    <n v="170"/>
    <n v="91"/>
    <n v="31.4"/>
  </r>
  <r>
    <s v="035064S"/>
    <s v="11/3/2023"/>
    <s v="F"/>
    <n v="53"/>
    <s v="serum"/>
    <s v="6 x 1mL"/>
    <s v="Caucasian"/>
    <x v="0"/>
    <x v="0"/>
    <d v="2023-11-03T00:00:00"/>
    <x v="6"/>
    <s v="N/A"/>
    <s v="no"/>
    <s v="no"/>
    <s v="obesity"/>
    <s v="no"/>
    <n v="155"/>
    <n v="84"/>
    <n v="34.9"/>
  </r>
  <r>
    <s v="035074S"/>
    <d v="2023-11-14T00:00:00"/>
    <s v="F"/>
    <n v="31"/>
    <s v="serum"/>
    <s v="6 x 1mL"/>
    <s v="Caucasian"/>
    <x v="0"/>
    <x v="0"/>
    <d v="2023-11-14T00:00:00"/>
    <x v="13"/>
    <s v="N/A"/>
    <s v="no"/>
    <s v="no"/>
    <s v="no"/>
    <s v="no"/>
    <n v="166"/>
    <n v="69"/>
    <n v="25"/>
  </r>
  <r>
    <s v="035081S"/>
    <d v="2023-11-22T00:00:00"/>
    <s v="F"/>
    <n v="42"/>
    <s v="serum"/>
    <s v="5 x 1mL"/>
    <s v="Caucasian"/>
    <x v="0"/>
    <x v="0"/>
    <d v="2023-11-22T00:00:00"/>
    <x v="1"/>
    <s v="503 - 11/03/2023 "/>
    <s v="no"/>
    <s v="mother - CRC, father - stomach cancer"/>
    <s v="no"/>
    <s v="no"/>
    <n v="153"/>
    <n v="66"/>
    <n v="28.4"/>
  </r>
  <r>
    <s v="035094S"/>
    <d v="2023-12-18T00:00:00"/>
    <s v="F"/>
    <n v="35"/>
    <s v="serum"/>
    <s v="5 x 1mL"/>
    <s v="Caucasian"/>
    <x v="0"/>
    <x v="0"/>
    <d v="2023-12-18T00:00:00"/>
    <x v="45"/>
    <s v="N/A"/>
    <s v="no"/>
    <s v="no"/>
    <s v="no"/>
    <s v="no"/>
    <n v="165"/>
    <n v="47"/>
    <n v="17.2"/>
  </r>
  <r>
    <s v="035103S"/>
    <d v="2023-12-22T00:00:00"/>
    <s v="F"/>
    <n v="53"/>
    <s v="serum"/>
    <s v="4 x 1mL"/>
    <s v="Caucasian"/>
    <x v="0"/>
    <x v="0"/>
    <d v="2023-12-22T00:00:00"/>
    <x v="6"/>
    <s v="13 - 11/19/2023"/>
    <s v="no"/>
    <s v="father - pancreatic cancer"/>
    <s v="no"/>
    <s v="no"/>
    <n v="167"/>
    <n v="76"/>
    <n v="27.2"/>
  </r>
  <r>
    <s v="035105S"/>
    <d v="2023-12-25T00:00:00"/>
    <s v="F"/>
    <n v="36"/>
    <s v="serum"/>
    <s v="5 x 1mL"/>
    <s v="Caucasian"/>
    <x v="0"/>
    <x v="0"/>
    <d v="2023-12-25T00:00:00"/>
    <x v="0"/>
    <s v="N/A"/>
    <s v="10 years 1 pack/day"/>
    <s v="no"/>
    <s v="no"/>
    <s v="no"/>
    <n v="178"/>
    <n v="65"/>
    <n v="20.5"/>
  </r>
  <r>
    <s v="Sample ID"/>
    <s v="Date of collection"/>
    <s v="Sex"/>
    <s v="Age"/>
    <s v="Specimen type"/>
    <s v="SERUM inSTOCK"/>
    <s v="Ethnicity"/>
    <x v="1"/>
    <x v="2"/>
    <s v="Date of surgery"/>
    <x v="46"/>
    <s v="Smoking history"/>
    <s v="Family history "/>
    <s v="Medical history"/>
    <s v="Treatment"/>
    <s v="Height, cm"/>
    <s v="Weight, kg"/>
    <s v="BMI"/>
    <m/>
  </r>
  <r>
    <s v="062021S"/>
    <d v="2021-06-08T00:00:00"/>
    <s v="F"/>
    <n v="24"/>
    <s v="serum"/>
    <s v="8 x 1mL"/>
    <s v="Caucasian"/>
    <x v="0"/>
    <x v="3"/>
    <d v="2021-07-23T00:00:00"/>
    <x v="47"/>
    <s v="no"/>
    <s v="no"/>
    <s v="obesity"/>
    <s v="no"/>
    <n v="161"/>
    <n v="79"/>
    <n v="30.5"/>
    <m/>
  </r>
  <r>
    <s v="062050S"/>
    <d v="2021-08-06T00:00:00"/>
    <s v="F"/>
    <n v="71"/>
    <s v="serum"/>
    <s v="4 x 1mL"/>
    <s v="Caucasian"/>
    <x v="0"/>
    <x v="3"/>
    <d v="2021-08-06T00:00:00"/>
    <x v="48"/>
    <s v="no"/>
    <s v="no"/>
    <s v="hypertension, diabetes mellitus type 2, chronic pyelonephritis "/>
    <s v="no"/>
    <n v="149"/>
    <n v="60"/>
    <n v="27"/>
    <m/>
  </r>
  <r>
    <s v="062058S"/>
    <d v="2021-08-20T00:00:00"/>
    <s v="F"/>
    <n v="43"/>
    <s v="serum"/>
    <s v="5 x 1mL"/>
    <s v="Caucasian"/>
    <x v="0"/>
    <x v="3"/>
    <d v="2021-09-15T00:00:00"/>
    <x v="49"/>
    <s v="no"/>
    <s v="no"/>
    <s v="no"/>
    <s v="no"/>
    <n v="164"/>
    <n v="49"/>
    <n v="18.2"/>
    <m/>
  </r>
  <r>
    <s v="062063S"/>
    <d v="2021-08-30T00:00:00"/>
    <s v="F"/>
    <n v="46"/>
    <s v="serum"/>
    <s v="6 x 1mL"/>
    <s v="Caucasian"/>
    <x v="0"/>
    <x v="3"/>
    <d v="2021-08-31T00:00:00"/>
    <x v="50"/>
    <s v="no"/>
    <s v="no"/>
    <s v="cахарный диабет , obesity"/>
    <s v="no"/>
    <n v="164"/>
    <n v="87"/>
    <n v="32.299999999999997"/>
    <m/>
  </r>
  <r>
    <s v="062071S"/>
    <d v="2021-09-28T00:00:00"/>
    <s v="F"/>
    <n v="65"/>
    <s v="serum"/>
    <s v="6 x 1mL"/>
    <s v="Caucasian"/>
    <x v="0"/>
    <x v="3"/>
    <d v="2021-09-28T00:00:00"/>
    <x v="18"/>
    <s v="no"/>
    <s v="no"/>
    <s v="hypertension, chronic venous inuficiency"/>
    <s v="no"/>
    <n v="170"/>
    <n v="80"/>
    <n v="27.7"/>
    <m/>
  </r>
  <r>
    <s v="062100S"/>
    <d v="2021-11-26T00:00:00"/>
    <s v="F"/>
    <n v="34"/>
    <s v="serum"/>
    <s v="7 x 1mL"/>
    <s v="Caucasian"/>
    <x v="0"/>
    <x v="3"/>
    <d v="2021-11-29T00:00:00"/>
    <x v="18"/>
    <s v="no"/>
    <s v="no"/>
    <s v="chronic gastritis"/>
    <s v="no"/>
    <n v="167"/>
    <n v="76"/>
    <n v="27.3"/>
    <m/>
  </r>
  <r>
    <s v="062103S"/>
    <d v="2021-12-03T00:00:00"/>
    <s v="F"/>
    <n v="60"/>
    <s v="serum"/>
    <s v="8 x 1mL"/>
    <s v="Caucasian"/>
    <x v="0"/>
    <x v="3"/>
    <d v="2022-01-10T00:00:00"/>
    <x v="51"/>
    <s v="no"/>
    <s v="no"/>
    <s v="hypertension, drug allergy"/>
    <s v="no"/>
    <n v="164"/>
    <n v="67"/>
    <n v="24.9"/>
    <m/>
  </r>
  <r>
    <s v="062107S"/>
    <d v="2021-12-08T00:00:00"/>
    <s v="F"/>
    <n v="42"/>
    <s v="serum"/>
    <s v="7 x 1mL"/>
    <s v="Caucasian"/>
    <x v="0"/>
    <x v="3"/>
    <d v="2021-12-28T00:00:00"/>
    <x v="52"/>
    <s v="21 years 0.5 pack/day"/>
    <s v="no"/>
    <s v="no"/>
    <s v="no"/>
    <n v="167"/>
    <n v="80"/>
    <n v="28.7"/>
    <m/>
  </r>
  <r>
    <s v="062111S"/>
    <d v="2021-11-09T00:00:00"/>
    <s v="F"/>
    <n v="55"/>
    <s v="serum"/>
    <s v="7 x 1mL"/>
    <s v="Caucasian"/>
    <x v="0"/>
    <x v="3"/>
    <d v="2021-11-09T00:00:00"/>
    <x v="18"/>
    <s v="no"/>
    <s v="no"/>
    <s v="chronic venous insufficiency, hypertension "/>
    <s v="no"/>
    <n v="163"/>
    <n v="70"/>
    <n v="26.3"/>
    <m/>
  </r>
  <r>
    <s v="062116S"/>
    <d v="2021-12-23T00:00:00"/>
    <s v="F"/>
    <n v="74"/>
    <s v="serum"/>
    <s v="9 x 1mL"/>
    <s v="Caucasian"/>
    <x v="0"/>
    <x v="3"/>
    <d v="2021-12-23T00:00:00"/>
    <x v="52"/>
    <s v="no"/>
    <s v="no"/>
    <s v="hypertension, diffuse toxic goiter, chronic gastroduodenitis"/>
    <s v="no"/>
    <n v="165"/>
    <n v="73"/>
    <n v="26.8"/>
    <m/>
  </r>
  <r>
    <s v="062118S"/>
    <d v="2021-12-29T00:00:00"/>
    <s v="F"/>
    <n v="43"/>
    <s v="serum"/>
    <s v="7 x 1mL"/>
    <s v="Caucasian"/>
    <x v="0"/>
    <x v="3"/>
    <d v="2022-01-28T00:00:00"/>
    <x v="52"/>
    <s v="no"/>
    <s v="no"/>
    <s v="no"/>
    <s v="no"/>
    <n v="164"/>
    <n v="57"/>
    <n v="21.2"/>
    <m/>
  </r>
  <r>
    <s v="062122S"/>
    <d v="2022-01-12T00:00:00"/>
    <s v="F"/>
    <n v="58"/>
    <s v="serum"/>
    <s v="10 x 1mL"/>
    <s v="Caucasian"/>
    <x v="0"/>
    <x v="3"/>
    <d v="2022-02-01T00:00:00"/>
    <x v="18"/>
    <s v="no"/>
    <s v="no"/>
    <s v="hypertension, obesity"/>
    <s v="no"/>
    <n v="161"/>
    <n v="131"/>
    <n v="50.5"/>
    <m/>
  </r>
  <r>
    <s v="062123S"/>
    <d v="2022-01-13T00:00:00"/>
    <s v="F"/>
    <n v="44"/>
    <s v="serum"/>
    <s v="7 x 1mL"/>
    <s v="Caucasian"/>
    <x v="0"/>
    <x v="3"/>
    <d v="2022-01-13T00:00:00"/>
    <x v="52"/>
    <s v="no"/>
    <s v="no"/>
    <s v="chronic venous insufficiency"/>
    <s v="no"/>
    <n v="169"/>
    <n v="70"/>
    <n v="24.5"/>
    <m/>
  </r>
  <r>
    <s v="062126S"/>
    <d v="2022-01-17T00:00:00"/>
    <s v="F"/>
    <n v="67"/>
    <s v="serum"/>
    <s v="7 x 1mL"/>
    <s v="Caucasian"/>
    <x v="0"/>
    <x v="3"/>
    <d v="2022-01-18T00:00:00"/>
    <x v="47"/>
    <s v="no"/>
    <s v="no"/>
    <s v="hypertension"/>
    <s v="no"/>
    <n v="167"/>
    <n v="70"/>
    <n v="25.1"/>
    <m/>
  </r>
  <r>
    <s v="062134S"/>
    <d v="2022-01-26T00:00:00"/>
    <s v="F"/>
    <n v="41"/>
    <s v="serum"/>
    <s v="8 x 1mL"/>
    <s v="Caucasian"/>
    <x v="0"/>
    <x v="3"/>
    <d v="2022-02-07T00:00:00"/>
    <x v="53"/>
    <s v="no"/>
    <s v="no"/>
    <s v="no"/>
    <s v="no"/>
    <n v="169"/>
    <n v="73"/>
    <n v="25.6"/>
    <m/>
  </r>
  <r>
    <s v="062177S"/>
    <d v="2022-04-18T00:00:00"/>
    <s v="F"/>
    <n v="31"/>
    <s v="serum"/>
    <s v="7 x 1mL"/>
    <s v="Caucasian"/>
    <x v="0"/>
    <x v="3"/>
    <d v="2022-04-19T00:00:00"/>
    <x v="53"/>
    <s v="no"/>
    <s v="no"/>
    <s v="no"/>
    <s v="no"/>
    <n v="163"/>
    <n v="59"/>
    <n v="22.2"/>
    <m/>
  </r>
  <r>
    <s v="062184S"/>
    <d v="2022-04-26T00:00:00"/>
    <s v="F"/>
    <n v="65"/>
    <s v="serum"/>
    <s v="14 x 1mL"/>
    <s v="Caucasian"/>
    <x v="0"/>
    <x v="3"/>
    <d v="2022-06-02T00:00:00"/>
    <x v="53"/>
    <s v="no"/>
    <s v="grandfather - pancreatic cancer"/>
    <s v=" allergy, hypertension,diabetes mellitus type 2 , obesity "/>
    <s v="no"/>
    <n v="160"/>
    <n v="95"/>
    <n v="37.1"/>
    <m/>
  </r>
  <r>
    <s v="062202S"/>
    <d v="2022-05-30T00:00:00"/>
    <s v="F"/>
    <n v="40"/>
    <s v="serum"/>
    <s v="8 x 1mL"/>
    <s v="Caucasian"/>
    <x v="0"/>
    <x v="3"/>
    <d v="2022-05-30T00:00:00"/>
    <x v="50"/>
    <s v="no"/>
    <s v="no"/>
    <s v="obesity"/>
    <s v="no"/>
    <n v="164"/>
    <n v="91"/>
    <n v="33.799999999999997"/>
    <m/>
  </r>
  <r>
    <s v="062207S"/>
    <d v="2022-06-02T00:00:00"/>
    <s v="F"/>
    <n v="24"/>
    <s v="serum"/>
    <s v="8 x 1mL"/>
    <s v="Caucasian"/>
    <x v="0"/>
    <x v="3"/>
    <d v="2022-06-02T00:00:00"/>
    <x v="18"/>
    <s v="no"/>
    <s v="grandmother-ovarian cancer "/>
    <s v="chronic gastritis"/>
    <s v="no"/>
    <n v="173"/>
    <n v="65"/>
    <n v="21.7"/>
    <m/>
  </r>
  <r>
    <s v="062216S"/>
    <d v="2022-06-10T00:00:00"/>
    <s v="F"/>
    <n v="51"/>
    <s v="serum"/>
    <s v="13 x 1mL"/>
    <s v="Caucasian"/>
    <x v="0"/>
    <x v="3"/>
    <d v="2022-07-08T00:00:00"/>
    <x v="52"/>
    <s v="no"/>
    <s v="no"/>
    <s v="hypertension, impaired glucose tolerance,  obesity"/>
    <s v="no"/>
    <n v="176"/>
    <n v="135"/>
    <n v="43.6"/>
    <m/>
  </r>
  <r>
    <s v="062228S"/>
    <d v="2022-06-29T00:00:00"/>
    <s v="F"/>
    <n v="52"/>
    <s v="serum"/>
    <s v="16 x 1mL"/>
    <s v="Caucasian"/>
    <x v="0"/>
    <x v="3"/>
    <d v="2022-07-19T00:00:00"/>
    <x v="52"/>
    <s v="no"/>
    <s v="no"/>
    <s v="hypertension, deep vein thrombosis of the leg"/>
    <s v="no"/>
    <n v="169"/>
    <n v="85"/>
    <n v="29.8"/>
    <m/>
  </r>
  <r>
    <s v="062251S"/>
    <d v="2022-07-22T00:00:00"/>
    <s v="F"/>
    <n v="53"/>
    <s v="serum"/>
    <s v="7 x 1mL"/>
    <s v="Caucasian"/>
    <x v="0"/>
    <x v="3"/>
    <d v="2022-07-26T00:00:00"/>
    <x v="52"/>
    <s v="no"/>
    <s v="mother - cervical cancer"/>
    <s v="no"/>
    <s v="no"/>
    <n v="163"/>
    <n v="64"/>
    <n v="24.1"/>
    <m/>
  </r>
  <r>
    <s v="062260S"/>
    <d v="2022-08-01T00:00:00"/>
    <s v="F"/>
    <n v="38"/>
    <s v="serum"/>
    <s v="7 x 1mL"/>
    <s v="Caucasian"/>
    <x v="0"/>
    <x v="3"/>
    <d v="2022-08-01T00:00:00"/>
    <x v="52"/>
    <s v="no"/>
    <s v="mother- kidney cancer"/>
    <s v="obesity"/>
    <s v="no"/>
    <n v="162"/>
    <n v="95"/>
    <n v="36.200000000000003"/>
    <m/>
  </r>
  <r>
    <s v="062262S"/>
    <d v="2022-08-03T00:00:00"/>
    <s v="F"/>
    <n v="56"/>
    <s v="serum"/>
    <s v="7 x 1mL"/>
    <s v="Caucasian"/>
    <x v="0"/>
    <x v="3"/>
    <d v="2022-08-03T00:00:00"/>
    <x v="47"/>
    <s v="no"/>
    <s v="no"/>
    <s v="CAD, hypertension, obesity "/>
    <s v="no"/>
    <n v="164"/>
    <n v="86"/>
    <n v="32"/>
    <m/>
  </r>
  <r>
    <s v="062269S"/>
    <d v="2022-08-09T00:00:00"/>
    <s v="F"/>
    <n v="59"/>
    <s v="serum"/>
    <s v="8 x 1mL"/>
    <s v="Caucasian"/>
    <x v="0"/>
    <x v="3"/>
    <d v="2022-08-11T00:00:00"/>
    <x v="54"/>
    <s v="no"/>
    <s v="aunt - uterine cancer "/>
    <s v="no"/>
    <s v="no"/>
    <n v="154"/>
    <n v="58.7"/>
    <n v="24.5"/>
    <m/>
  </r>
  <r>
    <s v="062293S"/>
    <d v="2022-09-07T00:00:00"/>
    <s v="F"/>
    <n v="52"/>
    <s v="serum"/>
    <s v="7 x 1mL"/>
    <s v="Caucasian"/>
    <x v="0"/>
    <x v="3"/>
    <d v="2022-09-08T00:00:00"/>
    <x v="52"/>
    <s v="no"/>
    <s v="mother - leukemia"/>
    <s v="no"/>
    <s v="no"/>
    <n v="175"/>
    <n v="72"/>
    <n v="23.5"/>
    <m/>
  </r>
  <r>
    <s v="062300S"/>
    <d v="2022-09-28T00:00:00"/>
    <s v="F"/>
    <n v="35"/>
    <s v="serum"/>
    <s v="7 x 1mL"/>
    <s v="Caucasian"/>
    <x v="0"/>
    <x v="3"/>
    <d v="2022-09-28T00:00:00"/>
    <x v="55"/>
    <s v="no"/>
    <s v="no"/>
    <s v="первичное бесплодие, obesity"/>
    <s v="no"/>
    <n v="165"/>
    <n v="95"/>
    <n v="34.9"/>
    <m/>
  </r>
  <r>
    <s v="062314S"/>
    <d v="2022-10-12T00:00:00"/>
    <s v="F"/>
    <n v="52"/>
    <s v="serum"/>
    <s v="13 x 1mL"/>
    <s v="Caucasian"/>
    <x v="0"/>
    <x v="3"/>
    <d v="2022-11-09T00:00:00"/>
    <x v="56"/>
    <s v="no"/>
    <s v="no"/>
    <s v="gastric ulcer"/>
    <s v="no"/>
    <n v="169"/>
    <n v="80"/>
    <n v="28"/>
    <m/>
  </r>
  <r>
    <s v="062320S"/>
    <d v="2022-10-19T00:00:00"/>
    <s v="F"/>
    <n v="25"/>
    <s v="serum"/>
    <s v="5 x 1mL"/>
    <s v="Caucasian"/>
    <x v="0"/>
    <x v="3"/>
    <d v="2022-10-27T00:00:00"/>
    <x v="53"/>
    <s v="no"/>
    <s v="no"/>
    <s v="N/A"/>
    <s v="no"/>
    <n v="169"/>
    <n v="68"/>
    <n v="23.8"/>
    <m/>
  </r>
  <r>
    <s v="062323S"/>
    <d v="2022-10-25T00:00:00"/>
    <s v="F"/>
    <n v="40"/>
    <s v="serum"/>
    <s v="5 x 1mL"/>
    <s v="Caucasian"/>
    <x v="0"/>
    <x v="3"/>
    <d v="2022-11-25T00:00:00"/>
    <x v="18"/>
    <s v="no"/>
    <s v="grandfather - lung cancer"/>
    <s v="obesity"/>
    <s v="no"/>
    <n v="157"/>
    <n v="86"/>
    <n v="34.9"/>
    <m/>
  </r>
  <r>
    <s v="062326S"/>
    <d v="2022-11-02T00:00:00"/>
    <s v="F"/>
    <n v="77"/>
    <s v="serum"/>
    <s v="7 x 1mL"/>
    <s v="Caucasian"/>
    <x v="0"/>
    <x v="3"/>
    <d v="2022-11-03T00:00:00"/>
    <x v="57"/>
    <s v="no"/>
    <s v="no"/>
    <s v="hypertension "/>
    <s v="no"/>
    <s v="n/a"/>
    <s v="n/a"/>
    <s v="n/a"/>
    <m/>
  </r>
  <r>
    <s v="062331S"/>
    <d v="2022-11-07T00:00:00"/>
    <s v="F"/>
    <n v="37"/>
    <s v="serum"/>
    <s v="20 x 1mL"/>
    <s v="Caucasian"/>
    <x v="0"/>
    <x v="3"/>
    <d v="2022-11-17T00:00:00"/>
    <x v="52"/>
    <s v="15 years 1 pack/day"/>
    <s v="no"/>
    <s v="obesity"/>
    <s v="no"/>
    <n v="165"/>
    <n v="110"/>
    <n v="40.4"/>
    <m/>
  </r>
  <r>
    <s v="062336S"/>
    <d v="2022-11-08T00:00:00"/>
    <s v="F"/>
    <n v="74"/>
    <s v="serum"/>
    <s v="6 x 1mL"/>
    <s v="Caucasian"/>
    <x v="0"/>
    <x v="3"/>
    <d v="2022-12-02T00:00:00"/>
    <x v="18"/>
    <s v="no"/>
    <s v="no"/>
    <s v="primary infertility, hypertension "/>
    <s v="no"/>
    <n v="162"/>
    <n v="77"/>
    <n v="29.3"/>
    <m/>
  </r>
  <r>
    <s v="062338S"/>
    <d v="2022-11-10T00:00:00"/>
    <s v="F"/>
    <n v="49"/>
    <s v="serum"/>
    <s v="5 x 1mL"/>
    <s v="Caucasian"/>
    <x v="0"/>
    <x v="3"/>
    <d v="2022-11-23T00:00:00"/>
    <x v="53"/>
    <s v="no"/>
    <s v="no"/>
    <s v="thyroiditis"/>
    <s v="no"/>
    <n v="169"/>
    <n v="72"/>
    <n v="25.2"/>
    <m/>
  </r>
  <r>
    <s v="062346S"/>
    <d v="2022-08-12T00:00:00"/>
    <s v="F"/>
    <n v="36"/>
    <s v="serum"/>
    <s v="7 x 1mL"/>
    <s v="Caucasian"/>
    <x v="0"/>
    <x v="3"/>
    <d v="2022-09-14T00:00:00"/>
    <x v="58"/>
    <s v="11 years 1 pack/day"/>
    <s v="no"/>
    <s v="no"/>
    <s v="no"/>
    <n v="168"/>
    <n v="80"/>
    <n v="28.3"/>
    <m/>
  </r>
  <r>
    <s v="062348S"/>
    <d v="2022-12-05T00:00:00"/>
    <s v="F"/>
    <n v="25"/>
    <s v="serum"/>
    <s v="15 x 1mL"/>
    <s v="Caucasian"/>
    <x v="0"/>
    <x v="3"/>
    <d v="2023-01-13T00:00:00"/>
    <x v="55"/>
    <s v="no"/>
    <s v="grandfather - gastric cancer"/>
    <s v="High myopia"/>
    <s v="no"/>
    <n v="164"/>
    <n v="74"/>
    <n v="27.5"/>
    <m/>
  </r>
  <r>
    <s v="062351S"/>
    <d v="2022-12-07T00:00:00"/>
    <s v="F"/>
    <n v="40"/>
    <s v="serum"/>
    <s v="5 x 1mL"/>
    <s v="Caucasian"/>
    <x v="0"/>
    <x v="3"/>
    <d v="2023-01-27T00:00:00"/>
    <x v="58"/>
    <s v="no"/>
    <s v="no"/>
    <s v="chronic pyelonephritis"/>
    <s v="no"/>
    <n v="165"/>
    <n v="70"/>
    <n v="25.7"/>
    <m/>
  </r>
  <r>
    <s v="062356S"/>
    <d v="2022-12-12T00:00:00"/>
    <s v="F"/>
    <n v="36"/>
    <s v="serum"/>
    <s v="7 x 1mL"/>
    <s v="Caucasian"/>
    <x v="0"/>
    <x v="3"/>
    <d v="2022-12-12T00:00:00"/>
    <x v="53"/>
    <s v="no"/>
    <s v="no"/>
    <s v="no"/>
    <s v="no"/>
    <n v="171"/>
    <n v="69"/>
    <n v="23.6"/>
    <m/>
  </r>
  <r>
    <s v="062366S"/>
    <d v="2022-12-16T00:00:00"/>
    <s v="F"/>
    <n v="28"/>
    <s v="serum"/>
    <s v="6 x 1mL"/>
    <s v="Caucasian"/>
    <x v="0"/>
    <x v="3"/>
    <d v="2022-12-16T00:00:00"/>
    <x v="52"/>
    <s v="3 years 0.5 pack/day"/>
    <s v="no"/>
    <s v="chronic adnexitis, chronic bronchitis "/>
    <s v="no"/>
    <n v="168"/>
    <n v="56"/>
    <n v="19.8"/>
    <m/>
  </r>
  <r>
    <s v="062372S"/>
    <d v="2022-12-23T00:00:00"/>
    <s v="F"/>
    <n v="37"/>
    <s v="serum"/>
    <s v="5 x 1mL"/>
    <s v="Caucasian"/>
    <x v="0"/>
    <x v="3"/>
    <d v="2023-02-01T00:00:00"/>
    <x v="47"/>
    <s v="17 years 1 pack/day"/>
    <s v="no"/>
    <s v="obesity"/>
    <s v="no"/>
    <n v="172"/>
    <n v="120"/>
    <n v="40.6"/>
    <m/>
  </r>
  <r>
    <s v="062379S"/>
    <d v="2022-01-10T00:00:00"/>
    <s v="F"/>
    <n v="61"/>
    <s v="serum"/>
    <s v="11 x 1mL"/>
    <s v="Caucasian"/>
    <x v="0"/>
    <x v="3"/>
    <d v="2023-02-07T00:00:00"/>
    <x v="52"/>
    <s v="no"/>
    <s v="no"/>
    <s v="hypertension, CAD, atrial fibrillation, obesity"/>
    <s v="no"/>
    <n v="170"/>
    <n v="120"/>
    <n v="41.5"/>
    <m/>
  </r>
  <r>
    <s v="062382S"/>
    <d v="2023-01-16T00:00:00"/>
    <s v="F"/>
    <n v="60"/>
    <s v="serum"/>
    <s v="6 x 1mL"/>
    <s v="Caucasian"/>
    <x v="0"/>
    <x v="3"/>
    <d v="2023-01-17T00:00:00"/>
    <x v="59"/>
    <s v="no"/>
    <s v="no"/>
    <s v="no"/>
    <s v="no"/>
    <n v="164"/>
    <n v="71"/>
    <n v="26.4"/>
    <m/>
  </r>
  <r>
    <s v="062392S"/>
    <d v="2023-02-03T00:00:00"/>
    <s v="F"/>
    <n v="36"/>
    <s v="serum"/>
    <s v="6 x 1mL"/>
    <s v="Caucasian"/>
    <x v="0"/>
    <x v="3"/>
    <d v="2023-03-01T00:00:00"/>
    <x v="60"/>
    <s v="18 years 1 pack/day"/>
    <s v="no"/>
    <s v="obesity "/>
    <s v="no"/>
    <n v="169"/>
    <n v="100"/>
    <n v="35"/>
    <m/>
  </r>
  <r>
    <s v="062428S"/>
    <d v="2023-03-16T00:00:00"/>
    <s v="F"/>
    <n v="28"/>
    <s v="serum"/>
    <s v="7 x 1mL"/>
    <s v="Caucasian"/>
    <x v="0"/>
    <x v="3"/>
    <d v="2023-03-16T00:00:00"/>
    <x v="52"/>
    <s v="no"/>
    <s v="grandmother - gastric cancer"/>
    <s v="no"/>
    <s v="no"/>
    <s v="n/a"/>
    <s v="n/a"/>
    <s v="n/a"/>
    <m/>
  </r>
  <r>
    <s v="062429S"/>
    <d v="2023-03-17T00:00:00"/>
    <s v="F"/>
    <n v="30"/>
    <s v="serum"/>
    <s v="7 x 1mL"/>
    <s v="Caucasian"/>
    <x v="0"/>
    <x v="3"/>
    <d v="2023-03-17T00:00:00"/>
    <x v="47"/>
    <m/>
    <m/>
    <m/>
    <s v="no"/>
    <m/>
    <m/>
    <m/>
    <m/>
  </r>
  <r>
    <s v="062437S"/>
    <d v="2023-03-31T00:00:00"/>
    <s v="F"/>
    <n v="46"/>
    <s v="serum"/>
    <s v="6 x 1mL"/>
    <s v="Caucasian"/>
    <x v="0"/>
    <x v="3"/>
    <d v="2023-04-03T00:00:00"/>
    <x v="61"/>
    <s v="no"/>
    <s v="father- laryngeal cancer"/>
    <s v="hypertension, obesity"/>
    <s v="no"/>
    <n v="162"/>
    <n v="80"/>
    <n v="30.5"/>
    <m/>
  </r>
  <r>
    <s v="062444S"/>
    <d v="2023-04-06T00:00:00"/>
    <s v="F"/>
    <n v="53"/>
    <s v="serum"/>
    <s v="7 x 1mL"/>
    <s v="Caucasian"/>
    <x v="0"/>
    <x v="3"/>
    <d v="2023-04-07T00:00:00"/>
    <x v="52"/>
    <s v="no"/>
    <s v="no"/>
    <s v="no"/>
    <s v="no"/>
    <n v="170"/>
    <n v="86"/>
    <n v="29.8"/>
    <m/>
  </r>
  <r>
    <s v="062446S"/>
    <d v="2023-04-12T00:00:00"/>
    <s v="F"/>
    <n v="59"/>
    <s v="serum"/>
    <s v="6 x 1mL"/>
    <s v="Caucasian"/>
    <x v="0"/>
    <x v="3"/>
    <d v="2023-04-27T00:00:00"/>
    <x v="52"/>
    <s v="no"/>
    <s v="no"/>
    <s v="hypertension"/>
    <s v="no"/>
    <n v="169"/>
    <n v="68"/>
    <n v="23.8"/>
    <m/>
  </r>
  <r>
    <s v="062449S"/>
    <d v="2023-04-19T00:00:00"/>
    <s v="F"/>
    <n v="30"/>
    <s v="serum"/>
    <s v="6 x 1mL"/>
    <s v="Caucasian"/>
    <x v="0"/>
    <x v="3"/>
    <d v="2023-04-12T00:00:00"/>
    <x v="52"/>
    <s v="no"/>
    <s v="grandmother- uterine cancer "/>
    <s v="no"/>
    <s v="no"/>
    <n v="168"/>
    <n v="70"/>
    <n v="24.8"/>
    <m/>
  </r>
  <r>
    <s v="062492S"/>
    <d v="2023-06-23T00:00:00"/>
    <s v="F"/>
    <n v="71"/>
    <s v="serum"/>
    <s v="2 x 1mL"/>
    <s v="Caucasian"/>
    <x v="0"/>
    <x v="3"/>
    <d v="2023-06-23T00:00:00"/>
    <x v="47"/>
    <s v="no"/>
    <s v="mother - liver cancer, father - CRC "/>
    <s v="obesity"/>
    <s v="no"/>
    <n v="160"/>
    <n v="93"/>
    <n v="36.5"/>
    <m/>
  </r>
  <r>
    <s v="062498S"/>
    <d v="2023-06-30T00:00:00"/>
    <s v="F"/>
    <n v="35"/>
    <s v="serum"/>
    <s v="13 x 1mL"/>
    <s v="Caucasian"/>
    <x v="0"/>
    <x v="3"/>
    <d v="2023-07-26T00:00:00"/>
    <x v="52"/>
    <s v="12 years 0.5 pack/day"/>
    <s v="no"/>
    <s v="obesity"/>
    <s v="no"/>
    <n v="167"/>
    <n v="93"/>
    <n v="33.5"/>
    <m/>
  </r>
  <r>
    <s v="062509S"/>
    <d v="2023-07-14T00:00:00"/>
    <s v="F"/>
    <n v="26"/>
    <s v="serum"/>
    <s v="6 x 1mL"/>
    <s v="Caucasian"/>
    <x v="0"/>
    <x v="3"/>
    <s v="7/14//2023"/>
    <x v="52"/>
    <s v="no"/>
    <s v="no"/>
    <s v="no"/>
    <s v="no"/>
    <s v="n/a"/>
    <s v="n/a"/>
    <s v="n/a"/>
    <m/>
  </r>
  <r>
    <s v="062517S"/>
    <d v="2023-07-21T00:00:00"/>
    <s v="F"/>
    <n v="24"/>
    <s v="serum"/>
    <s v="6 x 1mL"/>
    <s v="Caucasian"/>
    <x v="0"/>
    <x v="3"/>
    <d v="2023-07-21T00:00:00"/>
    <x v="52"/>
    <s v="no"/>
    <s v="mother - liver cancer "/>
    <s v="no"/>
    <s v="no"/>
    <s v="n/a"/>
    <s v="n/a"/>
    <s v="n/a"/>
    <m/>
  </r>
  <r>
    <s v="062539S"/>
    <d v="2023-08-11T00:00:00"/>
    <s v="F"/>
    <n v="70"/>
    <s v="serum"/>
    <s v="7 x 1mL"/>
    <s v="Caucasian"/>
    <x v="0"/>
    <x v="3"/>
    <d v="2023-08-23T00:00:00"/>
    <x v="52"/>
    <s v="no"/>
    <s v="no"/>
    <s v="hypertension, breast cancer"/>
    <s v="no"/>
    <n v="160"/>
    <n v="65"/>
    <n v="25.3"/>
    <m/>
  </r>
  <r>
    <s v="062543S"/>
    <d v="2023-08-17T00:00:00"/>
    <s v="F"/>
    <n v="43"/>
    <s v="serum"/>
    <s v="12 x 1mL"/>
    <s v="Caucasian"/>
    <x v="0"/>
    <x v="3"/>
    <d v="2023-09-29T00:00:00"/>
    <x v="52"/>
    <s v="no"/>
    <s v="no"/>
    <s v="no"/>
    <s v="no"/>
    <n v="163"/>
    <n v="50"/>
    <n v="18.8"/>
    <m/>
  </r>
  <r>
    <s v="062550S"/>
    <d v="2023-08-28T00:00:00"/>
    <s v="F"/>
    <n v="25"/>
    <s v="serum"/>
    <s v="8 x 1mL"/>
    <s v="Caucasian"/>
    <x v="0"/>
    <x v="3"/>
    <d v="2023-09-04T00:00:00"/>
    <x v="62"/>
    <s v="no"/>
    <s v="no"/>
    <s v="no"/>
    <s v="no"/>
    <n v="165"/>
    <n v="105"/>
    <n v="38.6"/>
    <m/>
  </r>
  <r>
    <s v="062566S"/>
    <d v="2023-09-29T00:00:00"/>
    <s v="F"/>
    <n v="35"/>
    <s v="serum"/>
    <s v="6 x 1mL"/>
    <s v="Caucasian"/>
    <x v="0"/>
    <x v="3"/>
    <d v="2023-09-29T00:00:00"/>
    <x v="52"/>
    <s v="no"/>
    <s v="father - gastric cancer"/>
    <s v="no"/>
    <s v="no"/>
    <n v="168"/>
    <n v="57"/>
    <n v="20"/>
    <m/>
  </r>
  <r>
    <s v="062570S"/>
    <d v="2023-10-04T00:00:00"/>
    <s v="F"/>
    <n v="34"/>
    <s v="serum"/>
    <s v="7 x 1mL"/>
    <s v="Caucasian"/>
    <x v="0"/>
    <x v="3"/>
    <d v="2023-10-04T00:00:00"/>
    <x v="52"/>
    <s v="no"/>
    <s v="no"/>
    <s v="no"/>
    <s v="no"/>
    <n v="169"/>
    <n v="61"/>
    <n v="21.3"/>
    <m/>
  </r>
  <r>
    <s v="062579S"/>
    <d v="2023-10-19T00:00:00"/>
    <s v="F"/>
    <n v="34"/>
    <s v="serum"/>
    <s v="6 x 1mL"/>
    <s v="Caucasian"/>
    <x v="0"/>
    <x v="3"/>
    <d v="2023-10-19T00:00:00"/>
    <x v="63"/>
    <s v="no"/>
    <s v="no"/>
    <s v="obesity, hypertension, diabetes mellitus type 2"/>
    <s v="no"/>
    <n v="163"/>
    <n v="116"/>
    <n v="43.6"/>
    <m/>
  </r>
  <r>
    <s v="062581S"/>
    <d v="2023-10-23T00:00:00"/>
    <s v="F"/>
    <n v="44"/>
    <s v="serum"/>
    <s v="7 x 1mL"/>
    <s v="Caucasian"/>
    <x v="0"/>
    <x v="3"/>
    <d v="2023-10-23T00:00:00"/>
    <x v="63"/>
    <s v="no"/>
    <s v="no"/>
    <s v="hypertension, obesity"/>
    <s v="no"/>
    <n v="161"/>
    <n v="139"/>
    <n v="53.6"/>
    <m/>
  </r>
  <r>
    <s v="062586S"/>
    <d v="2023-10-25T00:00:00"/>
    <s v="F"/>
    <n v="31"/>
    <s v="serum"/>
    <s v="6 x 1mL"/>
    <s v="Caucasian"/>
    <x v="0"/>
    <x v="3"/>
    <d v="2023-10-25T00:00:00"/>
    <x v="52"/>
    <s v="no"/>
    <s v="father - CRC, aunt- uterine cancer"/>
    <s v="obesity"/>
    <s v="no"/>
    <n v="179"/>
    <n v="133"/>
    <n v="41.5"/>
    <m/>
  </r>
  <r>
    <s v="062589S"/>
    <d v="2023-10-30T00:00:00"/>
    <s v="F"/>
    <n v="55"/>
    <s v="serum"/>
    <s v="4 x 1mL"/>
    <s v="Caucasian"/>
    <x v="0"/>
    <x v="3"/>
    <d v="2023-10-30T00:00:00"/>
    <x v="61"/>
    <s v="no"/>
    <s v="no"/>
    <s v="obesity, diabetes mellitus type 2, hypertension"/>
    <s v="no"/>
    <n v="166"/>
    <n v="105"/>
    <n v="38"/>
    <m/>
  </r>
  <r>
    <s v="062601S"/>
    <d v="2023-09-26T00:00:00"/>
    <s v="F"/>
    <n v="65"/>
    <s v="serum"/>
    <s v="8 x 1mL"/>
    <s v="Caucasian"/>
    <x v="0"/>
    <x v="3"/>
    <d v="2023-09-26T00:00:00"/>
    <x v="18"/>
    <s v="no"/>
    <s v="mother - gastric cancer "/>
    <s v="obesity "/>
    <s v="no"/>
    <n v="159"/>
    <n v="90"/>
    <n v="35.6"/>
    <m/>
  </r>
  <r>
    <s v="062615S"/>
    <d v="2023-11-28T00:00:00"/>
    <s v="F"/>
    <n v="65"/>
    <s v="serum"/>
    <s v="6 x 1mL"/>
    <s v="Caucasian"/>
    <x v="0"/>
    <x v="3"/>
    <d v="2023-11-28T00:00:00"/>
    <x v="52"/>
    <s v="no"/>
    <s v="no"/>
    <s v="hypertension, varicose veins, colon polyps, obesity"/>
    <s v="no"/>
    <n v="164"/>
    <n v="97"/>
    <n v="36"/>
    <m/>
  </r>
  <r>
    <s v="062631S"/>
    <d v="2023-12-15T00:00:00"/>
    <s v="F"/>
    <n v="31"/>
    <s v="serum"/>
    <s v="5 x 1mL"/>
    <s v="Caucasian"/>
    <x v="0"/>
    <x v="3"/>
    <d v="2023-12-15T00:00:00"/>
    <x v="53"/>
    <s v="no"/>
    <s v="no"/>
    <s v="obesity"/>
    <s v="no"/>
    <n v="156"/>
    <n v="88"/>
    <n v="36.1"/>
    <m/>
  </r>
  <r>
    <s v="062632S"/>
    <d v="2023-12-15T00:00:00"/>
    <s v="F"/>
    <n v="42"/>
    <s v="serum"/>
    <s v="8 x 1mL"/>
    <s v="Caucasian"/>
    <x v="0"/>
    <x v="3"/>
    <d v="2023-12-15T00:00:00"/>
    <x v="52"/>
    <s v="no"/>
    <s v="no"/>
    <s v="diabetes mellitus type 2, obesity"/>
    <s v="no"/>
    <n v="150"/>
    <n v="73"/>
    <n v="32.4"/>
    <m/>
  </r>
  <r>
    <s v="062635S"/>
    <d v="2023-12-20T00:00:00"/>
    <s v="F"/>
    <n v="40"/>
    <s v="serum"/>
    <s v="7 x 1mL"/>
    <s v="Caucasian"/>
    <x v="0"/>
    <x v="3"/>
    <d v="2023-12-20T00:00:00"/>
    <x v="53"/>
    <s v="no"/>
    <s v="mother - cervical cancer"/>
    <s v="obesity"/>
    <s v="no"/>
    <n v="161"/>
    <n v="86"/>
    <n v="33.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n v="95"/>
    <s v="Y2YB0SY6IZ"/>
    <s v="R19-1113"/>
    <s v="serum"/>
    <x v="0"/>
    <x v="0"/>
    <x v="0"/>
  </r>
  <r>
    <n v="95"/>
    <s v="07VX44PEV3"/>
    <s v="R19-1198"/>
    <s v="serum"/>
    <x v="0"/>
    <x v="0"/>
    <x v="1"/>
  </r>
  <r>
    <n v="95"/>
    <s v="16ZOYYCS96"/>
    <s v="R19-2130"/>
    <s v="serum"/>
    <x v="0"/>
    <x v="0"/>
    <x v="2"/>
  </r>
  <r>
    <n v="95"/>
    <s v="0G4L938040"/>
    <s v="R19-2130"/>
    <s v="serum"/>
    <x v="0"/>
    <x v="0"/>
    <x v="2"/>
  </r>
  <r>
    <n v="95"/>
    <s v="NFLPT3YK3K"/>
    <s v="R19-2319"/>
    <s v="serum"/>
    <x v="0"/>
    <x v="0"/>
    <x v="3"/>
  </r>
  <r>
    <n v="95"/>
    <s v="JZ2PD1SCSX"/>
    <s v="R19-2319"/>
    <s v="serum"/>
    <x v="0"/>
    <x v="0"/>
    <x v="3"/>
  </r>
  <r>
    <n v="95"/>
    <s v="847M4A4KV6"/>
    <s v="R20-0163"/>
    <s v="serum"/>
    <x v="0"/>
    <x v="0"/>
    <x v="4"/>
  </r>
  <r>
    <n v="95"/>
    <s v="OGZV2II4UC"/>
    <s v="R20-0163"/>
    <s v="serum"/>
    <x v="0"/>
    <x v="0"/>
    <x v="4"/>
  </r>
  <r>
    <n v="95"/>
    <s v="CFWOGSAHZV"/>
    <s v="R20-0163"/>
    <s v="serum"/>
    <x v="0"/>
    <x v="0"/>
    <x v="4"/>
  </r>
  <r>
    <n v="95"/>
    <s v="VL5CJNVQHT"/>
    <s v="R20-0163"/>
    <s v="serum"/>
    <x v="0"/>
    <x v="0"/>
    <x v="4"/>
  </r>
  <r>
    <n v="95"/>
    <s v="LBTY00MHOU"/>
    <s v="R20-0593"/>
    <s v="serum"/>
    <x v="0"/>
    <x v="0"/>
    <x v="4"/>
  </r>
  <r>
    <n v="95"/>
    <s v="EU2AH57HG8"/>
    <s v="R20-0593"/>
    <s v="serum"/>
    <x v="0"/>
    <x v="0"/>
    <x v="4"/>
  </r>
  <r>
    <n v="95"/>
    <s v="1I0RFDRRFK"/>
    <s v="R20-0593"/>
    <s v="serum"/>
    <x v="0"/>
    <x v="0"/>
    <x v="4"/>
  </r>
  <r>
    <n v="95"/>
    <s v="XMDTN7ECXH"/>
    <s v="R20-0741"/>
    <s v="serum"/>
    <x v="0"/>
    <x v="0"/>
    <x v="5"/>
  </r>
  <r>
    <n v="95"/>
    <s v="JTC7YXCLYB"/>
    <s v="R20-1291"/>
    <s v="serum"/>
    <x v="0"/>
    <x v="0"/>
    <x v="1"/>
  </r>
  <r>
    <n v="95"/>
    <s v="D5WZ21V7G0"/>
    <s v="R20-1291"/>
    <s v="serum"/>
    <x v="0"/>
    <x v="0"/>
    <x v="1"/>
  </r>
  <r>
    <n v="95"/>
    <s v="GFGO3SD55G"/>
    <s v="R20-1291"/>
    <s v="serum"/>
    <x v="0"/>
    <x v="0"/>
    <x v="1"/>
  </r>
  <r>
    <n v="95"/>
    <s v="D2QWRBOHGY"/>
    <s v="R20-1291"/>
    <s v="serum"/>
    <x v="0"/>
    <x v="0"/>
    <x v="1"/>
  </r>
  <r>
    <n v="95"/>
    <s v="DWHHCGG67V"/>
    <s v="R20-1511"/>
    <s v="serum"/>
    <x v="0"/>
    <x v="0"/>
    <x v="4"/>
  </r>
  <r>
    <n v="95"/>
    <s v="8FZ9DXCE9Q"/>
    <s v="R20-1511"/>
    <s v="serum"/>
    <x v="0"/>
    <x v="0"/>
    <x v="4"/>
  </r>
  <r>
    <n v="95"/>
    <s v="N7LIZ7QN25"/>
    <s v="R20-1511"/>
    <s v="serum"/>
    <x v="0"/>
    <x v="0"/>
    <x v="4"/>
  </r>
  <r>
    <n v="95"/>
    <s v="8ADS847LZV"/>
    <s v="R21-0023"/>
    <s v="serum"/>
    <x v="0"/>
    <x v="0"/>
    <x v="6"/>
  </r>
  <r>
    <n v="95"/>
    <s v="X7EYQHA6D0"/>
    <s v="R21-0023"/>
    <s v="serum"/>
    <x v="0"/>
    <x v="0"/>
    <x v="6"/>
  </r>
  <r>
    <n v="95"/>
    <s v="GBMMFAI5TH"/>
    <s v="R21-0023"/>
    <s v="serum"/>
    <x v="0"/>
    <x v="0"/>
    <x v="6"/>
  </r>
  <r>
    <n v="95"/>
    <s v="52BHKC51P1"/>
    <s v="R21-0060"/>
    <s v="serum"/>
    <x v="0"/>
    <x v="0"/>
    <x v="7"/>
  </r>
  <r>
    <n v="95"/>
    <s v="0Q6SPN24NP"/>
    <s v="R21-0060"/>
    <s v="serum"/>
    <x v="0"/>
    <x v="0"/>
    <x v="7"/>
  </r>
  <r>
    <n v="95"/>
    <s v="PCO2P5P2WU"/>
    <s v="R21-0060"/>
    <s v="serum"/>
    <x v="0"/>
    <x v="0"/>
    <x v="7"/>
  </r>
  <r>
    <n v="95"/>
    <s v="97J11HWB97"/>
    <s v="R21-0060"/>
    <s v="serum"/>
    <x v="0"/>
    <x v="0"/>
    <x v="7"/>
  </r>
  <r>
    <n v="95"/>
    <s v="FQYQ0RUN88"/>
    <s v="R21-0104"/>
    <s v="serum"/>
    <x v="0"/>
    <x v="0"/>
    <x v="0"/>
  </r>
  <r>
    <n v="95"/>
    <s v="83MPIN0Y2H"/>
    <s v="R21-0104"/>
    <s v="serum"/>
    <x v="0"/>
    <x v="0"/>
    <x v="0"/>
  </r>
  <r>
    <n v="95"/>
    <s v="1OLN1X2FZ7"/>
    <s v="R21-0104"/>
    <s v="serum"/>
    <x v="0"/>
    <x v="0"/>
    <x v="0"/>
  </r>
  <r>
    <n v="95"/>
    <s v="C7NNY5UZVH"/>
    <s v="R21-0133"/>
    <s v="serum"/>
    <x v="0"/>
    <x v="0"/>
    <x v="4"/>
  </r>
  <r>
    <n v="95"/>
    <s v="VBYQKZM65L"/>
    <s v="R21-0133"/>
    <s v="serum"/>
    <x v="0"/>
    <x v="0"/>
    <x v="4"/>
  </r>
  <r>
    <n v="95"/>
    <s v="UQRQTK39IR"/>
    <s v="R21-0133"/>
    <s v="serum"/>
    <x v="0"/>
    <x v="0"/>
    <x v="4"/>
  </r>
  <r>
    <n v="95"/>
    <s v="LOA5WHYQVS"/>
    <s v="R21-0659"/>
    <s v="serum"/>
    <x v="0"/>
    <x v="0"/>
    <x v="6"/>
  </r>
  <r>
    <n v="95"/>
    <s v="IM7CMM61HG"/>
    <s v="R21-0659"/>
    <s v="serum"/>
    <x v="0"/>
    <x v="0"/>
    <x v="6"/>
  </r>
  <r>
    <n v="95"/>
    <s v="Z7F7XM6GVL"/>
    <s v="R21-0659"/>
    <s v="serum"/>
    <x v="0"/>
    <x v="0"/>
    <x v="6"/>
  </r>
  <r>
    <n v="95"/>
    <s v="R7399OX2BT"/>
    <s v="R21-0659"/>
    <s v="serum"/>
    <x v="0"/>
    <x v="0"/>
    <x v="6"/>
  </r>
  <r>
    <n v="95"/>
    <s v="JH42WFP9A1"/>
    <s v="R21-0705"/>
    <s v="serum"/>
    <x v="0"/>
    <x v="0"/>
    <x v="0"/>
  </r>
  <r>
    <n v="95"/>
    <s v="IWGXC8MW0I"/>
    <s v="R21-0869"/>
    <s v="serum"/>
    <x v="0"/>
    <x v="0"/>
    <x v="3"/>
  </r>
  <r>
    <n v="95"/>
    <s v="742NICNN8L"/>
    <s v="R21-0869"/>
    <s v="serum"/>
    <x v="0"/>
    <x v="0"/>
    <x v="3"/>
  </r>
  <r>
    <n v="95"/>
    <s v="SOJZBBJTQ1"/>
    <s v="R21-1095"/>
    <s v="serum"/>
    <x v="0"/>
    <x v="0"/>
    <x v="0"/>
  </r>
  <r>
    <n v="95"/>
    <s v="8G00GMIDXH"/>
    <s v="R21-1095"/>
    <s v="serum"/>
    <x v="0"/>
    <x v="0"/>
    <x v="0"/>
  </r>
  <r>
    <n v="95"/>
    <s v="U5T0J04PZ1"/>
    <s v="R21-1095"/>
    <s v="serum"/>
    <x v="0"/>
    <x v="0"/>
    <x v="0"/>
  </r>
  <r>
    <n v="95"/>
    <s v="2SF7ZANKLG"/>
    <s v="R21-1586"/>
    <s v="serum"/>
    <x v="0"/>
    <x v="0"/>
    <x v="8"/>
  </r>
  <r>
    <n v="95"/>
    <s v="K7LEIOBKV8"/>
    <s v="R21-1586"/>
    <s v="serum"/>
    <x v="0"/>
    <x v="0"/>
    <x v="8"/>
  </r>
  <r>
    <n v="95"/>
    <s v="WOAQBMN8CB"/>
    <s v="R21-1625"/>
    <s v="serum"/>
    <x v="0"/>
    <x v="0"/>
    <x v="2"/>
  </r>
  <r>
    <n v="95"/>
    <s v="22D3XZCPNG"/>
    <s v="R21-1625"/>
    <s v="serum"/>
    <x v="0"/>
    <x v="0"/>
    <x v="2"/>
  </r>
  <r>
    <n v="95"/>
    <s v="NNP2MIACLV"/>
    <s v="R21-1705"/>
    <s v="serum"/>
    <x v="0"/>
    <x v="0"/>
    <x v="1"/>
  </r>
  <r>
    <n v="95"/>
    <s v="GJCMH14CVD"/>
    <s v="R21-1705"/>
    <s v="serum"/>
    <x v="0"/>
    <x v="0"/>
    <x v="1"/>
  </r>
  <r>
    <n v="95"/>
    <s v="9KDEOS82VW"/>
    <s v="R21-1705"/>
    <s v="serum"/>
    <x v="0"/>
    <x v="0"/>
    <x v="1"/>
  </r>
  <r>
    <n v="95"/>
    <s v="MOGW2HQ92A"/>
    <s v="R21-2184"/>
    <s v="serum"/>
    <x v="0"/>
    <x v="0"/>
    <x v="0"/>
  </r>
  <r>
    <n v="95"/>
    <s v="PQCCANGMMO"/>
    <s v="R21-2184"/>
    <s v="serum"/>
    <x v="0"/>
    <x v="0"/>
    <x v="0"/>
  </r>
  <r>
    <n v="95"/>
    <s v="X15CL0QWJ0"/>
    <s v="R21-2191"/>
    <s v="serum"/>
    <x v="0"/>
    <x v="0"/>
    <x v="0"/>
  </r>
  <r>
    <n v="95"/>
    <s v="EEKFTUAJTX"/>
    <s v="R21-2191"/>
    <s v="serum"/>
    <x v="0"/>
    <x v="0"/>
    <x v="0"/>
  </r>
  <r>
    <n v="95"/>
    <s v="4CLW9H6D5I"/>
    <s v="R21-2294"/>
    <s v="serum"/>
    <x v="0"/>
    <x v="0"/>
    <x v="4"/>
  </r>
  <r>
    <n v="95"/>
    <s v="54QQUBC4RA"/>
    <s v="R21-2294"/>
    <s v="serum"/>
    <x v="0"/>
    <x v="0"/>
    <x v="4"/>
  </r>
  <r>
    <n v="95"/>
    <s v="778BHU1GE6"/>
    <s v="R21-2294"/>
    <s v="serum"/>
    <x v="0"/>
    <x v="0"/>
    <x v="4"/>
  </r>
  <r>
    <n v="95"/>
    <s v="DQA8DPB2P0"/>
    <s v="R21-2294"/>
    <s v="serum"/>
    <x v="0"/>
    <x v="0"/>
    <x v="4"/>
  </r>
  <r>
    <n v="95"/>
    <s v="66MGS4APN1"/>
    <s v="R21-2309"/>
    <s v="serum"/>
    <x v="0"/>
    <x v="0"/>
    <x v="9"/>
  </r>
  <r>
    <n v="95"/>
    <s v="319IUYZ3A4"/>
    <s v="R22-0197"/>
    <s v="serum"/>
    <x v="0"/>
    <x v="0"/>
    <x v="2"/>
  </r>
  <r>
    <n v="95"/>
    <s v="0HL7XRGWZX"/>
    <s v="R22-0197"/>
    <s v="serum"/>
    <x v="0"/>
    <x v="0"/>
    <x v="2"/>
  </r>
  <r>
    <n v="95"/>
    <s v="IDI4IIL802"/>
    <s v="R22-0197"/>
    <s v="serum"/>
    <x v="0"/>
    <x v="0"/>
    <x v="2"/>
  </r>
  <r>
    <n v="95"/>
    <s v="3H9AU31AJ2"/>
    <s v="R22-0490"/>
    <s v="serum"/>
    <x v="0"/>
    <x v="0"/>
    <x v="10"/>
  </r>
  <r>
    <n v="95"/>
    <s v="NU9JFQLDY7"/>
    <s v="R22-0490"/>
    <s v="serum"/>
    <x v="0"/>
    <x v="0"/>
    <x v="10"/>
  </r>
  <r>
    <n v="95"/>
    <s v="2E2KMG2EC4"/>
    <s v="R22-0514"/>
    <s v="serum"/>
    <x v="0"/>
    <x v="0"/>
    <x v="1"/>
  </r>
  <r>
    <n v="95"/>
    <s v="D5G2Q9VB0R"/>
    <s v="R22-0514"/>
    <s v="serum"/>
    <x v="0"/>
    <x v="0"/>
    <x v="1"/>
  </r>
  <r>
    <n v="95"/>
    <s v="FW5NIJJ5F2"/>
    <s v="R22-0680"/>
    <s v="serum"/>
    <x v="0"/>
    <x v="0"/>
    <x v="6"/>
  </r>
  <r>
    <n v="95"/>
    <s v="LGIGHZ3WFN"/>
    <s v="R22-0680"/>
    <s v="serum"/>
    <x v="0"/>
    <x v="0"/>
    <x v="6"/>
  </r>
  <r>
    <n v="95"/>
    <s v="IXVHOFD70X"/>
    <s v="R22-0680"/>
    <s v="serum"/>
    <x v="0"/>
    <x v="0"/>
    <x v="6"/>
  </r>
  <r>
    <n v="95"/>
    <s v="FGKFFDTWP0"/>
    <s v="R22-0680"/>
    <s v="serum"/>
    <x v="0"/>
    <x v="0"/>
    <x v="6"/>
  </r>
  <r>
    <n v="95"/>
    <s v="I9BNZBAHDW"/>
    <s v="R22-0800"/>
    <s v="serum"/>
    <x v="0"/>
    <x v="0"/>
    <x v="11"/>
  </r>
  <r>
    <n v="95"/>
    <s v="SNT9HEKGAN"/>
    <s v="R22-0800"/>
    <s v="serum"/>
    <x v="0"/>
    <x v="0"/>
    <x v="11"/>
  </r>
  <r>
    <n v="95"/>
    <s v="HVNAR8MUHS"/>
    <s v="R22-0800"/>
    <s v="serum"/>
    <x v="0"/>
    <x v="0"/>
    <x v="11"/>
  </r>
  <r>
    <n v="95"/>
    <s v="SDDOJWQAYB"/>
    <s v="R22-0800"/>
    <s v="serum"/>
    <x v="0"/>
    <x v="0"/>
    <x v="11"/>
  </r>
  <r>
    <n v="95"/>
    <s v="RNVAIT8EE6"/>
    <s v="R22-1118"/>
    <s v="serum"/>
    <x v="0"/>
    <x v="0"/>
    <x v="1"/>
  </r>
  <r>
    <n v="95"/>
    <s v="6OSKPDCN5I"/>
    <s v="R22-1118"/>
    <s v="serum"/>
    <x v="0"/>
    <x v="0"/>
    <x v="1"/>
  </r>
  <r>
    <n v="95"/>
    <s v="JAM10G6FUG"/>
    <s v="R22-1137"/>
    <s v="serum"/>
    <x v="0"/>
    <x v="0"/>
    <x v="12"/>
  </r>
  <r>
    <n v="95"/>
    <s v="MC99MQHM8B"/>
    <s v="R22-1137"/>
    <s v="serum"/>
    <x v="0"/>
    <x v="0"/>
    <x v="12"/>
  </r>
  <r>
    <n v="95"/>
    <s v="RXW6QTVRTA"/>
    <s v="R22-1137"/>
    <s v="serum"/>
    <x v="0"/>
    <x v="0"/>
    <x v="12"/>
  </r>
  <r>
    <n v="95"/>
    <s v="5YMCXCKGDP"/>
    <s v="R22-1315"/>
    <s v="serum"/>
    <x v="0"/>
    <x v="0"/>
    <x v="0"/>
  </r>
  <r>
    <n v="95"/>
    <s v="5UWD6ZMEJ6"/>
    <s v="R22-1315"/>
    <s v="serum"/>
    <x v="0"/>
    <x v="0"/>
    <x v="0"/>
  </r>
  <r>
    <n v="95"/>
    <s v="FGR7JQKM83"/>
    <s v="R22-1315"/>
    <s v="serum"/>
    <x v="0"/>
    <x v="0"/>
    <x v="0"/>
  </r>
  <r>
    <n v="95"/>
    <s v="NIJUYZMN66"/>
    <s v="R22-1356"/>
    <s v="serum"/>
    <x v="0"/>
    <x v="0"/>
    <x v="2"/>
  </r>
  <r>
    <n v="95"/>
    <s v="WIX2H6BDS6"/>
    <s v="R22-1356"/>
    <s v="serum"/>
    <x v="0"/>
    <x v="0"/>
    <x v="2"/>
  </r>
  <r>
    <n v="95"/>
    <s v="EYNYB9X9CT"/>
    <s v="R22-1442"/>
    <s v="serum"/>
    <x v="1"/>
    <x v="0"/>
    <x v="12"/>
  </r>
  <r>
    <n v="95"/>
    <s v="T2QCKPPE94"/>
    <s v="R22-1442"/>
    <s v="serum"/>
    <x v="1"/>
    <x v="0"/>
    <x v="12"/>
  </r>
  <r>
    <n v="95"/>
    <s v="EPT4B3FDPT"/>
    <s v="R22-1446"/>
    <s v="serum"/>
    <x v="1"/>
    <x v="0"/>
    <x v="7"/>
  </r>
  <r>
    <n v="95"/>
    <s v="YCL7KCEX2A"/>
    <s v="R22-1446"/>
    <s v="serum"/>
    <x v="1"/>
    <x v="0"/>
    <x v="7"/>
  </r>
  <r>
    <n v="95"/>
    <s v="TAOAJW9V6E"/>
    <s v="R22-1446"/>
    <s v="serum"/>
    <x v="1"/>
    <x v="0"/>
    <x v="7"/>
  </r>
  <r>
    <n v="95"/>
    <s v="Q29IZ98PB6"/>
    <s v="R22-1553"/>
    <s v="serum"/>
    <x v="1"/>
    <x v="0"/>
    <x v="7"/>
  </r>
  <r>
    <n v="95"/>
    <s v="SY6DFTMWZ0"/>
    <s v="R22-1553"/>
    <s v="serum"/>
    <x v="1"/>
    <x v="0"/>
    <x v="7"/>
  </r>
  <r>
    <n v="95"/>
    <s v="PV0LW2J3WS"/>
    <s v="R22-1553"/>
    <s v="serum"/>
    <x v="1"/>
    <x v="0"/>
    <x v="7"/>
  </r>
  <r>
    <n v="95"/>
    <s v="SUTBHE2K13"/>
    <s v="R22-1555"/>
    <s v="serum"/>
    <x v="1"/>
    <x v="0"/>
    <x v="0"/>
  </r>
  <r>
    <n v="95"/>
    <s v="DX6R6BK3LN"/>
    <s v="R22-1567"/>
    <s v="serum"/>
    <x v="1"/>
    <x v="0"/>
    <x v="11"/>
  </r>
  <r>
    <n v="95"/>
    <s v="N4X201OUA4"/>
    <s v="R22-1567"/>
    <s v="serum"/>
    <x v="1"/>
    <x v="0"/>
    <x v="11"/>
  </r>
  <r>
    <n v="95"/>
    <s v="V5ER1SQCSB"/>
    <s v="R22-1611"/>
    <s v="serum"/>
    <x v="1"/>
    <x v="0"/>
    <x v="0"/>
  </r>
  <r>
    <n v="95"/>
    <s v="KROH8ZXJ4Q"/>
    <s v="R23-0017"/>
    <s v="serum"/>
    <x v="1"/>
    <x v="0"/>
    <x v="7"/>
  </r>
  <r>
    <n v="95"/>
    <s v="Y58PK1CQJX"/>
    <s v="R23-0034"/>
    <s v="serum"/>
    <x v="0"/>
    <x v="0"/>
    <x v="13"/>
  </r>
  <r>
    <n v="95"/>
    <s v="N6Y2O9PYXV"/>
    <s v="R23-0034"/>
    <s v="serum"/>
    <x v="0"/>
    <x v="0"/>
    <x v="13"/>
  </r>
  <r>
    <n v="95"/>
    <s v="SF1JY2E53V"/>
    <s v="R23-0034"/>
    <s v="serum"/>
    <x v="0"/>
    <x v="0"/>
    <x v="13"/>
  </r>
  <r>
    <n v="95"/>
    <s v="Y5MNCWV41X"/>
    <s v="R23-0274"/>
    <s v="serum"/>
    <x v="0"/>
    <x v="0"/>
    <x v="3"/>
  </r>
  <r>
    <n v="95"/>
    <s v="TGMJ95UP8V"/>
    <s v="R23-0375"/>
    <s v="serum"/>
    <x v="1"/>
    <x v="0"/>
    <x v="0"/>
  </r>
  <r>
    <n v="95"/>
    <s v="0T50XDWBSY"/>
    <s v="R23-0375"/>
    <s v="serum"/>
    <x v="1"/>
    <x v="0"/>
    <x v="0"/>
  </r>
  <r>
    <n v="95"/>
    <s v="Q7EEXM3IQT"/>
    <s v="R23-0375"/>
    <s v="serum"/>
    <x v="1"/>
    <x v="0"/>
    <x v="0"/>
  </r>
  <r>
    <n v="95"/>
    <s v="SILCNCUJJN"/>
    <s v="R23-0375"/>
    <s v="serum"/>
    <x v="1"/>
    <x v="0"/>
    <x v="0"/>
  </r>
  <r>
    <n v="95"/>
    <s v="UGPP17L6UY"/>
    <s v="R23-0442"/>
    <s v="serum"/>
    <x v="0"/>
    <x v="0"/>
    <x v="14"/>
  </r>
  <r>
    <n v="95"/>
    <s v="NMM0R11Z2J"/>
    <s v="R23-0442"/>
    <s v="serum"/>
    <x v="0"/>
    <x v="0"/>
    <x v="14"/>
  </r>
  <r>
    <n v="95"/>
    <s v="VMH9NMEWIU"/>
    <s v="R23-0442"/>
    <s v="serum"/>
    <x v="0"/>
    <x v="0"/>
    <x v="14"/>
  </r>
  <r>
    <n v="95"/>
    <s v="NVJUU91K5X"/>
    <s v="R23-0929"/>
    <s v="serum"/>
    <x v="0"/>
    <x v="0"/>
    <x v="14"/>
  </r>
  <r>
    <n v="95"/>
    <s v="0LP49RW62W"/>
    <s v="R23-0929"/>
    <s v="serum"/>
    <x v="0"/>
    <x v="0"/>
    <x v="14"/>
  </r>
  <r>
    <n v="95"/>
    <s v="P8ALCL1YQP"/>
    <s v="R23-0929"/>
    <s v="serum"/>
    <x v="0"/>
    <x v="0"/>
    <x v="14"/>
  </r>
  <r>
    <n v="95"/>
    <s v="UARBSMOPUU"/>
    <s v="R23-0929"/>
    <s v="serum"/>
    <x v="0"/>
    <x v="0"/>
    <x v="14"/>
  </r>
  <r>
    <n v="95"/>
    <s v="QIZN7UXGA5"/>
    <s v="R23-1310"/>
    <s v="serum"/>
    <x v="0"/>
    <x v="0"/>
    <x v="0"/>
  </r>
  <r>
    <n v="95"/>
    <s v="5CH3E6IXR0"/>
    <s v="R23-1310"/>
    <s v="serum"/>
    <x v="0"/>
    <x v="0"/>
    <x v="0"/>
  </r>
  <r>
    <n v="95"/>
    <s v="0XGHZS1R3F"/>
    <s v="R23-1310"/>
    <s v="serum"/>
    <x v="0"/>
    <x v="0"/>
    <x v="0"/>
  </r>
  <r>
    <n v="95"/>
    <s v="3IYHSK08EE"/>
    <s v="R23-1354"/>
    <s v="serum"/>
    <x v="0"/>
    <x v="0"/>
    <x v="12"/>
  </r>
  <r>
    <n v="95"/>
    <s v="H7LITZDFUA"/>
    <s v="R23-1354"/>
    <s v="serum"/>
    <x v="0"/>
    <x v="0"/>
    <x v="12"/>
  </r>
  <r>
    <n v="95"/>
    <s v="NVUP4SZPXX"/>
    <s v="R23-1354"/>
    <s v="serum"/>
    <x v="0"/>
    <x v="0"/>
    <x v="12"/>
  </r>
  <r>
    <n v="95"/>
    <s v="KZWUE9H05J"/>
    <s v="R23-1645"/>
    <s v="serum"/>
    <x v="0"/>
    <x v="0"/>
    <x v="0"/>
  </r>
  <r>
    <n v="95"/>
    <s v="H2B7N1YINS"/>
    <s v="R23-1645"/>
    <s v="serum"/>
    <x v="0"/>
    <x v="0"/>
    <x v="0"/>
  </r>
  <r>
    <n v="95"/>
    <s v="8VM3T5Z74S"/>
    <s v="R23-1645"/>
    <s v="serum"/>
    <x v="0"/>
    <x v="0"/>
    <x v="0"/>
  </r>
  <r>
    <n v="95"/>
    <s v="IYZH143IKA"/>
    <s v="R23-1650"/>
    <s v="serum"/>
    <x v="0"/>
    <x v="0"/>
    <x v="3"/>
  </r>
  <r>
    <n v="95"/>
    <s v="NSE2ZHMXJT"/>
    <s v="R23-1650"/>
    <s v="serum"/>
    <x v="0"/>
    <x v="0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80">
  <r>
    <n v="1"/>
    <n v="1"/>
    <n v="1"/>
    <s v="SR-16-158 S1"/>
    <s v="16-158"/>
    <s v="16-158"/>
    <x v="0"/>
    <x v="0"/>
    <x v="0"/>
    <s v="2016"/>
    <s v="F"/>
    <n v="69"/>
    <x v="0"/>
    <s v="Caucasian"/>
    <s v="G3"/>
    <s v="ypT2aypN0ypM: Not applicable"/>
    <m/>
    <s v="Former Smoker"/>
    <m/>
    <m/>
    <m/>
    <m/>
    <m/>
    <m/>
    <m/>
    <m/>
    <s v="13742"/>
    <s v="AOA-211005-Ovarian Cancer Serum"/>
  </r>
  <r>
    <n v="1"/>
    <n v="1"/>
    <n v="2"/>
    <s v="SR-17-100020 S1"/>
    <s v="17-100020"/>
    <s v="17-100020"/>
    <x v="0"/>
    <x v="0"/>
    <x v="1"/>
    <s v="2017"/>
    <s v="F"/>
    <n v="62"/>
    <x v="0"/>
    <s v="Caucasian"/>
    <s v="G2"/>
    <s v="pT2bpN0pM: Not applicable"/>
    <s v="1796"/>
    <s v="Never Smoker"/>
    <m/>
    <m/>
    <m/>
    <m/>
    <m/>
    <s v="24"/>
    <m/>
    <m/>
    <s v="13742"/>
    <s v="AOA-211005-Ovarian Cancer Serum"/>
  </r>
  <r>
    <n v="1"/>
    <n v="1"/>
    <n v="11"/>
    <s v="SR-16-829 S2"/>
    <s v="16-829"/>
    <s v="16-829"/>
    <x v="1"/>
    <x v="0"/>
    <x v="1"/>
    <s v="2016"/>
    <s v="F"/>
    <n v="62"/>
    <x v="0"/>
    <s v="Caucasian"/>
    <s v="High grade"/>
    <s v="pT2bpN0pM: Not applicable"/>
    <s v="2680"/>
    <s v="Never Smoker"/>
    <m/>
    <m/>
    <m/>
    <m/>
    <m/>
    <s v="25"/>
    <m/>
    <m/>
    <s v="13742"/>
    <s v="AOA-211005-Ovarian Cancer Serum"/>
  </r>
  <r>
    <n v="1"/>
    <n v="1"/>
    <n v="12"/>
    <s v="SR-16-226 S1"/>
    <s v="16-226"/>
    <s v="16-226"/>
    <x v="0"/>
    <x v="0"/>
    <x v="0"/>
    <s v="2016"/>
    <s v="F"/>
    <n v="50"/>
    <x v="0"/>
    <s v="Caucasian"/>
    <s v="G1"/>
    <s v="pT2apN0pM: Not applicable"/>
    <m/>
    <s v="Never Smoker"/>
    <m/>
    <m/>
    <m/>
    <m/>
    <m/>
    <m/>
    <m/>
    <m/>
    <s v="13742"/>
    <s v="AOA-211005-Ovarian Cancer Serum"/>
  </r>
  <r>
    <n v="1"/>
    <n v="1"/>
    <n v="13"/>
    <s v="SR-16-136 S1"/>
    <s v="16-136"/>
    <s v="16-136"/>
    <x v="2"/>
    <x v="0"/>
    <x v="1"/>
    <s v="2016"/>
    <s v="F"/>
    <n v="60"/>
    <x v="0"/>
    <s v="Caucasian"/>
    <s v="High grade"/>
    <s v=" ypT2b pN0pM: Not applicable"/>
    <m/>
    <s v="Never Smoker"/>
    <m/>
    <m/>
    <m/>
    <m/>
    <m/>
    <m/>
    <m/>
    <m/>
    <s v="13742"/>
    <s v="AOA-211005-Ovarian Cancer Serum"/>
  </r>
  <r>
    <n v="1"/>
    <n v="1"/>
    <n v="14"/>
    <s v="SR-17-100071 S1"/>
    <s v="17-100071"/>
    <s v="17-100071"/>
    <x v="3"/>
    <x v="0"/>
    <x v="0"/>
    <s v="2017"/>
    <s v="F"/>
    <n v="51"/>
    <x v="0"/>
    <s v="Caucasian"/>
    <s v="G1"/>
    <s v="pT2apN0pM: Not applicable"/>
    <m/>
    <s v="Never Smoker"/>
    <m/>
    <m/>
    <m/>
    <m/>
    <m/>
    <s v="48"/>
    <m/>
    <m/>
    <s v="13742"/>
    <s v="AOA-211005-Ovarian Cancer Serum"/>
  </r>
  <r>
    <n v="1"/>
    <n v="1"/>
    <n v="15"/>
    <s v="SR-17-100071 S1"/>
    <s v="17-100071"/>
    <s v="17-100071"/>
    <x v="3"/>
    <x v="0"/>
    <x v="0"/>
    <s v="2017"/>
    <s v="F"/>
    <n v="51"/>
    <x v="0"/>
    <s v="Caucasian"/>
    <s v="G1"/>
    <s v="pT2apN0pM: Not applicable"/>
    <m/>
    <s v="Never Smoker"/>
    <m/>
    <m/>
    <m/>
    <m/>
    <m/>
    <s v="48"/>
    <m/>
    <m/>
    <s v="13742"/>
    <s v="AOA-211005-Ovarian Cancer Serum"/>
  </r>
  <r>
    <n v="1"/>
    <n v="1"/>
    <n v="16"/>
    <s v="SR-17-100094 S2"/>
    <s v="17-100094"/>
    <s v="17-100094"/>
    <x v="4"/>
    <x v="0"/>
    <x v="1"/>
    <s v="2017"/>
    <s v="F"/>
    <n v="62"/>
    <x v="0"/>
    <s v="Caucasian"/>
    <s v="G3"/>
    <s v="pT2bpN0pM: Not applicable"/>
    <m/>
    <s v="Current Smoker"/>
    <m/>
    <m/>
    <m/>
    <m/>
    <m/>
    <s v="30"/>
    <m/>
    <m/>
    <s v="13742"/>
    <s v="AOA-211005-Ovarian Cancer Serum"/>
  </r>
  <r>
    <n v="1"/>
    <n v="1"/>
    <n v="17"/>
    <s v="775737A9 Serum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18"/>
    <s v="SR-17-041 S2"/>
    <s v="17-041"/>
    <s v="17-041"/>
    <x v="6"/>
    <x v="0"/>
    <x v="3"/>
    <s v="2017"/>
    <s v="F"/>
    <n v="53"/>
    <x v="0"/>
    <s v="Caucasian"/>
    <s v="Moderately differentiated"/>
    <s v="pT1apN0pM: Not applicable"/>
    <s v="182"/>
    <s v="Former Smoker"/>
    <m/>
    <m/>
    <m/>
    <m/>
    <m/>
    <s v="48"/>
    <m/>
    <m/>
    <s v="13742"/>
    <s v="AOA-211005-Ovarian Cancer Serum"/>
  </r>
  <r>
    <n v="1"/>
    <n v="1"/>
    <n v="19"/>
    <s v="SR-17-1038 S1"/>
    <s v="17-1038"/>
    <s v="17-1038"/>
    <x v="7"/>
    <x v="0"/>
    <x v="4"/>
    <s v="2017"/>
    <s v="F"/>
    <n v="52"/>
    <x v="0"/>
    <s v="Caucasian"/>
    <s v="G1"/>
    <s v="pT1cpN0pM: Not applicable"/>
    <m/>
    <s v="Never Smoker"/>
    <m/>
    <m/>
    <m/>
    <m/>
    <m/>
    <s v="23"/>
    <m/>
    <m/>
    <s v="13742"/>
    <s v="AOA-211005-Ovarian Cancer Serum"/>
  </r>
  <r>
    <n v="1"/>
    <n v="1"/>
    <n v="20"/>
    <s v="SR-17-1038 S1"/>
    <s v="17-1038"/>
    <s v="17-1038"/>
    <x v="7"/>
    <x v="0"/>
    <x v="4"/>
    <s v="2017"/>
    <s v="F"/>
    <n v="52"/>
    <x v="0"/>
    <s v="Caucasian"/>
    <s v="G1"/>
    <s v="pT1cpN0pM: Not applicable"/>
    <m/>
    <s v="Never Smoker"/>
    <m/>
    <m/>
    <m/>
    <m/>
    <m/>
    <s v="23"/>
    <m/>
    <m/>
    <s v="13742"/>
    <s v="AOA-211005-Ovarian Cancer Serum"/>
  </r>
  <r>
    <n v="1"/>
    <n v="1"/>
    <n v="21"/>
    <s v="SR-17-163 S1"/>
    <s v="17-163"/>
    <s v="17-163"/>
    <x v="8"/>
    <x v="0"/>
    <x v="3"/>
    <s v="2017"/>
    <s v="F"/>
    <n v="49"/>
    <x v="0"/>
    <s v="Caucasian"/>
    <m/>
    <s v="pT1apN0pM: Not applicable"/>
    <m/>
    <s v="Never Smoker"/>
    <m/>
    <m/>
    <m/>
    <m/>
    <m/>
    <s v="26"/>
    <m/>
    <m/>
    <s v="13742"/>
    <s v="AOA-211005-Ovarian Cancer Serum"/>
  </r>
  <r>
    <n v="1"/>
    <n v="1"/>
    <n v="22"/>
    <s v="SR17-1057 S1"/>
    <s v="17-1057"/>
    <s v="17-1057"/>
    <x v="9"/>
    <x v="0"/>
    <x v="2"/>
    <s v="2017"/>
    <s v="F"/>
    <n v="48"/>
    <x v="0"/>
    <s v="Caucasian"/>
    <s v="High Grade "/>
    <m/>
    <m/>
    <s v="Current Smoker"/>
    <m/>
    <m/>
    <m/>
    <m/>
    <m/>
    <s v="21"/>
    <m/>
    <m/>
    <s v="13742"/>
    <s v="AOA-211005-Ovarian Cancer Serum"/>
  </r>
  <r>
    <n v="1"/>
    <n v="1"/>
    <n v="23"/>
    <s v="SR-17-100096 S1"/>
    <s v="17-100096"/>
    <s v="17-100096"/>
    <x v="3"/>
    <x v="0"/>
    <x v="4"/>
    <s v="2017"/>
    <s v="F"/>
    <n v="54"/>
    <x v="0"/>
    <s v="Caucasian"/>
    <s v="G1"/>
    <s v="pT1cpN0pM: Not applicable"/>
    <m/>
    <s v="Never Smoker"/>
    <m/>
    <m/>
    <m/>
    <m/>
    <m/>
    <s v="39"/>
    <m/>
    <m/>
    <s v="13742"/>
    <s v="AOA-211005-Ovarian Cancer Serum"/>
  </r>
  <r>
    <n v="1"/>
    <n v="1"/>
    <n v="24"/>
    <s v="SR-16-223 S1"/>
    <s v="16-223"/>
    <s v="16-223"/>
    <x v="3"/>
    <x v="0"/>
    <x v="2"/>
    <s v="2016"/>
    <s v="F"/>
    <n v="51"/>
    <x v="0"/>
    <s v="Caucasian"/>
    <s v="G2"/>
    <s v="pT2cpN0pM: Not applicable"/>
    <s v="763"/>
    <s v="Never Smoker"/>
    <m/>
    <m/>
    <m/>
    <m/>
    <m/>
    <m/>
    <m/>
    <m/>
    <s v="13742"/>
    <s v="AOA-211005-Ovarian Cancer Serum"/>
  </r>
  <r>
    <n v="1"/>
    <n v="1"/>
    <n v="25"/>
    <s v="ILS51371LT9 Plasma TMR-PL-AD-V1  Bioreclamation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27"/>
    <s v="SR-17-677 S1"/>
    <s v="17-677"/>
    <s v="17-677"/>
    <x v="10"/>
    <x v="0"/>
    <x v="3"/>
    <s v="2017"/>
    <s v="F"/>
    <n v="44"/>
    <x v="0"/>
    <s v="Caucasian"/>
    <s v="Not applicable"/>
    <s v="pT1apN0pM: Not applicable"/>
    <m/>
    <s v="Former Smoker"/>
    <m/>
    <m/>
    <m/>
    <m/>
    <m/>
    <s v="37"/>
    <m/>
    <m/>
    <s v="13742"/>
    <s v="AOA-211005-Ovarian Cancer Serum"/>
  </r>
  <r>
    <n v="1"/>
    <n v="1"/>
    <n v="28"/>
    <s v="SR-17-056 S2"/>
    <s v="17-056"/>
    <s v="17-056"/>
    <x v="11"/>
    <x v="0"/>
    <x v="3"/>
    <s v="2017"/>
    <s v="F"/>
    <n v="21"/>
    <x v="0"/>
    <s v="Caucasian"/>
    <m/>
    <s v="pT1apN0pM: Not applicable"/>
    <m/>
    <s v="Never Smoker"/>
    <m/>
    <m/>
    <m/>
    <m/>
    <m/>
    <s v="23"/>
    <m/>
    <m/>
    <s v="13742"/>
    <s v="AOA-211005-Ovarian Cancer Serum"/>
  </r>
  <r>
    <n v="1"/>
    <n v="1"/>
    <n v="31"/>
    <s v="101827SST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32"/>
    <s v="774625A8 Serum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33"/>
    <s v="783213A13 Serum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34"/>
    <s v="768408A12 Serum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35"/>
    <s v="767844A16 Serum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41"/>
    <s v="775657A6  Plasma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42"/>
    <s v="Human Serum HMN950511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43"/>
    <s v="Human Serum HMN950510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44"/>
    <s v="Human Serum HMN950509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45"/>
    <s v="Serum 775657A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46"/>
    <s v="Serum 775739A8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47"/>
    <s v="Serum 767150A21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48"/>
    <s v="Serum 775745A8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49"/>
    <s v="101869SST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53"/>
    <s v="783213A7 Plasma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54"/>
    <s v="777924A21 Plasma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55"/>
    <s v="Plasma 770216A17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56"/>
    <s v="Plasma 767844A23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57"/>
    <s v="Plasma 774625A4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58"/>
    <s v="Plasma 759613A1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"/>
    <n v="59"/>
    <s v="Plasma 783213A9 BIOIVT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"/>
    <n v="1"/>
    <s v="D11747S"/>
    <s v="D11747"/>
    <s v="D11747"/>
    <x v="5"/>
    <x v="2"/>
    <x v="2"/>
    <s v="2022"/>
    <s v="F"/>
    <n v="53"/>
    <x v="0"/>
    <s v="Caucasian"/>
    <m/>
    <m/>
    <m/>
    <s v="no"/>
    <m/>
    <s v="no"/>
    <m/>
    <s v="168"/>
    <s v="70"/>
    <s v="24.8"/>
    <m/>
    <m/>
    <s v="16031"/>
    <s v="2023-008"/>
  </r>
  <r>
    <n v="1"/>
    <n v="2"/>
    <n v="2"/>
    <s v="D11732S"/>
    <s v="D11732"/>
    <s v="D11732"/>
    <x v="5"/>
    <x v="2"/>
    <x v="2"/>
    <s v="2022"/>
    <s v="F"/>
    <n v="52"/>
    <x v="0"/>
    <s v="Caucasian"/>
    <m/>
    <m/>
    <m/>
    <s v="no"/>
    <m/>
    <s v="no"/>
    <m/>
    <s v="159"/>
    <s v="65"/>
    <s v="25.7"/>
    <m/>
    <m/>
    <s v="16031"/>
    <s v="2023-008"/>
  </r>
  <r>
    <n v="1"/>
    <n v="2"/>
    <n v="3"/>
    <s v="D11730S"/>
    <s v="D11730"/>
    <s v="D11730"/>
    <x v="5"/>
    <x v="2"/>
    <x v="2"/>
    <s v="2022"/>
    <s v="F"/>
    <n v="51"/>
    <x v="0"/>
    <s v="Caucasian"/>
    <m/>
    <m/>
    <m/>
    <s v="no"/>
    <m/>
    <s v="no"/>
    <m/>
    <s v="169"/>
    <s v="73"/>
    <s v="25.6"/>
    <m/>
    <m/>
    <s v="16031,17418"/>
    <s v="2023-008,2023-029"/>
  </r>
  <r>
    <n v="1"/>
    <n v="2"/>
    <n v="4"/>
    <s v="D11729S"/>
    <s v="D11729"/>
    <s v="D11729"/>
    <x v="5"/>
    <x v="2"/>
    <x v="2"/>
    <s v="2022"/>
    <s v="F"/>
    <n v="53"/>
    <x v="0"/>
    <s v="Caucasian"/>
    <m/>
    <m/>
    <m/>
    <s v="no"/>
    <m/>
    <s v="no"/>
    <m/>
    <s v="170"/>
    <s v="65"/>
    <s v="22.5"/>
    <m/>
    <m/>
    <s v="16031,17418"/>
    <s v="2023-008,2023-029"/>
  </r>
  <r>
    <n v="1"/>
    <n v="2"/>
    <n v="5"/>
    <s v="D11697S"/>
    <s v="D11697"/>
    <s v="D11697"/>
    <x v="5"/>
    <x v="2"/>
    <x v="2"/>
    <s v="2022"/>
    <s v="F"/>
    <n v="53"/>
    <x v="0"/>
    <s v="Caucasian"/>
    <m/>
    <m/>
    <m/>
    <s v="no"/>
    <m/>
    <s v="no"/>
    <m/>
    <s v="174"/>
    <s v="78"/>
    <s v="25.8"/>
    <m/>
    <m/>
    <s v="16031,17418"/>
    <s v="2023-008,2023-029"/>
  </r>
  <r>
    <n v="1"/>
    <n v="2"/>
    <n v="6"/>
    <s v="D11696S"/>
    <s v="D11696S"/>
    <s v="D11696S"/>
    <x v="5"/>
    <x v="2"/>
    <x v="2"/>
    <s v="2022"/>
    <s v="F"/>
    <n v="51"/>
    <x v="0"/>
    <s v="Caucasian"/>
    <m/>
    <m/>
    <m/>
    <s v="no"/>
    <m/>
    <s v="no"/>
    <m/>
    <s v="167"/>
    <s v="81"/>
    <s v="29"/>
    <m/>
    <m/>
    <s v="15913,16031,17418"/>
    <s v="2023-002,2023-008,2023-029"/>
  </r>
  <r>
    <n v="1"/>
    <n v="2"/>
    <n v="7"/>
    <s v="D11660S"/>
    <s v="D11660"/>
    <s v="D11660"/>
    <x v="5"/>
    <x v="2"/>
    <x v="2"/>
    <s v="2022"/>
    <s v="F"/>
    <n v="57"/>
    <x v="0"/>
    <s v="Caucasian"/>
    <m/>
    <m/>
    <m/>
    <s v="no"/>
    <m/>
    <s v="no"/>
    <m/>
    <s v="161"/>
    <s v="70"/>
    <s v="27"/>
    <m/>
    <m/>
    <s v="16031"/>
    <s v="2023-008"/>
  </r>
  <r>
    <n v="1"/>
    <n v="2"/>
    <n v="8"/>
    <s v="D11574S"/>
    <s v="D11574"/>
    <s v="D11574"/>
    <x v="5"/>
    <x v="2"/>
    <x v="2"/>
    <s v="2022"/>
    <s v="F"/>
    <n v="51"/>
    <x v="0"/>
    <s v="Caucasian"/>
    <m/>
    <m/>
    <m/>
    <s v="no"/>
    <m/>
    <s v="no"/>
    <m/>
    <s v="166"/>
    <s v="76"/>
    <s v="27.6"/>
    <m/>
    <m/>
    <s v="16031,17418"/>
    <s v="2023-008,2023-029"/>
  </r>
  <r>
    <n v="1"/>
    <n v="2"/>
    <n v="9"/>
    <s v="D11584S"/>
    <s v="D11584"/>
    <s v="D11584"/>
    <x v="5"/>
    <x v="2"/>
    <x v="2"/>
    <s v="2022"/>
    <s v="F"/>
    <n v="50"/>
    <x v="0"/>
    <s v="Caucasian"/>
    <m/>
    <m/>
    <m/>
    <s v="no"/>
    <m/>
    <s v="no"/>
    <m/>
    <s v="164"/>
    <s v="67"/>
    <s v="24.9"/>
    <m/>
    <m/>
    <s v="16031,17418"/>
    <s v="2023-008,2023-029"/>
  </r>
  <r>
    <n v="1"/>
    <n v="2"/>
    <n v="10"/>
    <s v="D11870S"/>
    <s v="D11870"/>
    <s v="D11870"/>
    <x v="5"/>
    <x v="2"/>
    <x v="2"/>
    <s v="2022"/>
    <s v="F"/>
    <n v="51"/>
    <x v="0"/>
    <s v="Caucasian"/>
    <m/>
    <m/>
    <m/>
    <s v="no"/>
    <m/>
    <s v="no"/>
    <m/>
    <s v="165"/>
    <s v="60"/>
    <s v="22"/>
    <m/>
    <m/>
    <s v="16031,17418"/>
    <s v="2023-008,2023-029"/>
  </r>
  <r>
    <n v="1"/>
    <n v="2"/>
    <n v="11"/>
    <s v="D11869S"/>
    <s v="D11869"/>
    <s v="D11869"/>
    <x v="5"/>
    <x v="2"/>
    <x v="2"/>
    <s v="2022"/>
    <s v="F"/>
    <n v="47"/>
    <x v="0"/>
    <s v="Caucasian"/>
    <m/>
    <m/>
    <m/>
    <s v="no"/>
    <m/>
    <s v="no"/>
    <m/>
    <s v="163"/>
    <s v="72"/>
    <s v="27.1"/>
    <m/>
    <m/>
    <s v="16031,17418"/>
    <s v="2023-008,2023-029"/>
  </r>
  <r>
    <n v="1"/>
    <n v="2"/>
    <n v="12"/>
    <s v="D11857S"/>
    <s v="D11857"/>
    <s v="D11857"/>
    <x v="5"/>
    <x v="2"/>
    <x v="2"/>
    <s v="2022"/>
    <s v="F"/>
    <n v="44"/>
    <x v="0"/>
    <s v="Caucasian"/>
    <m/>
    <m/>
    <m/>
    <s v="no"/>
    <m/>
    <s v="no"/>
    <m/>
    <s v="171"/>
    <s v="65"/>
    <s v="22.2"/>
    <m/>
    <m/>
    <s v="16031,16436"/>
    <s v="2023-008,AOA-230405-MultiSerum"/>
  </r>
  <r>
    <n v="1"/>
    <n v="2"/>
    <n v="13"/>
    <s v="D11855S"/>
    <s v="D11855"/>
    <s v="D11855"/>
    <x v="5"/>
    <x v="2"/>
    <x v="2"/>
    <s v="2022"/>
    <s v="F"/>
    <n v="48"/>
    <x v="0"/>
    <s v="Caucasian"/>
    <m/>
    <m/>
    <m/>
    <s v="no"/>
    <m/>
    <s v="no"/>
    <m/>
    <s v="158"/>
    <s v="64"/>
    <s v="25.6"/>
    <m/>
    <m/>
    <s v="16031,16436,17418"/>
    <s v="2023-008,AOA-230405-MultiSerum,2023-029"/>
  </r>
  <r>
    <n v="1"/>
    <n v="2"/>
    <n v="14"/>
    <s v="D11855S"/>
    <s v="D11855"/>
    <s v="D11855"/>
    <x v="5"/>
    <x v="2"/>
    <x v="2"/>
    <s v="2022"/>
    <s v="F"/>
    <n v="48"/>
    <x v="0"/>
    <s v="Caucasian"/>
    <m/>
    <m/>
    <m/>
    <s v="no"/>
    <m/>
    <s v="no"/>
    <m/>
    <s v="158"/>
    <s v="64"/>
    <s v="25.6"/>
    <m/>
    <m/>
    <s v="16031,16436,17418"/>
    <s v="2023-008,AOA-230405-MultiSerum,2023-029"/>
  </r>
  <r>
    <n v="1"/>
    <n v="2"/>
    <n v="15"/>
    <s v="D11854S"/>
    <s v="D11854"/>
    <s v="D11854"/>
    <x v="5"/>
    <x v="2"/>
    <x v="2"/>
    <s v="2022"/>
    <s v="F"/>
    <n v="45"/>
    <x v="0"/>
    <s v="Caucasian"/>
    <m/>
    <m/>
    <m/>
    <s v="no"/>
    <m/>
    <s v="no"/>
    <m/>
    <s v="173"/>
    <s v="61"/>
    <s v="20.399999999999999"/>
    <m/>
    <m/>
    <s v="16031,16436,17418"/>
    <s v="2023-008,AOA-230405-MultiSerum,2023-029"/>
  </r>
  <r>
    <n v="1"/>
    <n v="2"/>
    <n v="16"/>
    <s v="D11853S"/>
    <s v="D11853"/>
    <s v="D11853"/>
    <x v="5"/>
    <x v="2"/>
    <x v="2"/>
    <s v="2022"/>
    <s v="F"/>
    <n v="51"/>
    <x v="0"/>
    <s v="Caucasian"/>
    <m/>
    <m/>
    <m/>
    <s v="27 years 1 pack/day"/>
    <m/>
    <s v="no"/>
    <m/>
    <s v="163"/>
    <s v="58"/>
    <s v="21.8"/>
    <m/>
    <m/>
    <s v="16031,17418"/>
    <s v="2023-008,2023-029"/>
  </r>
  <r>
    <n v="1"/>
    <n v="2"/>
    <n v="17"/>
    <s v="D11753S"/>
    <s v="D11753"/>
    <s v="D11753"/>
    <x v="5"/>
    <x v="2"/>
    <x v="2"/>
    <s v="2022"/>
    <s v="F"/>
    <n v="64"/>
    <x v="0"/>
    <s v="Caucasian"/>
    <m/>
    <m/>
    <m/>
    <s v="no"/>
    <m/>
    <s v="no"/>
    <m/>
    <s v="161"/>
    <s v="74"/>
    <s v="28.5"/>
    <m/>
    <m/>
    <s v="16031"/>
    <s v="2023-008"/>
  </r>
  <r>
    <n v="1"/>
    <n v="2"/>
    <n v="18"/>
    <s v="D11750S"/>
    <s v="D11750"/>
    <s v="D11750"/>
    <x v="5"/>
    <x v="2"/>
    <x v="2"/>
    <s v="2022"/>
    <s v="F"/>
    <n v="60"/>
    <x v="0"/>
    <s v="Caucasian"/>
    <m/>
    <m/>
    <m/>
    <s v="no"/>
    <m/>
    <s v="no"/>
    <m/>
    <s v="164"/>
    <s v="68"/>
    <s v="25.3"/>
    <m/>
    <m/>
    <s v="16031"/>
    <s v="2023-008"/>
  </r>
  <r>
    <n v="1"/>
    <n v="2"/>
    <n v="19"/>
    <s v="D11902S"/>
    <s v="D11902"/>
    <s v="D11902"/>
    <x v="5"/>
    <x v="2"/>
    <x v="2"/>
    <s v="2022"/>
    <s v="F"/>
    <n v="50"/>
    <x v="0"/>
    <s v="Caucasian"/>
    <m/>
    <m/>
    <m/>
    <s v="no"/>
    <m/>
    <s v="no"/>
    <m/>
    <s v="180"/>
    <s v="70"/>
    <s v="21.6"/>
    <m/>
    <m/>
    <s v="16031"/>
    <s v="2023-008"/>
  </r>
  <r>
    <n v="1"/>
    <n v="2"/>
    <n v="20"/>
    <s v="D11901S"/>
    <s v="D11901"/>
    <s v="D11901"/>
    <x v="5"/>
    <x v="2"/>
    <x v="2"/>
    <s v="2022"/>
    <s v="F"/>
    <n v="52"/>
    <x v="0"/>
    <s v="Caucasian"/>
    <m/>
    <m/>
    <m/>
    <s v="no"/>
    <m/>
    <s v="no"/>
    <m/>
    <s v="167"/>
    <s v="58"/>
    <s v="20.8"/>
    <m/>
    <m/>
    <s v="16031,16436"/>
    <s v="2023-008,AOA-230405-MultiSerum"/>
  </r>
  <r>
    <n v="1"/>
    <n v="2"/>
    <n v="21"/>
    <s v="D11900S"/>
    <s v="D11900"/>
    <s v="D11900"/>
    <x v="5"/>
    <x v="2"/>
    <x v="2"/>
    <s v="2022"/>
    <s v="F"/>
    <n v="48"/>
    <x v="0"/>
    <s v="Caucasian"/>
    <m/>
    <m/>
    <m/>
    <s v="no"/>
    <m/>
    <s v="no"/>
    <m/>
    <s v="165"/>
    <s v="61"/>
    <s v="22.4"/>
    <m/>
    <m/>
    <s v="16031,16436"/>
    <s v="2023-008,AOA-230405-MultiSerum"/>
  </r>
  <r>
    <n v="1"/>
    <n v="2"/>
    <n v="22"/>
    <s v="D11895S"/>
    <s v="D11895"/>
    <s v="D11895"/>
    <x v="5"/>
    <x v="2"/>
    <x v="2"/>
    <s v="2022"/>
    <s v="F"/>
    <n v="53"/>
    <x v="0"/>
    <s v="Caucasian"/>
    <m/>
    <m/>
    <m/>
    <s v="no"/>
    <m/>
    <s v="no"/>
    <m/>
    <s v="160"/>
    <s v="70"/>
    <s v="27.3"/>
    <m/>
    <m/>
    <s v="16031,17418"/>
    <s v="2023-008,2023-029"/>
  </r>
  <r>
    <n v="1"/>
    <n v="2"/>
    <n v="23"/>
    <s v="D11898S"/>
    <s v="D11898"/>
    <s v="D11898"/>
    <x v="5"/>
    <x v="2"/>
    <x v="2"/>
    <s v="2022"/>
    <s v="F"/>
    <n v="51"/>
    <x v="0"/>
    <s v="Caucasian"/>
    <m/>
    <m/>
    <m/>
    <s v="25 years 1 pack/day"/>
    <m/>
    <s v="no"/>
    <m/>
    <s v="156"/>
    <s v="60"/>
    <s v="24.7"/>
    <m/>
    <m/>
    <s v="16031"/>
    <s v="2023-008"/>
  </r>
  <r>
    <n v="1"/>
    <n v="2"/>
    <n v="24"/>
    <s v="D11898S"/>
    <s v="D11898"/>
    <s v="D11898"/>
    <x v="5"/>
    <x v="2"/>
    <x v="2"/>
    <s v="2022"/>
    <s v="F"/>
    <n v="51"/>
    <x v="0"/>
    <s v="Caucasian"/>
    <m/>
    <m/>
    <m/>
    <s v="25 years 1 pack/day"/>
    <m/>
    <s v="no"/>
    <m/>
    <s v="156"/>
    <s v="60"/>
    <s v="24.7"/>
    <m/>
    <m/>
    <s v="16031"/>
    <s v="2023-008"/>
  </r>
  <r>
    <n v="1"/>
    <n v="2"/>
    <n v="25"/>
    <s v="D11893S"/>
    <s v="D11893"/>
    <s v="D11893"/>
    <x v="5"/>
    <x v="2"/>
    <x v="2"/>
    <s v="2022"/>
    <s v="F"/>
    <n v="30"/>
    <x v="0"/>
    <s v="Caucasian"/>
    <m/>
    <m/>
    <m/>
    <s v="no"/>
    <m/>
    <s v="no"/>
    <m/>
    <s v="165"/>
    <s v="73"/>
    <s v="26.8"/>
    <m/>
    <m/>
    <s v="16031"/>
    <s v="2023-008"/>
  </r>
  <r>
    <n v="1"/>
    <n v="2"/>
    <n v="26"/>
    <s v="D11892S"/>
    <s v="D11892"/>
    <s v="D11892"/>
    <x v="5"/>
    <x v="2"/>
    <x v="2"/>
    <s v="2022"/>
    <s v="F"/>
    <n v="37"/>
    <x v="0"/>
    <s v="Caucasian"/>
    <m/>
    <m/>
    <m/>
    <s v="no"/>
    <m/>
    <s v="no"/>
    <m/>
    <s v="168"/>
    <s v="60"/>
    <s v="21.3"/>
    <m/>
    <m/>
    <s v="16031,16436"/>
    <s v="2023-008,AOA-230405-MultiSerum"/>
  </r>
  <r>
    <n v="1"/>
    <n v="2"/>
    <n v="27"/>
    <s v="D11856S"/>
    <s v="D11856"/>
    <s v="D11856"/>
    <x v="5"/>
    <x v="2"/>
    <x v="2"/>
    <s v="2022"/>
    <s v="F"/>
    <n v="52"/>
    <x v="0"/>
    <s v="Caucasian"/>
    <m/>
    <m/>
    <m/>
    <s v="no"/>
    <m/>
    <s v="no"/>
    <m/>
    <s v="165"/>
    <s v="73"/>
    <s v="26.8"/>
    <m/>
    <m/>
    <s v="16031,17418"/>
    <s v="2023-008,2023-029"/>
  </r>
  <r>
    <n v="1"/>
    <n v="2"/>
    <n v="28"/>
    <s v="D11883S"/>
    <s v="D11883"/>
    <s v="D11883"/>
    <x v="5"/>
    <x v="2"/>
    <x v="2"/>
    <s v="2022"/>
    <s v="F"/>
    <n v="67"/>
    <x v="0"/>
    <s v="Caucasian"/>
    <m/>
    <m/>
    <m/>
    <s v="no"/>
    <m/>
    <s v="no"/>
    <m/>
    <s v="152"/>
    <s v="58"/>
    <s v="25.1"/>
    <m/>
    <m/>
    <s v="16031"/>
    <s v="2023-008"/>
  </r>
  <r>
    <n v="1"/>
    <n v="2"/>
    <n v="29"/>
    <s v="D11870S"/>
    <s v="D11870"/>
    <s v="D11870"/>
    <x v="5"/>
    <x v="2"/>
    <x v="2"/>
    <s v="2022"/>
    <s v="F"/>
    <n v="51"/>
    <x v="0"/>
    <s v="Caucasian"/>
    <m/>
    <m/>
    <m/>
    <s v="no"/>
    <m/>
    <s v="no"/>
    <m/>
    <s v="165"/>
    <s v="60"/>
    <s v="22"/>
    <m/>
    <m/>
    <s v="16031,17418"/>
    <s v="2023-008,2023-029"/>
  </r>
  <r>
    <n v="1"/>
    <n v="2"/>
    <n v="30"/>
    <s v="D11857S"/>
    <s v="D11857"/>
    <s v="D11857"/>
    <x v="5"/>
    <x v="2"/>
    <x v="2"/>
    <s v="2022"/>
    <s v="F"/>
    <n v="44"/>
    <x v="0"/>
    <s v="Caucasian"/>
    <m/>
    <m/>
    <m/>
    <s v="no"/>
    <m/>
    <s v="no"/>
    <m/>
    <s v="171"/>
    <s v="65"/>
    <s v="22.2"/>
    <m/>
    <m/>
    <s v="16031,16436"/>
    <s v="2023-008,AOA-230405-MultiSerum"/>
  </r>
  <r>
    <n v="1"/>
    <n v="2"/>
    <n v="31"/>
    <s v="D11856S"/>
    <s v="D11856"/>
    <s v="D11856"/>
    <x v="5"/>
    <x v="2"/>
    <x v="2"/>
    <s v="2022"/>
    <s v="F"/>
    <n v="52"/>
    <x v="0"/>
    <s v="Caucasian"/>
    <m/>
    <m/>
    <m/>
    <s v="no"/>
    <m/>
    <s v="no"/>
    <m/>
    <s v="165"/>
    <s v="73"/>
    <s v="26.8"/>
    <m/>
    <m/>
    <s v="16031,17418"/>
    <s v="2023-008,2023-029"/>
  </r>
  <r>
    <n v="1"/>
    <n v="2"/>
    <n v="32"/>
    <s v="D11869S"/>
    <s v="D11869"/>
    <s v="D11869"/>
    <x v="5"/>
    <x v="2"/>
    <x v="2"/>
    <s v="2022"/>
    <s v="F"/>
    <n v="47"/>
    <x v="0"/>
    <s v="Caucasian"/>
    <m/>
    <m/>
    <m/>
    <s v="no"/>
    <m/>
    <s v="no"/>
    <m/>
    <s v="163"/>
    <s v="72"/>
    <s v="27.1"/>
    <m/>
    <m/>
    <s v="16031,17418"/>
    <s v="2023-008,2023-029"/>
  </r>
  <r>
    <n v="1"/>
    <n v="2"/>
    <n v="33"/>
    <s v="D11854S"/>
    <s v="D11854"/>
    <s v="D11854"/>
    <x v="5"/>
    <x v="2"/>
    <x v="2"/>
    <s v="2022"/>
    <s v="F"/>
    <n v="45"/>
    <x v="0"/>
    <s v="Caucasian"/>
    <m/>
    <m/>
    <m/>
    <s v="no"/>
    <m/>
    <s v="no"/>
    <m/>
    <s v="173"/>
    <s v="61"/>
    <s v="20.399999999999999"/>
    <m/>
    <m/>
    <s v="16031,16436,17418"/>
    <s v="2023-008,AOA-230405-MultiSerum,2023-029"/>
  </r>
  <r>
    <n v="1"/>
    <n v="2"/>
    <n v="34"/>
    <s v="D11853S"/>
    <s v="D11853"/>
    <s v="D11853"/>
    <x v="5"/>
    <x v="2"/>
    <x v="2"/>
    <s v="2022"/>
    <s v="F"/>
    <n v="51"/>
    <x v="0"/>
    <s v="Caucasian"/>
    <m/>
    <m/>
    <m/>
    <s v="27 years 1 pack/day"/>
    <m/>
    <s v="no"/>
    <m/>
    <s v="163"/>
    <s v="58"/>
    <s v="21.8"/>
    <m/>
    <m/>
    <s v="16031,17418"/>
    <s v="2023-008,2023-029"/>
  </r>
  <r>
    <n v="1"/>
    <n v="2"/>
    <n v="35"/>
    <s v="D11696S"/>
    <s v="D11696S"/>
    <s v="D11696S"/>
    <x v="5"/>
    <x v="2"/>
    <x v="2"/>
    <s v="2022"/>
    <s v="F"/>
    <n v="51"/>
    <x v="0"/>
    <s v="Caucasian"/>
    <m/>
    <m/>
    <m/>
    <s v="no"/>
    <m/>
    <s v="no"/>
    <m/>
    <s v="167"/>
    <s v="81"/>
    <s v="29"/>
    <m/>
    <m/>
    <s v="15913,16031,17418"/>
    <s v="2023-002,2023-008,2023-029"/>
  </r>
  <r>
    <n v="1"/>
    <n v="2"/>
    <n v="36"/>
    <s v="D11903S"/>
    <s v="D11903"/>
    <s v="D11903"/>
    <x v="5"/>
    <x v="2"/>
    <x v="2"/>
    <s v="2022"/>
    <s v="F"/>
    <n v="45"/>
    <x v="0"/>
    <s v="Caucasian"/>
    <m/>
    <m/>
    <m/>
    <s v="no"/>
    <m/>
    <s v="no"/>
    <m/>
    <s v="166"/>
    <s v="60"/>
    <s v="21.8"/>
    <m/>
    <m/>
    <s v="16031,17418"/>
    <s v="2023-008,2023-029"/>
  </r>
  <r>
    <n v="1"/>
    <n v="2"/>
    <n v="37"/>
    <s v="D11900S"/>
    <s v="D11900"/>
    <s v="D11900"/>
    <x v="5"/>
    <x v="2"/>
    <x v="2"/>
    <s v="2022"/>
    <s v="F"/>
    <n v="48"/>
    <x v="0"/>
    <s v="Caucasian"/>
    <m/>
    <m/>
    <m/>
    <s v="no"/>
    <m/>
    <s v="no"/>
    <m/>
    <s v="165"/>
    <s v="61"/>
    <s v="22.4"/>
    <m/>
    <m/>
    <s v="16031,16436"/>
    <s v="2023-008,AOA-230405-MultiSerum"/>
  </r>
  <r>
    <n v="1"/>
    <n v="2"/>
    <n v="38"/>
    <s v="D11899S"/>
    <s v="D11899S"/>
    <s v="D11899S"/>
    <x v="5"/>
    <x v="2"/>
    <x v="2"/>
    <s v="2021"/>
    <s v="F"/>
    <n v="49"/>
    <x v="0"/>
    <s v="Caucasian"/>
    <m/>
    <m/>
    <m/>
    <s v="no"/>
    <m/>
    <s v="no"/>
    <m/>
    <s v="160"/>
    <s v="60"/>
    <s v="23.4"/>
    <m/>
    <m/>
    <s v="16436"/>
    <s v="AOA-230405-MultiSerum"/>
  </r>
  <r>
    <n v="1"/>
    <n v="2"/>
    <n v="39"/>
    <s v="D11899S"/>
    <s v="D11899S"/>
    <s v="D11899S"/>
    <x v="5"/>
    <x v="2"/>
    <x v="2"/>
    <s v="2021"/>
    <s v="F"/>
    <n v="49"/>
    <x v="0"/>
    <s v="Caucasian"/>
    <m/>
    <m/>
    <m/>
    <s v="no"/>
    <m/>
    <s v="no"/>
    <m/>
    <s v="160"/>
    <s v="60"/>
    <s v="23.4"/>
    <m/>
    <m/>
    <s v="16436"/>
    <s v="AOA-230405-MultiSerum"/>
  </r>
  <r>
    <n v="1"/>
    <n v="2"/>
    <n v="40"/>
    <s v="D11895S"/>
    <s v="D11895"/>
    <s v="D11895"/>
    <x v="5"/>
    <x v="2"/>
    <x v="2"/>
    <s v="2022"/>
    <s v="F"/>
    <n v="53"/>
    <x v="0"/>
    <s v="Caucasian"/>
    <m/>
    <m/>
    <m/>
    <s v="no"/>
    <m/>
    <s v="no"/>
    <m/>
    <s v="160"/>
    <s v="70"/>
    <s v="27.3"/>
    <m/>
    <m/>
    <s v="16031,17418"/>
    <s v="2023-008,2023-029"/>
  </r>
  <r>
    <n v="1"/>
    <n v="2"/>
    <n v="41"/>
    <s v="D11894S"/>
    <s v="D11894S"/>
    <s v="D11894S"/>
    <x v="5"/>
    <x v="2"/>
    <x v="2"/>
    <s v="2022"/>
    <s v="F"/>
    <n v="32"/>
    <x v="0"/>
    <s v="Caucasian"/>
    <m/>
    <m/>
    <m/>
    <s v="no"/>
    <m/>
    <s v="no"/>
    <m/>
    <s v="171"/>
    <s v="65"/>
    <s v="22.2"/>
    <m/>
    <m/>
    <s v="15913,16031"/>
    <s v="2023-002,2023-008"/>
  </r>
  <r>
    <n v="1"/>
    <n v="2"/>
    <n v="42"/>
    <s v="D11894S"/>
    <s v="D11894S"/>
    <s v="D11894S"/>
    <x v="5"/>
    <x v="2"/>
    <x v="2"/>
    <s v="2022"/>
    <s v="F"/>
    <n v="32"/>
    <x v="0"/>
    <s v="Caucasian"/>
    <m/>
    <m/>
    <m/>
    <s v="no"/>
    <m/>
    <s v="no"/>
    <m/>
    <s v="171"/>
    <s v="65"/>
    <s v="22.2"/>
    <m/>
    <m/>
    <s v="15913,16031"/>
    <s v="2023-002,2023-008"/>
  </r>
  <r>
    <n v="1"/>
    <n v="2"/>
    <n v="43"/>
    <s v="D11893S"/>
    <s v="D11893"/>
    <s v="D11893"/>
    <x v="5"/>
    <x v="2"/>
    <x v="2"/>
    <s v="2022"/>
    <s v="F"/>
    <n v="30"/>
    <x v="0"/>
    <s v="Caucasian"/>
    <m/>
    <m/>
    <m/>
    <s v="no"/>
    <m/>
    <s v="no"/>
    <m/>
    <s v="165"/>
    <s v="73"/>
    <s v="26.8"/>
    <m/>
    <m/>
    <s v="16031"/>
    <s v="2023-008"/>
  </r>
  <r>
    <n v="1"/>
    <n v="2"/>
    <n v="44"/>
    <s v="D11892S"/>
    <s v="D11892"/>
    <s v="D11892"/>
    <x v="5"/>
    <x v="2"/>
    <x v="2"/>
    <s v="2022"/>
    <s v="F"/>
    <n v="37"/>
    <x v="0"/>
    <s v="Caucasian"/>
    <m/>
    <m/>
    <m/>
    <s v="no"/>
    <m/>
    <s v="no"/>
    <m/>
    <s v="168"/>
    <s v="60"/>
    <s v="21.3"/>
    <m/>
    <m/>
    <s v="16031,16436"/>
    <s v="2023-008,AOA-230405-MultiSerum"/>
  </r>
  <r>
    <n v="1"/>
    <n v="2"/>
    <n v="45"/>
    <s v="D11883S"/>
    <s v="D11883"/>
    <s v="D11883"/>
    <x v="5"/>
    <x v="2"/>
    <x v="2"/>
    <s v="2022"/>
    <s v="F"/>
    <n v="67"/>
    <x v="0"/>
    <s v="Caucasian"/>
    <m/>
    <m/>
    <m/>
    <s v="no"/>
    <m/>
    <s v="no"/>
    <m/>
    <s v="152"/>
    <s v="58"/>
    <s v="25.1"/>
    <m/>
    <m/>
    <s v="16031"/>
    <s v="2023-008"/>
  </r>
  <r>
    <n v="1"/>
    <n v="2"/>
    <n v="46"/>
    <s v="D11910S"/>
    <s v="D11910"/>
    <s v="D11910"/>
    <x v="5"/>
    <x v="2"/>
    <x v="2"/>
    <s v="2022"/>
    <s v="F"/>
    <n v="45"/>
    <x v="0"/>
    <s v="Caucasian"/>
    <m/>
    <m/>
    <m/>
    <s v="no"/>
    <m/>
    <s v="no"/>
    <m/>
    <s v="176"/>
    <s v="71"/>
    <s v="22.9"/>
    <m/>
    <m/>
    <s v="16031,17418"/>
    <s v="2023-008,2023-029"/>
  </r>
  <r>
    <n v="1"/>
    <n v="2"/>
    <n v="47"/>
    <s v="D11910S"/>
    <s v="D11910"/>
    <s v="D11910"/>
    <x v="5"/>
    <x v="2"/>
    <x v="2"/>
    <s v="2022"/>
    <s v="F"/>
    <n v="45"/>
    <x v="0"/>
    <s v="Caucasian"/>
    <m/>
    <m/>
    <m/>
    <s v="no"/>
    <m/>
    <s v="no"/>
    <m/>
    <s v="176"/>
    <s v="71"/>
    <s v="22.9"/>
    <m/>
    <m/>
    <s v="16031,17418"/>
    <s v="2023-008,2023-029"/>
  </r>
  <r>
    <n v="1"/>
    <n v="2"/>
    <n v="48"/>
    <s v="D11908S"/>
    <s v="D11908"/>
    <s v="D11908"/>
    <x v="5"/>
    <x v="2"/>
    <x v="2"/>
    <s v="2022"/>
    <s v="F"/>
    <n v="48"/>
    <x v="0"/>
    <s v="Caucasian"/>
    <m/>
    <m/>
    <m/>
    <s v="no"/>
    <m/>
    <s v="no"/>
    <m/>
    <s v="186"/>
    <s v="90"/>
    <s v="26"/>
    <m/>
    <m/>
    <s v="16031,17418"/>
    <s v="2023-008,2023-029"/>
  </r>
  <r>
    <n v="1"/>
    <n v="2"/>
    <n v="49"/>
    <s v="D11908S"/>
    <s v="D11908"/>
    <s v="D11908"/>
    <x v="5"/>
    <x v="2"/>
    <x v="2"/>
    <s v="2022"/>
    <s v="F"/>
    <n v="48"/>
    <x v="0"/>
    <s v="Caucasian"/>
    <m/>
    <m/>
    <m/>
    <s v="no"/>
    <m/>
    <s v="no"/>
    <m/>
    <s v="186"/>
    <s v="90"/>
    <s v="26"/>
    <m/>
    <m/>
    <s v="16031,17418"/>
    <s v="2023-008,2023-029"/>
  </r>
  <r>
    <n v="1"/>
    <n v="2"/>
    <n v="50"/>
    <s v="D11907S"/>
    <s v="D11907"/>
    <s v="D11907"/>
    <x v="5"/>
    <x v="2"/>
    <x v="2"/>
    <s v="2022"/>
    <s v="F"/>
    <n v="52"/>
    <x v="0"/>
    <s v="Caucasian"/>
    <m/>
    <m/>
    <m/>
    <s v="no"/>
    <m/>
    <s v="no"/>
    <m/>
    <s v="161"/>
    <s v="58"/>
    <s v="22.4"/>
    <m/>
    <m/>
    <s v="16031"/>
    <s v="2023-008"/>
  </r>
  <r>
    <n v="1"/>
    <n v="2"/>
    <n v="51"/>
    <s v="D11907S"/>
    <s v="D11907"/>
    <s v="D11907"/>
    <x v="5"/>
    <x v="2"/>
    <x v="2"/>
    <s v="2022"/>
    <s v="F"/>
    <n v="52"/>
    <x v="0"/>
    <s v="Caucasian"/>
    <m/>
    <m/>
    <m/>
    <s v="no"/>
    <m/>
    <s v="no"/>
    <m/>
    <s v="161"/>
    <s v="58"/>
    <s v="22.4"/>
    <m/>
    <m/>
    <s v="16031"/>
    <s v="2023-008"/>
  </r>
  <r>
    <n v="1"/>
    <n v="2"/>
    <n v="52"/>
    <s v="D11903S"/>
    <s v="D11903"/>
    <s v="D11903"/>
    <x v="5"/>
    <x v="2"/>
    <x v="2"/>
    <s v="2022"/>
    <s v="F"/>
    <n v="45"/>
    <x v="0"/>
    <s v="Caucasian"/>
    <m/>
    <m/>
    <m/>
    <s v="no"/>
    <m/>
    <s v="no"/>
    <m/>
    <s v="166"/>
    <s v="60"/>
    <s v="21.8"/>
    <m/>
    <m/>
    <s v="16031,17418"/>
    <s v="2023-008,2023-029"/>
  </r>
  <r>
    <n v="1"/>
    <n v="2"/>
    <n v="53"/>
    <s v="D11902S"/>
    <s v="D11902"/>
    <s v="D11902"/>
    <x v="5"/>
    <x v="2"/>
    <x v="2"/>
    <s v="2022"/>
    <s v="F"/>
    <n v="50"/>
    <x v="0"/>
    <s v="Caucasian"/>
    <m/>
    <m/>
    <m/>
    <s v="no"/>
    <m/>
    <s v="no"/>
    <m/>
    <s v="180"/>
    <s v="70"/>
    <s v="21.6"/>
    <m/>
    <m/>
    <s v="16031"/>
    <s v="2023-008"/>
  </r>
  <r>
    <n v="1"/>
    <n v="2"/>
    <n v="54"/>
    <s v="D11901S"/>
    <s v="D11901"/>
    <s v="D11901"/>
    <x v="5"/>
    <x v="2"/>
    <x v="2"/>
    <s v="2022"/>
    <s v="F"/>
    <n v="52"/>
    <x v="0"/>
    <s v="Caucasian"/>
    <m/>
    <m/>
    <m/>
    <s v="no"/>
    <m/>
    <s v="no"/>
    <m/>
    <s v="167"/>
    <s v="58"/>
    <s v="20.8"/>
    <m/>
    <m/>
    <s v="16031,16436"/>
    <s v="2023-008,AOA-230405-MultiSerum"/>
  </r>
  <r>
    <n v="1"/>
    <n v="2"/>
    <n v="56"/>
    <s v="D11919S"/>
    <s v="D11919"/>
    <s v="D11919"/>
    <x v="5"/>
    <x v="2"/>
    <x v="2"/>
    <s v="2022"/>
    <s v="F"/>
    <n v="51"/>
    <x v="0"/>
    <s v="Caucasian"/>
    <m/>
    <m/>
    <m/>
    <s v="no"/>
    <m/>
    <s v="no"/>
    <m/>
    <s v="171"/>
    <s v="60"/>
    <s v="20.5"/>
    <m/>
    <m/>
    <s v="16031"/>
    <s v="2023-008"/>
  </r>
  <r>
    <n v="1"/>
    <n v="2"/>
    <n v="57"/>
    <s v="D11919S"/>
    <s v="D11919"/>
    <s v="D11919"/>
    <x v="5"/>
    <x v="2"/>
    <x v="2"/>
    <s v="2022"/>
    <s v="F"/>
    <n v="51"/>
    <x v="0"/>
    <s v="Caucasian"/>
    <m/>
    <m/>
    <m/>
    <s v="no"/>
    <m/>
    <s v="no"/>
    <m/>
    <s v="171"/>
    <s v="60"/>
    <s v="20.5"/>
    <m/>
    <m/>
    <s v="16031"/>
    <s v="2023-008"/>
  </r>
  <r>
    <n v="1"/>
    <n v="2"/>
    <n v="58"/>
    <s v="D11918S"/>
    <s v="D11918"/>
    <s v="D11918"/>
    <x v="5"/>
    <x v="2"/>
    <x v="2"/>
    <s v="2022"/>
    <s v="F"/>
    <n v="48"/>
    <x v="0"/>
    <s v="Caucasian"/>
    <m/>
    <m/>
    <m/>
    <s v="no"/>
    <m/>
    <s v="no"/>
    <m/>
    <s v="165"/>
    <s v="61"/>
    <s v="22.4"/>
    <m/>
    <m/>
    <s v="16031"/>
    <s v="2023-008"/>
  </r>
  <r>
    <n v="1"/>
    <n v="2"/>
    <n v="59"/>
    <s v="D11918S"/>
    <s v="D11918"/>
    <s v="D11918"/>
    <x v="5"/>
    <x v="2"/>
    <x v="2"/>
    <s v="2022"/>
    <s v="F"/>
    <n v="48"/>
    <x v="0"/>
    <s v="Caucasian"/>
    <m/>
    <m/>
    <m/>
    <s v="no"/>
    <m/>
    <s v="no"/>
    <m/>
    <s v="165"/>
    <s v="61"/>
    <s v="22.4"/>
    <m/>
    <m/>
    <s v="16031"/>
    <s v="2023-008"/>
  </r>
  <r>
    <n v="1"/>
    <n v="2"/>
    <n v="60"/>
    <s v="D11912S"/>
    <s v="D11912"/>
    <s v="D11912"/>
    <x v="5"/>
    <x v="2"/>
    <x v="2"/>
    <s v="2022"/>
    <s v="F"/>
    <n v="46"/>
    <x v="0"/>
    <s v="Caucasian"/>
    <m/>
    <m/>
    <m/>
    <s v="16 years 1 pack/day"/>
    <m/>
    <s v="no"/>
    <m/>
    <s v="180"/>
    <s v="70"/>
    <s v="21.6"/>
    <m/>
    <m/>
    <s v="16031,17418"/>
    <s v="2023-008,2023-029"/>
  </r>
  <r>
    <n v="1"/>
    <n v="2"/>
    <n v="61"/>
    <s v="D11938S"/>
    <s v="D11938"/>
    <s v="D11938"/>
    <x v="5"/>
    <x v="2"/>
    <x v="2"/>
    <s v="2022"/>
    <s v="F"/>
    <n v="50"/>
    <x v="0"/>
    <s v="Caucasian"/>
    <m/>
    <m/>
    <m/>
    <s v="no"/>
    <m/>
    <s v="no"/>
    <m/>
    <s v="160"/>
    <s v="52"/>
    <s v="20.3"/>
    <m/>
    <m/>
    <s v="16031"/>
    <s v="2023-008"/>
  </r>
  <r>
    <n v="1"/>
    <n v="2"/>
    <n v="62"/>
    <s v="D11911S"/>
    <s v="D11911"/>
    <s v="D11911"/>
    <x v="5"/>
    <x v="2"/>
    <x v="2"/>
    <s v="2022"/>
    <s v="F"/>
    <n v="50"/>
    <x v="0"/>
    <s v="Caucasian"/>
    <m/>
    <m/>
    <m/>
    <s v="no"/>
    <m/>
    <s v="no"/>
    <m/>
    <s v="165"/>
    <s v="55"/>
    <s v="20.2"/>
    <m/>
    <m/>
    <s v="16031"/>
    <s v="2023-008"/>
  </r>
  <r>
    <n v="1"/>
    <n v="2"/>
    <n v="63"/>
    <s v="D11911S"/>
    <s v="D11911"/>
    <s v="D11911"/>
    <x v="5"/>
    <x v="2"/>
    <x v="2"/>
    <s v="2022"/>
    <s v="F"/>
    <n v="50"/>
    <x v="0"/>
    <s v="Caucasian"/>
    <m/>
    <m/>
    <m/>
    <s v="no"/>
    <m/>
    <s v="no"/>
    <m/>
    <s v="165"/>
    <s v="55"/>
    <s v="20.2"/>
    <m/>
    <m/>
    <s v="16031"/>
    <s v="2023-008"/>
  </r>
  <r>
    <n v="1"/>
    <n v="2"/>
    <n v="73"/>
    <s v="D11937S"/>
    <s v="D11937"/>
    <s v="D11937"/>
    <x v="5"/>
    <x v="2"/>
    <x v="2"/>
    <s v="2022"/>
    <s v="F"/>
    <n v="52"/>
    <x v="0"/>
    <s v="Caucasian"/>
    <m/>
    <m/>
    <m/>
    <s v="no"/>
    <m/>
    <s v="no"/>
    <m/>
    <s v="150"/>
    <s v="42"/>
    <s v="18.7"/>
    <m/>
    <m/>
    <s v="16031,17418"/>
    <s v="2023-008,2023-029"/>
  </r>
  <r>
    <n v="1"/>
    <n v="2"/>
    <n v="74"/>
    <s v="D11937S"/>
    <s v="D11937"/>
    <s v="D11937"/>
    <x v="5"/>
    <x v="2"/>
    <x v="2"/>
    <s v="2022"/>
    <s v="F"/>
    <n v="52"/>
    <x v="0"/>
    <s v="Caucasian"/>
    <m/>
    <m/>
    <m/>
    <s v="no"/>
    <m/>
    <s v="no"/>
    <m/>
    <s v="150"/>
    <s v="42"/>
    <s v="18.7"/>
    <m/>
    <m/>
    <s v="16031,17418"/>
    <s v="2023-008,2023-029"/>
  </r>
  <r>
    <n v="1"/>
    <n v="2"/>
    <n v="75"/>
    <s v="D11938S"/>
    <s v="D11938"/>
    <s v="D11938"/>
    <x v="5"/>
    <x v="2"/>
    <x v="2"/>
    <s v="2022"/>
    <s v="F"/>
    <n v="50"/>
    <x v="0"/>
    <s v="Caucasian"/>
    <m/>
    <m/>
    <m/>
    <s v="no"/>
    <m/>
    <s v="no"/>
    <m/>
    <s v="160"/>
    <s v="52"/>
    <s v="20.3"/>
    <m/>
    <m/>
    <s v="16031"/>
    <s v="2023-008"/>
  </r>
  <r>
    <n v="1"/>
    <n v="2"/>
    <n v="76"/>
    <s v="D11936S"/>
    <s v="D11936"/>
    <s v="D11936"/>
    <x v="5"/>
    <x v="2"/>
    <x v="2"/>
    <s v="2022"/>
    <s v="F"/>
    <n v="46"/>
    <x v="0"/>
    <s v="Caucasian"/>
    <m/>
    <m/>
    <m/>
    <s v="no"/>
    <m/>
    <s v="no"/>
    <m/>
    <s v="161"/>
    <s v="50"/>
    <s v="19.3"/>
    <m/>
    <m/>
    <s v="16031"/>
    <s v="2023-008"/>
  </r>
  <r>
    <n v="1"/>
    <n v="2"/>
    <n v="77"/>
    <s v="D11934S"/>
    <s v="D11934"/>
    <s v="D11934"/>
    <x v="5"/>
    <x v="2"/>
    <x v="2"/>
    <s v="2022"/>
    <s v="F"/>
    <n v="48"/>
    <x v="0"/>
    <s v="Caucasian"/>
    <m/>
    <m/>
    <m/>
    <s v="no"/>
    <m/>
    <s v="no"/>
    <m/>
    <s v="162"/>
    <s v="60"/>
    <s v="22.9"/>
    <m/>
    <m/>
    <s v="16031"/>
    <s v="2023-008"/>
  </r>
  <r>
    <n v="1"/>
    <n v="2"/>
    <n v="78"/>
    <s v="D11934S"/>
    <s v="D11934"/>
    <s v="D11934"/>
    <x v="5"/>
    <x v="2"/>
    <x v="2"/>
    <s v="2022"/>
    <s v="F"/>
    <n v="48"/>
    <x v="0"/>
    <s v="Caucasian"/>
    <m/>
    <m/>
    <m/>
    <s v="no"/>
    <m/>
    <s v="no"/>
    <m/>
    <s v="162"/>
    <s v="60"/>
    <s v="22.9"/>
    <m/>
    <m/>
    <s v="16031"/>
    <s v="2023-008"/>
  </r>
  <r>
    <n v="1"/>
    <n v="3"/>
    <n v="1"/>
    <s v="D11954S"/>
    <s v="D11954"/>
    <s v="D11954"/>
    <x v="5"/>
    <x v="2"/>
    <x v="2"/>
    <s v="2022"/>
    <s v="F"/>
    <n v="46"/>
    <x v="0"/>
    <s v="Caucasian"/>
    <m/>
    <m/>
    <m/>
    <s v="no"/>
    <m/>
    <s v="no"/>
    <m/>
    <s v="165"/>
    <s v="66"/>
    <s v="24.2"/>
    <m/>
    <m/>
    <s v="16031,16436"/>
    <s v="2023-008,AOA-230405-MultiSerum"/>
  </r>
  <r>
    <n v="1"/>
    <n v="3"/>
    <n v="2"/>
    <s v="133117S"/>
    <s v="133117S"/>
    <s v="133117S"/>
    <x v="12"/>
    <x v="3"/>
    <x v="5"/>
    <s v="2022"/>
    <s v="F"/>
    <n v="64"/>
    <x v="0"/>
    <s v="Caucasian"/>
    <m/>
    <s v="T3N0M0"/>
    <m/>
    <s v="no"/>
    <s v="sister - breast cancer"/>
    <s v="hypertension, allergy"/>
    <s v="no"/>
    <s v="153"/>
    <s v="51"/>
    <s v="21.8"/>
    <m/>
    <m/>
    <s v="16436"/>
    <s v="AOA-230405-MultiSerum"/>
  </r>
  <r>
    <n v="1"/>
    <n v="3"/>
    <n v="3"/>
    <s v="132963S"/>
    <s v="132963S"/>
    <s v="132963S"/>
    <x v="13"/>
    <x v="3"/>
    <x v="6"/>
    <s v="2021"/>
    <s v="F"/>
    <n v="59"/>
    <x v="0"/>
    <s v="Caucasian"/>
    <m/>
    <s v="TxN1bM0"/>
    <m/>
    <s v="30 years 1 pack/day"/>
    <s v="no"/>
    <s v="ovarian cyst"/>
    <s v="no"/>
    <s v="157"/>
    <s v="58"/>
    <s v="23.5"/>
    <m/>
    <m/>
    <s v="16436"/>
    <s v="AOA-230405-MultiSerum"/>
  </r>
  <r>
    <n v="1"/>
    <n v="3"/>
    <n v="4"/>
    <s v="034861S"/>
    <s v="034861S"/>
    <s v="034861S"/>
    <x v="2"/>
    <x v="0"/>
    <x v="6"/>
    <s v="2022"/>
    <s v="F"/>
    <n v="57"/>
    <x v="0"/>
    <s v="Caucasian"/>
    <s v="G3"/>
    <s v="T3bN0M0"/>
    <m/>
    <s v="no"/>
    <s v="mother - lung cancer"/>
    <s v="chronic gastritis, hypertension"/>
    <s v="no"/>
    <s v="153"/>
    <s v="59"/>
    <s v="25.2"/>
    <m/>
    <m/>
    <s v="16436"/>
    <s v="AOA-230405-MultiSerum"/>
  </r>
  <r>
    <n v="1"/>
    <n v="3"/>
    <n v="5"/>
    <s v="034841S"/>
    <s v="034841S"/>
    <s v="034841S"/>
    <x v="2"/>
    <x v="0"/>
    <x v="7"/>
    <s v="2022"/>
    <s v="F"/>
    <n v="51"/>
    <x v="0"/>
    <s v="Caucasian"/>
    <s v="G3"/>
    <s v="T3cN0M0"/>
    <m/>
    <s v="no"/>
    <s v="mother - breast cancer"/>
    <s v="no"/>
    <s v="no"/>
    <s v="169"/>
    <s v="63"/>
    <s v="22.1"/>
    <m/>
    <m/>
    <s v="16436"/>
    <s v="AOA-230405-MultiSerum"/>
  </r>
  <r>
    <n v="1"/>
    <n v="3"/>
    <n v="6"/>
    <s v="D12227S"/>
    <s v="D12227S"/>
    <s v="D12227S"/>
    <x v="5"/>
    <x v="2"/>
    <x v="2"/>
    <s v="2022"/>
    <s v="F"/>
    <n v="64"/>
    <x v="0"/>
    <s v="Caucasian"/>
    <m/>
    <m/>
    <m/>
    <s v="no"/>
    <m/>
    <s v="no"/>
    <m/>
    <s v="161"/>
    <s v="65"/>
    <s v="25.1"/>
    <m/>
    <m/>
    <s v="16436"/>
    <s v="AOA-230405-MultiSerum"/>
  </r>
  <r>
    <n v="1"/>
    <n v="3"/>
    <n v="7"/>
    <s v="D11958S"/>
    <s v="D11958"/>
    <s v="D11958"/>
    <x v="5"/>
    <x v="2"/>
    <x v="2"/>
    <s v="2022"/>
    <s v="F"/>
    <n v="50"/>
    <x v="0"/>
    <s v="Caucasian"/>
    <m/>
    <m/>
    <m/>
    <s v="no"/>
    <m/>
    <s v="no"/>
    <m/>
    <s v="161"/>
    <s v="65"/>
    <s v="25.1"/>
    <m/>
    <m/>
    <s v="16031,16436"/>
    <s v="2023-008,AOA-230405-MultiSerum"/>
  </r>
  <r>
    <n v="1"/>
    <n v="3"/>
    <n v="8"/>
    <s v="133119S"/>
    <s v="133119S"/>
    <s v="133119S"/>
    <x v="14"/>
    <x v="3"/>
    <x v="8"/>
    <s v="2022"/>
    <s v="M"/>
    <n v="38"/>
    <x v="0"/>
    <s v="Caucasian"/>
    <m/>
    <s v="T2aN0M0"/>
    <m/>
    <s v="no"/>
    <s v="no"/>
    <s v="no"/>
    <s v="no"/>
    <s v="176"/>
    <s v="79"/>
    <s v="25.5"/>
    <m/>
    <m/>
    <s v="16436"/>
    <s v="AOA-230405-MultiSerum"/>
  </r>
  <r>
    <n v="1"/>
    <n v="3"/>
    <n v="9"/>
    <s v="D11980S"/>
    <s v="D11980S"/>
    <s v="D11980S"/>
    <x v="5"/>
    <x v="2"/>
    <x v="2"/>
    <s v="2021"/>
    <s v="F"/>
    <n v="54"/>
    <x v="0"/>
    <s v="Caucasian"/>
    <m/>
    <m/>
    <m/>
    <s v="no"/>
    <m/>
    <s v="no"/>
    <m/>
    <s v="167"/>
    <s v="55"/>
    <s v="19.7"/>
    <m/>
    <m/>
    <s v="16436"/>
    <s v="AOA-230405-MultiSerum"/>
  </r>
  <r>
    <n v="1"/>
    <n v="3"/>
    <n v="10"/>
    <s v="034865S"/>
    <s v="034865S"/>
    <s v="034865S"/>
    <x v="2"/>
    <x v="0"/>
    <x v="7"/>
    <s v="2022"/>
    <s v="F"/>
    <n v="50"/>
    <x v="0"/>
    <s v="Caucasian"/>
    <s v="G1"/>
    <s v="T3cN0M0"/>
    <m/>
    <s v="30 years 1 pack/day"/>
    <s v="grandmother - CUP"/>
    <s v="obesity"/>
    <s v="no"/>
    <s v="160"/>
    <s v="94"/>
    <s v="36.700000000000003"/>
    <m/>
    <m/>
    <s v="16436"/>
    <s v="AOA-230405-MultiSerum"/>
  </r>
  <r>
    <n v="1"/>
    <n v="3"/>
    <n v="11"/>
    <s v="D11855S"/>
    <s v="D11855"/>
    <s v="D11855"/>
    <x v="5"/>
    <x v="2"/>
    <x v="2"/>
    <s v="2022"/>
    <s v="F"/>
    <n v="48"/>
    <x v="0"/>
    <s v="Caucasian"/>
    <m/>
    <m/>
    <m/>
    <s v="no"/>
    <m/>
    <s v="no"/>
    <m/>
    <s v="158"/>
    <s v="64"/>
    <s v="25.6"/>
    <m/>
    <m/>
    <s v="16031,16436,17418"/>
    <s v="2023-008,AOA-230405-MultiSerum,2023-029"/>
  </r>
  <r>
    <n v="1"/>
    <n v="3"/>
    <n v="12"/>
    <s v="034690S"/>
    <s v="034690S"/>
    <s v="034690S"/>
    <x v="15"/>
    <x v="0"/>
    <x v="0"/>
    <s v="2022"/>
    <s v="F"/>
    <n v="55"/>
    <x v="0"/>
    <s v="Caucasian"/>
    <s v="G2"/>
    <s v="T2aN0M0"/>
    <m/>
    <s v="35 years 1 pack/day"/>
    <s v="no"/>
    <s v="chronic pyelonephritis, vein thrombosis"/>
    <s v="no"/>
    <s v="168"/>
    <s v="59"/>
    <s v="20.9"/>
    <m/>
    <m/>
    <s v="16436"/>
    <s v="AOA-230405-MultiSerum"/>
  </r>
  <r>
    <n v="1"/>
    <n v="3"/>
    <n v="13"/>
    <s v="133016S"/>
    <s v="133016S"/>
    <s v="133016S"/>
    <x v="16"/>
    <x v="3"/>
    <x v="7"/>
    <s v="2022"/>
    <s v="F"/>
    <n v="77"/>
    <x v="0"/>
    <s v="Caucasian"/>
    <m/>
    <s v="T4bN1aM0"/>
    <m/>
    <s v="no"/>
    <s v="no"/>
    <s v="hypertension, diabetes mellitus type 2"/>
    <s v="no"/>
    <s v="160"/>
    <s v="60"/>
    <s v="23.4"/>
    <m/>
    <m/>
    <s v="16436"/>
    <s v="AOA-230405-MultiSerum"/>
  </r>
  <r>
    <n v="1"/>
    <n v="3"/>
    <n v="14"/>
    <s v="034870S"/>
    <s v="034870S"/>
    <s v="034870S"/>
    <x v="2"/>
    <x v="0"/>
    <x v="6"/>
    <s v="2022"/>
    <s v="F"/>
    <n v="51"/>
    <x v="0"/>
    <s v="Caucasian"/>
    <s v="G3"/>
    <s v="T3bN1M0"/>
    <m/>
    <s v="no"/>
    <s v="no"/>
    <s v="no"/>
    <s v="no"/>
    <s v="164"/>
    <s v="57"/>
    <s v="21.2"/>
    <m/>
    <m/>
    <s v="16436"/>
    <s v="AOA-230405-MultiSerum"/>
  </r>
  <r>
    <n v="1"/>
    <n v="3"/>
    <n v="15"/>
    <s v="034845S"/>
    <s v="034845S"/>
    <s v="034845S"/>
    <x v="2"/>
    <x v="0"/>
    <x v="9"/>
    <s v="2022"/>
    <s v="F"/>
    <n v="54"/>
    <x v="0"/>
    <s v="Caucasian"/>
    <s v="G3"/>
    <s v="T3cN1M1"/>
    <m/>
    <s v="no"/>
    <s v="mother - thyroid cancer"/>
    <s v="diabetes mellitus type 2, hypertension"/>
    <s v="no"/>
    <s v="162"/>
    <s v="75"/>
    <s v="28.6"/>
    <m/>
    <m/>
    <s v="16436"/>
    <s v="AOA-230405-MultiSerum"/>
  </r>
  <r>
    <n v="1"/>
    <n v="3"/>
    <n v="16"/>
    <s v="034759S"/>
    <s v="034759S"/>
    <s v="034759S"/>
    <x v="2"/>
    <x v="0"/>
    <x v="9"/>
    <s v="2022"/>
    <s v="F"/>
    <n v="43"/>
    <x v="0"/>
    <s v="Caucasian"/>
    <s v="G3"/>
    <s v="T3cN1M1"/>
    <s v="83.6"/>
    <s v="no"/>
    <s v="mother-breast cancer, uterine cancer"/>
    <s v="no"/>
    <s v="no"/>
    <s v="162"/>
    <s v="66"/>
    <s v="25.1"/>
    <m/>
    <m/>
    <s v="15959,16436"/>
    <s v="2023-006,AOA-230405-MultiSerum"/>
  </r>
  <r>
    <n v="1"/>
    <n v="3"/>
    <n v="17"/>
    <s v="D12032S"/>
    <s v="D12032"/>
    <s v="D12032"/>
    <x v="5"/>
    <x v="2"/>
    <x v="2"/>
    <s v="2022"/>
    <s v="F"/>
    <n v="50"/>
    <x v="0"/>
    <s v="Caucasian"/>
    <m/>
    <m/>
    <m/>
    <s v="no"/>
    <m/>
    <s v="no"/>
    <m/>
    <s v="163"/>
    <s v="52"/>
    <s v="19.600000000000001"/>
    <m/>
    <m/>
    <s v="16031,16436"/>
    <s v="2023-008,AOA-230405-MultiSerum"/>
  </r>
  <r>
    <n v="1"/>
    <n v="3"/>
    <n v="18"/>
    <s v="D11857S"/>
    <s v="D11857"/>
    <s v="D11857"/>
    <x v="5"/>
    <x v="2"/>
    <x v="2"/>
    <s v="2022"/>
    <s v="F"/>
    <n v="44"/>
    <x v="0"/>
    <s v="Caucasian"/>
    <m/>
    <m/>
    <m/>
    <s v="no"/>
    <m/>
    <s v="no"/>
    <m/>
    <s v="171"/>
    <s v="65"/>
    <s v="22.2"/>
    <m/>
    <m/>
    <s v="16031,16436"/>
    <s v="2023-008,AOA-230405-MultiSerum"/>
  </r>
  <r>
    <n v="1"/>
    <n v="3"/>
    <n v="19"/>
    <s v="133129S"/>
    <s v="133129S"/>
    <s v="133129S"/>
    <x v="17"/>
    <x v="3"/>
    <x v="1"/>
    <s v="2022"/>
    <s v="F"/>
    <n v="48"/>
    <x v="0"/>
    <s v="Caucasian"/>
    <m/>
    <s v="T3bN0M0"/>
    <m/>
    <s v="no"/>
    <s v="no"/>
    <s v="breast cancer, obesity"/>
    <s v="no"/>
    <s v="169"/>
    <s v="86"/>
    <s v="30.1"/>
    <m/>
    <m/>
    <s v="16436"/>
    <s v="AOA-230405-MultiSerum"/>
  </r>
  <r>
    <n v="1"/>
    <n v="3"/>
    <n v="20"/>
    <s v="133026S"/>
    <s v="133026S"/>
    <s v="133026S"/>
    <x v="12"/>
    <x v="3"/>
    <x v="3"/>
    <s v="2022"/>
    <s v="F"/>
    <n v="71"/>
    <x v="0"/>
    <s v="Caucasian"/>
    <m/>
    <s v="T1aN0M0"/>
    <m/>
    <s v="no"/>
    <s v="no"/>
    <s v="hypertension, chronic cholecystitis"/>
    <s v="no"/>
    <s v="157"/>
    <s v="72.5"/>
    <s v="29.2"/>
    <m/>
    <m/>
    <s v="16436"/>
    <s v="AOA-230405-MultiSerum"/>
  </r>
  <r>
    <n v="1"/>
    <n v="3"/>
    <n v="21"/>
    <s v="D12039S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3"/>
    <n v="22"/>
    <s v="1327401 PLASMA 500UL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3"/>
    <n v="23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1"/>
    <n v="3"/>
    <n v="24"/>
    <s v="D11892S"/>
    <s v="D11892"/>
    <s v="D11892"/>
    <x v="5"/>
    <x v="2"/>
    <x v="2"/>
    <s v="2022"/>
    <s v="F"/>
    <n v="37"/>
    <x v="0"/>
    <s v="Caucasian"/>
    <m/>
    <m/>
    <m/>
    <s v="no"/>
    <m/>
    <s v="no"/>
    <m/>
    <s v="168"/>
    <s v="60"/>
    <s v="21.3"/>
    <m/>
    <m/>
    <s v="16031,16436"/>
    <s v="2023-008,AOA-230405-MultiSerum"/>
  </r>
  <r>
    <n v="1"/>
    <n v="3"/>
    <n v="25"/>
    <s v="133138S"/>
    <s v="133138S"/>
    <s v="133138S"/>
    <x v="17"/>
    <x v="3"/>
    <x v="1"/>
    <s v="2022"/>
    <s v="F"/>
    <n v="37"/>
    <x v="0"/>
    <s v="Caucasian"/>
    <m/>
    <s v="T3bN0M0"/>
    <m/>
    <s v="no"/>
    <s v="grandmother - uterine cancer"/>
    <s v="pituitary incidentaloma"/>
    <s v="no"/>
    <s v="160"/>
    <s v="53"/>
    <s v="20.7"/>
    <m/>
    <m/>
    <s v="16436"/>
    <s v="AOA-230405-MultiSerum"/>
  </r>
  <r>
    <n v="1"/>
    <n v="3"/>
    <n v="26"/>
    <s v="034850S"/>
    <s v="034850S"/>
    <s v="034850S"/>
    <x v="2"/>
    <x v="0"/>
    <x v="7"/>
    <s v="2022"/>
    <s v="F"/>
    <n v="49"/>
    <x v="0"/>
    <s v="Caucasian"/>
    <s v="G3"/>
    <s v="T3cN0M0"/>
    <m/>
    <s v="no"/>
    <s v="grandmother - stomach cancer"/>
    <s v="obesity"/>
    <s v="no"/>
    <s v="164"/>
    <s v="96"/>
    <s v="35.700000000000003"/>
    <m/>
    <m/>
    <s v="16436"/>
    <s v="AOA-230405-MultiSerum"/>
  </r>
  <r>
    <n v="1"/>
    <n v="3"/>
    <n v="27"/>
    <s v="034831S"/>
    <s v="034831S"/>
    <s v="034831S"/>
    <x v="2"/>
    <x v="0"/>
    <x v="10"/>
    <s v="2022"/>
    <s v="F"/>
    <n v="50"/>
    <x v="0"/>
    <s v="Caucasian"/>
    <s v="G3"/>
    <s v="T3a2N1M0"/>
    <m/>
    <s v="no"/>
    <s v="father - prostate cancer, mother - gastric cancer"/>
    <s v="chronic gastritis, hypertension"/>
    <s v="no"/>
    <s v="161"/>
    <s v="60"/>
    <s v="23.1"/>
    <m/>
    <m/>
    <s v="16436"/>
    <s v="AOA-230405-MultiSerum"/>
  </r>
  <r>
    <n v="1"/>
    <n v="3"/>
    <n v="28"/>
    <s v="D12095S"/>
    <s v="D12095"/>
    <s v="D12095"/>
    <x v="5"/>
    <x v="2"/>
    <x v="2"/>
    <s v="2022"/>
    <s v="F"/>
    <n v="51"/>
    <x v="0"/>
    <s v="Caucasian"/>
    <m/>
    <m/>
    <m/>
    <s v="no"/>
    <m/>
    <s v="no"/>
    <m/>
    <s v="172"/>
    <s v="68"/>
    <s v="23"/>
    <m/>
    <m/>
    <s v="16031,16436"/>
    <s v="2023-008,AOA-230405-MultiSerum"/>
  </r>
  <r>
    <n v="1"/>
    <n v="3"/>
    <n v="29"/>
    <s v="133060S"/>
    <s v="133060S"/>
    <s v="133060S"/>
    <x v="18"/>
    <x v="3"/>
    <x v="11"/>
    <s v="2022"/>
    <s v="M"/>
    <n v="46"/>
    <x v="0"/>
    <s v="Caucasian"/>
    <m/>
    <s v="T4eN0M1"/>
    <m/>
    <s v="no"/>
    <s v="grandmother-gastric cancer"/>
    <s v="hypertension"/>
    <s v="no"/>
    <s v="182"/>
    <s v="85"/>
    <s v="25.6"/>
    <m/>
    <m/>
    <s v="16436"/>
    <s v="AOA-230405-MultiSerum"/>
  </r>
  <r>
    <n v="1"/>
    <n v="3"/>
    <n v="30"/>
    <s v="132911S"/>
    <s v="132911S"/>
    <s v="132911S"/>
    <x v="17"/>
    <x v="3"/>
    <x v="3"/>
    <s v="2021"/>
    <s v="F"/>
    <n v="82"/>
    <x v="0"/>
    <s v="Caucasian"/>
    <m/>
    <s v="T1bN0M0"/>
    <m/>
    <s v="no"/>
    <s v="no"/>
    <s v="CAD, atherosclerosis, hypertension , chronic venous insufficiency, chronic pyelonephritis"/>
    <s v="no"/>
    <s v="151"/>
    <s v="60"/>
    <s v="26.3"/>
    <m/>
    <m/>
    <s v="16436"/>
    <s v="AOA-230405-MultiSerum"/>
  </r>
  <r>
    <n v="1"/>
    <n v="3"/>
    <n v="31"/>
    <s v="034832S"/>
    <s v="034832S"/>
    <s v="034832S"/>
    <x v="2"/>
    <x v="0"/>
    <x v="6"/>
    <s v="2022"/>
    <s v="F"/>
    <n v="40"/>
    <x v="0"/>
    <s v="Caucasian"/>
    <s v="G3"/>
    <s v="T3bN0M0"/>
    <m/>
    <s v="no"/>
    <s v="father - CRC"/>
    <s v="chronic pancreatitis"/>
    <s v="no"/>
    <s v="167"/>
    <s v="53"/>
    <s v="19"/>
    <m/>
    <m/>
    <s v="16436"/>
    <s v="AOA-230405-MultiSerum"/>
  </r>
  <r>
    <n v="1"/>
    <n v="3"/>
    <n v="32"/>
    <s v="D12161S"/>
    <s v="D12161S"/>
    <s v="D12161S"/>
    <x v="5"/>
    <x v="2"/>
    <x v="2"/>
    <s v="2021"/>
    <s v="F"/>
    <n v="66"/>
    <x v="0"/>
    <s v="Caucasian"/>
    <m/>
    <m/>
    <m/>
    <s v="no"/>
    <m/>
    <s v="no"/>
    <m/>
    <s v="166"/>
    <s v="50"/>
    <s v="18.100000000000001"/>
    <m/>
    <m/>
    <s v="16436"/>
    <s v="AOA-230405-MultiSerum"/>
  </r>
  <r>
    <n v="1"/>
    <n v="3"/>
    <n v="33"/>
    <s v="D11900S"/>
    <s v="D11900"/>
    <s v="D11900"/>
    <x v="5"/>
    <x v="2"/>
    <x v="2"/>
    <s v="2022"/>
    <s v="F"/>
    <n v="48"/>
    <x v="0"/>
    <s v="Caucasian"/>
    <m/>
    <m/>
    <m/>
    <s v="no"/>
    <m/>
    <s v="no"/>
    <m/>
    <s v="165"/>
    <s v="61"/>
    <s v="22.4"/>
    <m/>
    <m/>
    <s v="16031,16436"/>
    <s v="2023-008,AOA-230405-MultiSerum"/>
  </r>
  <r>
    <n v="1"/>
    <n v="3"/>
    <n v="34"/>
    <s v="133153S"/>
    <s v="133153S"/>
    <s v="133153S"/>
    <x v="14"/>
    <x v="3"/>
    <x v="7"/>
    <s v="2022"/>
    <s v="M"/>
    <n v="32"/>
    <x v="0"/>
    <s v="Caucasian"/>
    <m/>
    <s v="T4bN1aM0"/>
    <m/>
    <s v="no"/>
    <s v="no"/>
    <s v="hypertension"/>
    <s v="no"/>
    <s v="180"/>
    <s v="90"/>
    <s v="27.8"/>
    <m/>
    <m/>
    <s v="16436"/>
    <s v="AOA-230405-MultiSerum"/>
  </r>
  <r>
    <n v="1"/>
    <n v="3"/>
    <n v="35"/>
    <s v="133068S"/>
    <s v="133068S"/>
    <s v="133068S"/>
    <x v="14"/>
    <x v="3"/>
    <x v="0"/>
    <s v="2022"/>
    <s v="F"/>
    <n v="68"/>
    <x v="0"/>
    <s v="Caucasian"/>
    <m/>
    <s v="T2bN0M0"/>
    <m/>
    <s v="no"/>
    <s v="no"/>
    <s v="hypertension, obesity"/>
    <s v="no"/>
    <s v="157"/>
    <s v="88"/>
    <s v="35.700000000000003"/>
    <m/>
    <m/>
    <s v="16436"/>
    <s v="AOA-230405-MultiSerum"/>
  </r>
  <r>
    <n v="1"/>
    <n v="3"/>
    <n v="36"/>
    <s v="132912S"/>
    <s v="132912S"/>
    <s v="132912S"/>
    <x v="17"/>
    <x v="3"/>
    <x v="3"/>
    <s v="2021"/>
    <s v="M"/>
    <n v="35"/>
    <x v="0"/>
    <s v="Caucasian"/>
    <m/>
    <s v="T1bN0M0"/>
    <m/>
    <s v="no"/>
    <s v="no"/>
    <s v="chronic gastritis, hypertension , chronic venous insufficiency"/>
    <s v="no"/>
    <s v="182"/>
    <s v="76"/>
    <s v="22.9"/>
    <m/>
    <m/>
    <s v="16436"/>
    <s v="AOA-230405-MultiSerum"/>
  </r>
  <r>
    <n v="1"/>
    <n v="3"/>
    <n v="37"/>
    <s v="034858S"/>
    <s v="034858S"/>
    <s v="034858S"/>
    <x v="2"/>
    <x v="0"/>
    <x v="6"/>
    <s v="2022"/>
    <s v="F"/>
    <n v="64"/>
    <x v="0"/>
    <s v="Caucasian"/>
    <s v="G3"/>
    <s v="T3bN0M0"/>
    <m/>
    <s v="no"/>
    <s v="no"/>
    <s v="chronic gastritis, hypertension"/>
    <s v="no"/>
    <s v="170"/>
    <s v="64"/>
    <s v="22.1"/>
    <m/>
    <m/>
    <s v="16436"/>
    <s v="AOA-230405-MultiSerum"/>
  </r>
  <r>
    <n v="1"/>
    <n v="3"/>
    <n v="38"/>
    <s v="D12170S"/>
    <s v="D12170S"/>
    <s v="D12170S"/>
    <x v="5"/>
    <x v="2"/>
    <x v="2"/>
    <s v="2021"/>
    <s v="F"/>
    <n v="64"/>
    <x v="0"/>
    <s v="Caucasian"/>
    <m/>
    <m/>
    <m/>
    <s v="no"/>
    <m/>
    <s v="no"/>
    <m/>
    <s v="158"/>
    <s v="60"/>
    <s v="24"/>
    <m/>
    <m/>
    <s v="16436"/>
    <s v="AOA-230405-MultiSerum"/>
  </r>
  <r>
    <n v="1"/>
    <n v="3"/>
    <n v="39"/>
    <s v="D11901S"/>
    <s v="D11901"/>
    <s v="D11901"/>
    <x v="5"/>
    <x v="2"/>
    <x v="2"/>
    <s v="2022"/>
    <s v="F"/>
    <n v="52"/>
    <x v="0"/>
    <s v="Caucasian"/>
    <m/>
    <m/>
    <m/>
    <s v="no"/>
    <m/>
    <s v="no"/>
    <m/>
    <s v="167"/>
    <s v="58"/>
    <s v="20.8"/>
    <m/>
    <m/>
    <s v="16031,16436"/>
    <s v="2023-008,AOA-230405-MultiSerum"/>
  </r>
  <r>
    <n v="1"/>
    <n v="3"/>
    <n v="40"/>
    <s v="D11731S"/>
    <s v="D11731S"/>
    <s v="D11731S"/>
    <x v="5"/>
    <x v="2"/>
    <x v="2"/>
    <s v="2021"/>
    <s v="F"/>
    <n v="57"/>
    <x v="0"/>
    <s v="Caucasian"/>
    <m/>
    <m/>
    <m/>
    <s v="no"/>
    <m/>
    <s v="no"/>
    <m/>
    <s v="167"/>
    <s v="70"/>
    <s v="25.1"/>
    <m/>
    <m/>
    <s v="16436"/>
    <s v="AOA-230405-MultiSerum"/>
  </r>
  <r>
    <n v="1"/>
    <n v="3"/>
    <n v="41"/>
    <s v="133101S"/>
    <s v="133101S"/>
    <s v="133101S"/>
    <x v="12"/>
    <x v="3"/>
    <x v="0"/>
    <s v="2022"/>
    <s v="M"/>
    <n v="68"/>
    <x v="0"/>
    <s v="Caucasian"/>
    <m/>
    <s v="T2bN0M0"/>
    <m/>
    <s v="no"/>
    <s v="father - laryngeal cancer"/>
    <s v="obesity"/>
    <s v="no"/>
    <s v="172"/>
    <s v="95"/>
    <s v="32.1"/>
    <m/>
    <m/>
    <s v="16436"/>
    <s v="AOA-230405-MultiSerum"/>
  </r>
  <r>
    <n v="1"/>
    <n v="3"/>
    <n v="42"/>
    <s v="132944S"/>
    <s v="132944S"/>
    <s v="132944S"/>
    <x v="14"/>
    <x v="3"/>
    <x v="8"/>
    <s v="2021"/>
    <s v="F"/>
    <n v="78"/>
    <x v="0"/>
    <s v="Caucasian"/>
    <m/>
    <s v="T2aN0M0"/>
    <m/>
    <s v="no"/>
    <s v="no"/>
    <s v="diabetes mellitus type 2"/>
    <s v="no"/>
    <s v="165"/>
    <s v="75"/>
    <s v="27.5"/>
    <m/>
    <m/>
    <s v="16436"/>
    <s v="AOA-230405-MultiSerum"/>
  </r>
  <r>
    <n v="1"/>
    <n v="3"/>
    <n v="43"/>
    <s v="034859S"/>
    <s v="034859S"/>
    <s v="034859S"/>
    <x v="2"/>
    <x v="0"/>
    <x v="12"/>
    <s v="2022"/>
    <s v="F"/>
    <n v="74"/>
    <x v="0"/>
    <s v="Caucasian"/>
    <s v="G3"/>
    <s v="T2aN1M0"/>
    <m/>
    <s v="no"/>
    <s v="mother -colon cancer, sister - colon cancer"/>
    <s v="hypertension, atherosclerosis"/>
    <s v="no"/>
    <s v="160"/>
    <s v="68"/>
    <s v="26.6"/>
    <m/>
    <m/>
    <s v="16436"/>
    <s v="AOA-230405-MultiSerum"/>
  </r>
  <r>
    <n v="1"/>
    <n v="3"/>
    <n v="44"/>
    <s v="034840S"/>
    <s v="034840S"/>
    <s v="034840S"/>
    <x v="15"/>
    <x v="0"/>
    <x v="9"/>
    <s v="2022"/>
    <s v="F"/>
    <n v="65"/>
    <x v="0"/>
    <s v="Caucasian"/>
    <s v="N/A"/>
    <s v="T3cN0M1"/>
    <m/>
    <s v="no"/>
    <s v="no"/>
    <s v="no"/>
    <s v="no"/>
    <s v="167"/>
    <s v="82"/>
    <s v="29.4"/>
    <m/>
    <m/>
    <s v="16436"/>
    <s v="AOA-230405-MultiSerum"/>
  </r>
  <r>
    <n v="1"/>
    <n v="4"/>
    <n v="1"/>
    <s v="034207(II)S"/>
    <s v="034207(II)S"/>
    <s v="034207(II)S"/>
    <x v="19"/>
    <x v="0"/>
    <x v="7"/>
    <s v="2019"/>
    <s v="F"/>
    <n v="72"/>
    <x v="0"/>
    <s v="Caucasian"/>
    <s v="G3"/>
    <s v="N/A"/>
    <m/>
    <s v="no"/>
    <s v="no"/>
    <s v="breast cancer 2017,CAD, atherosclerosis, hypertension "/>
    <s v="no"/>
    <s v="157"/>
    <s v="72"/>
    <s v="29.2"/>
    <m/>
    <m/>
    <s v="16436"/>
    <s v="AOA-230405-MultiSerum"/>
  </r>
  <r>
    <n v="1"/>
    <n v="4"/>
    <n v="2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1"/>
    <n v="4"/>
    <n v="3"/>
    <s v="034832S"/>
    <s v="034832S"/>
    <s v="034832S"/>
    <x v="2"/>
    <x v="0"/>
    <x v="6"/>
    <s v="2022"/>
    <s v="F"/>
    <n v="40"/>
    <x v="0"/>
    <s v="Caucasian"/>
    <s v="G3"/>
    <s v="T3bN0M0"/>
    <m/>
    <s v="no"/>
    <s v="father - CRC"/>
    <s v="chronic pancreatitis"/>
    <s v="no"/>
    <s v="167"/>
    <s v="53"/>
    <s v="19"/>
    <m/>
    <m/>
    <s v="16436"/>
    <s v="AOA-230405-MultiSerum"/>
  </r>
  <r>
    <n v="1"/>
    <n v="4"/>
    <n v="4"/>
    <s v="034837S"/>
    <s v="034837S"/>
    <s v="034837S"/>
    <x v="2"/>
    <x v="0"/>
    <x v="9"/>
    <s v="2022"/>
    <s v="F"/>
    <n v="47"/>
    <x v="0"/>
    <s v="Caucasian"/>
    <s v="G3"/>
    <s v="T3cN1M1"/>
    <m/>
    <s v="10 years 0.5 pack/day"/>
    <s v="mother - ovarian cancer"/>
    <s v="anemia"/>
    <s v="no"/>
    <s v="170"/>
    <s v="68"/>
    <s v="23.5"/>
    <m/>
    <m/>
    <s v="16436"/>
    <s v="AOA-230405-MultiSerum"/>
  </r>
  <r>
    <n v="1"/>
    <n v="4"/>
    <n v="5"/>
    <s v="034840S"/>
    <s v="034840S"/>
    <s v="034840S"/>
    <x v="15"/>
    <x v="0"/>
    <x v="9"/>
    <s v="2022"/>
    <s v="F"/>
    <n v="65"/>
    <x v="0"/>
    <s v="Caucasian"/>
    <s v="N/A"/>
    <s v="T3cN0M1"/>
    <m/>
    <s v="no"/>
    <s v="no"/>
    <s v="no"/>
    <s v="no"/>
    <s v="167"/>
    <s v="82"/>
    <s v="29.4"/>
    <m/>
    <m/>
    <s v="16436"/>
    <s v="AOA-230405-MultiSerum"/>
  </r>
  <r>
    <n v="1"/>
    <n v="4"/>
    <n v="6"/>
    <s v="034841S"/>
    <s v="034841S"/>
    <s v="034841S"/>
    <x v="2"/>
    <x v="0"/>
    <x v="7"/>
    <s v="2022"/>
    <s v="F"/>
    <n v="51"/>
    <x v="0"/>
    <s v="Caucasian"/>
    <s v="G3"/>
    <s v="T3cN0M0"/>
    <m/>
    <s v="no"/>
    <s v="mother - breast cancer"/>
    <s v="no"/>
    <s v="no"/>
    <s v="169"/>
    <s v="63"/>
    <s v="22.1"/>
    <m/>
    <m/>
    <s v="16436"/>
    <s v="AOA-230405-MultiSerum"/>
  </r>
  <r>
    <n v="1"/>
    <n v="4"/>
    <n v="7"/>
    <s v="034844S"/>
    <s v="034844S"/>
    <s v="034844S"/>
    <x v="2"/>
    <x v="0"/>
    <x v="0"/>
    <s v="2022"/>
    <s v="F"/>
    <n v="51"/>
    <x v="0"/>
    <s v="Caucasian"/>
    <s v="G3"/>
    <s v="T2aN0M0"/>
    <m/>
    <s v="no"/>
    <s v="grandfather - lung cancer"/>
    <s v="cholelithiasis, hypertension "/>
    <s v="no"/>
    <s v="163"/>
    <s v="60"/>
    <s v="22.6"/>
    <m/>
    <m/>
    <s v="16436"/>
    <s v="AOA-230405-MultiSerum"/>
  </r>
  <r>
    <n v="1"/>
    <n v="4"/>
    <n v="8"/>
    <s v="034845S"/>
    <s v="034845S"/>
    <s v="034845S"/>
    <x v="2"/>
    <x v="0"/>
    <x v="9"/>
    <s v="2022"/>
    <s v="F"/>
    <n v="54"/>
    <x v="0"/>
    <s v="Caucasian"/>
    <s v="G3"/>
    <s v="T3cN1M1"/>
    <m/>
    <s v="no"/>
    <s v="mother - thyroid cancer"/>
    <s v="diabetes mellitus type 2, hypertension"/>
    <s v="no"/>
    <s v="162"/>
    <s v="75"/>
    <s v="28.6"/>
    <m/>
    <m/>
    <s v="16436"/>
    <s v="AOA-230405-MultiSerum"/>
  </r>
  <r>
    <n v="1"/>
    <n v="4"/>
    <n v="9"/>
    <s v="034850S"/>
    <s v="034850S"/>
    <s v="034850S"/>
    <x v="2"/>
    <x v="0"/>
    <x v="7"/>
    <s v="2022"/>
    <s v="F"/>
    <n v="49"/>
    <x v="0"/>
    <s v="Caucasian"/>
    <s v="G3"/>
    <s v="T3cN0M0"/>
    <m/>
    <s v="no"/>
    <s v="grandmother - stomach cancer"/>
    <s v="obesity"/>
    <s v="no"/>
    <s v="164"/>
    <s v="96"/>
    <s v="35.700000000000003"/>
    <m/>
    <m/>
    <s v="16436"/>
    <s v="AOA-230405-MultiSerum"/>
  </r>
  <r>
    <n v="1"/>
    <n v="4"/>
    <n v="10"/>
    <s v="034857S"/>
    <s v="034857S"/>
    <s v="034857S"/>
    <x v="2"/>
    <x v="0"/>
    <x v="7"/>
    <s v="2022"/>
    <s v="F"/>
    <n v="55"/>
    <x v="0"/>
    <s v="Caucasian"/>
    <s v="G3"/>
    <s v="T3cN0M0"/>
    <m/>
    <s v="no"/>
    <s v="father - sarcoma"/>
    <s v="no"/>
    <s v="no"/>
    <s v="158"/>
    <s v="59"/>
    <s v="23.6"/>
    <m/>
    <m/>
    <s v="16436"/>
    <s v="AOA-230405-MultiSerum"/>
  </r>
  <r>
    <n v="1"/>
    <n v="4"/>
    <n v="11"/>
    <s v="034861S"/>
    <s v="034861S"/>
    <s v="034861S"/>
    <x v="2"/>
    <x v="0"/>
    <x v="6"/>
    <s v="2022"/>
    <s v="F"/>
    <n v="57"/>
    <x v="0"/>
    <s v="Caucasian"/>
    <s v="G3"/>
    <s v="T3bN0M0"/>
    <m/>
    <s v="no"/>
    <s v="mother - lung cancer"/>
    <s v="chronic gastritis, hypertension"/>
    <s v="no"/>
    <s v="153"/>
    <s v="59"/>
    <s v="25.2"/>
    <m/>
    <m/>
    <s v="16436"/>
    <s v="AOA-230405-MultiSerum"/>
  </r>
  <r>
    <n v="1"/>
    <n v="4"/>
    <n v="12"/>
    <s v="034865S"/>
    <s v="034865S"/>
    <s v="034865S"/>
    <x v="2"/>
    <x v="0"/>
    <x v="7"/>
    <s v="2022"/>
    <s v="F"/>
    <n v="50"/>
    <x v="0"/>
    <s v="Caucasian"/>
    <s v="G1"/>
    <s v="T3cN0M0"/>
    <m/>
    <s v="30 years 1 pack/day"/>
    <s v="grandmother - CUP"/>
    <s v="obesity"/>
    <s v="no"/>
    <s v="160"/>
    <s v="94"/>
    <s v="36.700000000000003"/>
    <m/>
    <m/>
    <s v="16436"/>
    <s v="AOA-230405-MultiSerum"/>
  </r>
  <r>
    <n v="1"/>
    <n v="4"/>
    <n v="13"/>
    <s v="034870S"/>
    <s v="034870S"/>
    <s v="034870S"/>
    <x v="2"/>
    <x v="0"/>
    <x v="6"/>
    <s v="2022"/>
    <s v="F"/>
    <n v="51"/>
    <x v="0"/>
    <s v="Caucasian"/>
    <s v="G3"/>
    <s v="T3bN1M0"/>
    <m/>
    <s v="no"/>
    <s v="no"/>
    <s v="no"/>
    <s v="no"/>
    <s v="164"/>
    <s v="57"/>
    <s v="21.2"/>
    <m/>
    <m/>
    <s v="16436"/>
    <s v="AOA-230405-MultiSerum"/>
  </r>
  <r>
    <n v="1"/>
    <n v="4"/>
    <n v="14"/>
    <s v="132911S"/>
    <s v="132911S"/>
    <s v="132911S"/>
    <x v="17"/>
    <x v="3"/>
    <x v="3"/>
    <s v="2021"/>
    <s v="F"/>
    <n v="82"/>
    <x v="0"/>
    <s v="Caucasian"/>
    <m/>
    <s v="T1bN0M0"/>
    <m/>
    <s v="no"/>
    <s v="no"/>
    <s v="CAD, atherosclerosis, hypertension , chronic venous insufficiency, chronic pyelonephritis"/>
    <s v="no"/>
    <s v="151"/>
    <s v="60"/>
    <s v="26.3"/>
    <m/>
    <m/>
    <s v="16436"/>
    <s v="AOA-230405-MultiSerum"/>
  </r>
  <r>
    <n v="1"/>
    <n v="4"/>
    <n v="15"/>
    <s v="132944S"/>
    <s v="132944S"/>
    <s v="132944S"/>
    <x v="14"/>
    <x v="3"/>
    <x v="8"/>
    <s v="2021"/>
    <s v="F"/>
    <n v="78"/>
    <x v="0"/>
    <s v="Caucasian"/>
    <m/>
    <s v="T2aN0M0"/>
    <m/>
    <s v="no"/>
    <s v="no"/>
    <s v="diabetes mellitus type 2"/>
    <s v="no"/>
    <s v="165"/>
    <s v="75"/>
    <s v="27.5"/>
    <m/>
    <m/>
    <s v="16436"/>
    <s v="AOA-230405-MultiSerum"/>
  </r>
  <r>
    <n v="1"/>
    <n v="4"/>
    <n v="16"/>
    <s v="132963S"/>
    <s v="132963S"/>
    <s v="132963S"/>
    <x v="13"/>
    <x v="3"/>
    <x v="6"/>
    <s v="2021"/>
    <s v="F"/>
    <n v="59"/>
    <x v="0"/>
    <s v="Caucasian"/>
    <m/>
    <s v="TxN1bM0"/>
    <m/>
    <s v="30 years 1 pack/day"/>
    <s v="no"/>
    <s v="ovarian cyst"/>
    <s v="no"/>
    <s v="157"/>
    <s v="58"/>
    <s v="23.5"/>
    <m/>
    <m/>
    <s v="16436"/>
    <s v="AOA-230405-MultiSerum"/>
  </r>
  <r>
    <n v="1"/>
    <n v="4"/>
    <n v="17"/>
    <s v="133026S"/>
    <s v="133026S"/>
    <s v="133026S"/>
    <x v="12"/>
    <x v="3"/>
    <x v="3"/>
    <s v="2022"/>
    <s v="F"/>
    <n v="71"/>
    <x v="0"/>
    <s v="Caucasian"/>
    <m/>
    <s v="T1aN0M0"/>
    <m/>
    <s v="no"/>
    <s v="no"/>
    <s v="hypertension, chronic cholecystitis"/>
    <s v="no"/>
    <s v="157"/>
    <s v="72.5"/>
    <s v="29.2"/>
    <m/>
    <m/>
    <s v="16436"/>
    <s v="AOA-230405-MultiSerum"/>
  </r>
  <r>
    <n v="1"/>
    <n v="4"/>
    <n v="18"/>
    <s v="133042S"/>
    <s v="133042S"/>
    <s v="133042S"/>
    <x v="14"/>
    <x v="3"/>
    <x v="7"/>
    <s v="2022"/>
    <s v="F"/>
    <n v="48"/>
    <x v="0"/>
    <s v="Caucasian"/>
    <m/>
    <s v="T4bN1aM0"/>
    <m/>
    <s v="no"/>
    <s v="no"/>
    <s v="no"/>
    <s v="no"/>
    <s v="175"/>
    <s v="60"/>
    <s v="19.600000000000001"/>
    <m/>
    <m/>
    <s v="16436"/>
    <s v="AOA-230405-MultiSerum"/>
  </r>
  <r>
    <n v="1"/>
    <n v="4"/>
    <n v="19"/>
    <s v="133068S"/>
    <s v="133068S"/>
    <s v="133068S"/>
    <x v="14"/>
    <x v="3"/>
    <x v="0"/>
    <s v="2022"/>
    <s v="F"/>
    <n v="68"/>
    <x v="0"/>
    <s v="Caucasian"/>
    <m/>
    <s v="T2bN0M0"/>
    <m/>
    <s v="no"/>
    <s v="no"/>
    <s v="hypertension, obesity"/>
    <s v="no"/>
    <s v="157"/>
    <s v="88"/>
    <s v="35.700000000000003"/>
    <m/>
    <m/>
    <s v="16436"/>
    <s v="AOA-230405-MultiSerum"/>
  </r>
  <r>
    <n v="1"/>
    <n v="4"/>
    <n v="20"/>
    <s v="133101S"/>
    <s v="133101S"/>
    <s v="133101S"/>
    <x v="12"/>
    <x v="3"/>
    <x v="0"/>
    <s v="2022"/>
    <s v="M"/>
    <n v="68"/>
    <x v="0"/>
    <s v="Caucasian"/>
    <m/>
    <s v="T2bN0M0"/>
    <m/>
    <s v="no"/>
    <s v="father - laryngeal cancer"/>
    <s v="obesity"/>
    <s v="no"/>
    <s v="172"/>
    <s v="95"/>
    <s v="32.1"/>
    <m/>
    <m/>
    <s v="16436"/>
    <s v="AOA-230405-MultiSerum"/>
  </r>
  <r>
    <n v="1"/>
    <n v="4"/>
    <n v="21"/>
    <s v="133119S"/>
    <s v="133119S"/>
    <s v="133119S"/>
    <x v="14"/>
    <x v="3"/>
    <x v="8"/>
    <s v="2022"/>
    <s v="M"/>
    <n v="38"/>
    <x v="0"/>
    <s v="Caucasian"/>
    <m/>
    <s v="T2aN0M0"/>
    <m/>
    <s v="no"/>
    <s v="no"/>
    <s v="no"/>
    <s v="no"/>
    <s v="176"/>
    <s v="79"/>
    <s v="25.5"/>
    <m/>
    <m/>
    <s v="16436"/>
    <s v="AOA-230405-MultiSerum"/>
  </r>
  <r>
    <n v="1"/>
    <n v="4"/>
    <n v="22"/>
    <s v="133126S"/>
    <s v="133126S"/>
    <s v="133126S"/>
    <x v="17"/>
    <x v="3"/>
    <x v="8"/>
    <s v="2022"/>
    <s v="F"/>
    <n v="69"/>
    <x v="0"/>
    <s v="Caucasian"/>
    <m/>
    <s v="T2aN0M0"/>
    <m/>
    <s v="no"/>
    <s v="no"/>
    <s v="hypertension, obesity"/>
    <s v="no"/>
    <s v="163"/>
    <s v="82"/>
    <s v="30.9"/>
    <m/>
    <m/>
    <s v="16436"/>
    <s v="AOA-230405-MultiSerum"/>
  </r>
  <r>
    <n v="1"/>
    <n v="4"/>
    <n v="23"/>
    <s v="133129S"/>
    <s v="133129S"/>
    <s v="133129S"/>
    <x v="17"/>
    <x v="3"/>
    <x v="1"/>
    <s v="2022"/>
    <s v="F"/>
    <n v="48"/>
    <x v="0"/>
    <s v="Caucasian"/>
    <m/>
    <s v="T3bN0M0"/>
    <m/>
    <s v="no"/>
    <s v="no"/>
    <s v="breast cancer, obesity"/>
    <s v="no"/>
    <s v="169"/>
    <s v="86"/>
    <s v="30.1"/>
    <m/>
    <m/>
    <s v="16436"/>
    <s v="AOA-230405-MultiSerum"/>
  </r>
  <r>
    <n v="1"/>
    <n v="4"/>
    <n v="24"/>
    <s v="133138S"/>
    <s v="133138S"/>
    <s v="133138S"/>
    <x v="17"/>
    <x v="3"/>
    <x v="1"/>
    <s v="2022"/>
    <s v="F"/>
    <n v="37"/>
    <x v="0"/>
    <s v="Caucasian"/>
    <m/>
    <s v="T3bN0M0"/>
    <m/>
    <s v="no"/>
    <s v="grandmother - uterine cancer"/>
    <s v="pituitary incidentaloma"/>
    <s v="no"/>
    <s v="160"/>
    <s v="53"/>
    <s v="20.7"/>
    <m/>
    <m/>
    <s v="16436"/>
    <s v="AOA-230405-MultiSerum"/>
  </r>
  <r>
    <n v="1"/>
    <n v="4"/>
    <n v="25"/>
    <s v="133148S"/>
    <s v="133148S"/>
    <s v="133148S"/>
    <x v="18"/>
    <x v="3"/>
    <x v="13"/>
    <s v="2022"/>
    <s v="F"/>
    <n v="55"/>
    <x v="0"/>
    <s v="Caucasian"/>
    <m/>
    <s v="T3aN0M0"/>
    <m/>
    <s v="no"/>
    <s v="no"/>
    <s v="chronic gastritis"/>
    <s v="no"/>
    <s v="164"/>
    <s v="69"/>
    <s v="25.7"/>
    <m/>
    <m/>
    <s v="16436"/>
    <s v="AOA-230405-MultiSerum"/>
  </r>
  <r>
    <n v="1"/>
    <n v="4"/>
    <n v="26"/>
    <s v="D11855S"/>
    <s v="D11855"/>
    <s v="D11855"/>
    <x v="5"/>
    <x v="2"/>
    <x v="2"/>
    <s v="2022"/>
    <s v="F"/>
    <n v="48"/>
    <x v="0"/>
    <s v="Caucasian"/>
    <m/>
    <m/>
    <m/>
    <s v="no"/>
    <m/>
    <s v="no"/>
    <m/>
    <s v="158"/>
    <s v="64"/>
    <s v="25.6"/>
    <m/>
    <m/>
    <s v="16031,16436,17418"/>
    <s v="2023-008,AOA-230405-MultiSerum,2023-029"/>
  </r>
  <r>
    <n v="1"/>
    <n v="4"/>
    <n v="27"/>
    <s v="D11857S"/>
    <s v="D11857"/>
    <s v="D11857"/>
    <x v="5"/>
    <x v="2"/>
    <x v="2"/>
    <s v="2022"/>
    <s v="F"/>
    <n v="44"/>
    <x v="0"/>
    <s v="Caucasian"/>
    <m/>
    <m/>
    <m/>
    <s v="no"/>
    <m/>
    <s v="no"/>
    <m/>
    <s v="171"/>
    <s v="65"/>
    <s v="22.2"/>
    <m/>
    <m/>
    <s v="16031,16436"/>
    <s v="2023-008,AOA-230405-MultiSerum"/>
  </r>
  <r>
    <n v="1"/>
    <n v="4"/>
    <n v="28"/>
    <s v="D11892S"/>
    <s v="D11892"/>
    <s v="D11892"/>
    <x v="5"/>
    <x v="2"/>
    <x v="2"/>
    <s v="2022"/>
    <s v="F"/>
    <n v="37"/>
    <x v="0"/>
    <s v="Caucasian"/>
    <m/>
    <m/>
    <m/>
    <s v="no"/>
    <m/>
    <s v="no"/>
    <m/>
    <s v="168"/>
    <s v="60"/>
    <s v="21.3"/>
    <m/>
    <m/>
    <s v="16031,16436"/>
    <s v="2023-008,AOA-230405-MultiSerum"/>
  </r>
  <r>
    <n v="1"/>
    <n v="4"/>
    <n v="29"/>
    <s v="D11899S"/>
    <s v="D11899S"/>
    <s v="D11899S"/>
    <x v="5"/>
    <x v="2"/>
    <x v="2"/>
    <s v="2021"/>
    <s v="F"/>
    <n v="49"/>
    <x v="0"/>
    <s v="Caucasian"/>
    <m/>
    <m/>
    <m/>
    <s v="no"/>
    <m/>
    <s v="no"/>
    <m/>
    <s v="160"/>
    <s v="60"/>
    <s v="23.4"/>
    <m/>
    <m/>
    <s v="16436"/>
    <s v="AOA-230405-MultiSerum"/>
  </r>
  <r>
    <n v="1"/>
    <n v="4"/>
    <n v="30"/>
    <s v="D11900S"/>
    <s v="D11900"/>
    <s v="D11900"/>
    <x v="5"/>
    <x v="2"/>
    <x v="2"/>
    <s v="2022"/>
    <s v="F"/>
    <n v="48"/>
    <x v="0"/>
    <s v="Caucasian"/>
    <m/>
    <m/>
    <m/>
    <s v="no"/>
    <m/>
    <s v="no"/>
    <m/>
    <s v="165"/>
    <s v="61"/>
    <s v="22.4"/>
    <m/>
    <m/>
    <s v="16031,16436"/>
    <s v="2023-008,AOA-230405-MultiSerum"/>
  </r>
  <r>
    <n v="1"/>
    <n v="4"/>
    <n v="31"/>
    <s v="D11901S"/>
    <s v="D11901"/>
    <s v="D11901"/>
    <x v="5"/>
    <x v="2"/>
    <x v="2"/>
    <s v="2022"/>
    <s v="F"/>
    <n v="52"/>
    <x v="0"/>
    <s v="Caucasian"/>
    <m/>
    <m/>
    <m/>
    <s v="no"/>
    <m/>
    <s v="no"/>
    <m/>
    <s v="167"/>
    <s v="58"/>
    <s v="20.8"/>
    <m/>
    <m/>
    <s v="16031,16436"/>
    <s v="2023-008,AOA-230405-MultiSerum"/>
  </r>
  <r>
    <n v="1"/>
    <n v="4"/>
    <n v="32"/>
    <s v="D11954S"/>
    <s v="D11954"/>
    <s v="D11954"/>
    <x v="5"/>
    <x v="2"/>
    <x v="2"/>
    <s v="2022"/>
    <s v="F"/>
    <n v="46"/>
    <x v="0"/>
    <s v="Caucasian"/>
    <m/>
    <m/>
    <m/>
    <s v="no"/>
    <m/>
    <s v="no"/>
    <m/>
    <s v="165"/>
    <s v="66"/>
    <s v="24.2"/>
    <m/>
    <m/>
    <s v="16031,16436"/>
    <s v="2023-008,AOA-230405-MultiSerum"/>
  </r>
  <r>
    <n v="1"/>
    <n v="4"/>
    <n v="33"/>
    <s v="D11958S"/>
    <s v="D11958"/>
    <s v="D11958"/>
    <x v="5"/>
    <x v="2"/>
    <x v="2"/>
    <s v="2022"/>
    <s v="F"/>
    <n v="50"/>
    <x v="0"/>
    <s v="Caucasian"/>
    <m/>
    <m/>
    <m/>
    <s v="no"/>
    <m/>
    <s v="no"/>
    <m/>
    <s v="161"/>
    <s v="65"/>
    <s v="25.1"/>
    <m/>
    <m/>
    <s v="16031,16436"/>
    <s v="2023-008,AOA-230405-MultiSerum"/>
  </r>
  <r>
    <n v="1"/>
    <n v="4"/>
    <n v="34"/>
    <s v="D11980S"/>
    <s v="D11980S"/>
    <s v="D11980S"/>
    <x v="5"/>
    <x v="2"/>
    <x v="2"/>
    <s v="2021"/>
    <s v="F"/>
    <n v="54"/>
    <x v="0"/>
    <s v="Caucasian"/>
    <m/>
    <m/>
    <m/>
    <s v="no"/>
    <m/>
    <s v="no"/>
    <m/>
    <s v="167"/>
    <s v="55"/>
    <s v="19.7"/>
    <m/>
    <m/>
    <s v="16436"/>
    <s v="AOA-230405-MultiSerum"/>
  </r>
  <r>
    <n v="1"/>
    <n v="4"/>
    <n v="35"/>
    <s v="D12032S"/>
    <s v="D12032"/>
    <s v="D12032"/>
    <x v="5"/>
    <x v="2"/>
    <x v="2"/>
    <s v="2022"/>
    <s v="F"/>
    <n v="50"/>
    <x v="0"/>
    <s v="Caucasian"/>
    <m/>
    <m/>
    <m/>
    <s v="no"/>
    <m/>
    <s v="no"/>
    <m/>
    <s v="163"/>
    <s v="52"/>
    <s v="19.600000000000001"/>
    <m/>
    <m/>
    <s v="16031,16436"/>
    <s v="2023-008,AOA-230405-MultiSerum"/>
  </r>
  <r>
    <n v="1"/>
    <n v="4"/>
    <n v="36"/>
    <s v="D12035S"/>
    <s v="D12035"/>
    <s v="D12035"/>
    <x v="5"/>
    <x v="2"/>
    <x v="2"/>
    <s v="2022"/>
    <s v="F"/>
    <n v="44"/>
    <x v="0"/>
    <s v="Caucasian"/>
    <m/>
    <m/>
    <m/>
    <s v="no"/>
    <m/>
    <s v="no"/>
    <m/>
    <s v="170"/>
    <s v="60"/>
    <s v="20.8"/>
    <m/>
    <m/>
    <s v="16031,16436"/>
    <s v="2023-008,AOA-230405-MultiSerum"/>
  </r>
  <r>
    <n v="1"/>
    <n v="4"/>
    <n v="37"/>
    <s v="D12277S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4"/>
    <n v="38"/>
    <s v="034859S"/>
    <s v="034859S"/>
    <s v="034859S"/>
    <x v="2"/>
    <x v="0"/>
    <x v="12"/>
    <s v="2022"/>
    <s v="F"/>
    <n v="74"/>
    <x v="0"/>
    <s v="Caucasian"/>
    <s v="G3"/>
    <s v="T2aN1M0"/>
    <m/>
    <s v="no"/>
    <s v="mother -colon cancer, sister - colon cancer"/>
    <s v="hypertension, atherosclerosis"/>
    <s v="no"/>
    <s v="160"/>
    <s v="68"/>
    <s v="26.6"/>
    <m/>
    <m/>
    <s v="16436"/>
    <s v="AOA-230405-MultiSerum"/>
  </r>
  <r>
    <n v="1"/>
    <n v="5"/>
    <n v="1"/>
    <s v="D12227S"/>
    <s v="D12227S"/>
    <s v="D12227S"/>
    <x v="5"/>
    <x v="2"/>
    <x v="2"/>
    <s v="2022"/>
    <s v="F"/>
    <n v="64"/>
    <x v="0"/>
    <s v="Caucasian"/>
    <m/>
    <m/>
    <m/>
    <s v="no"/>
    <m/>
    <s v="no"/>
    <m/>
    <s v="161"/>
    <s v="65"/>
    <s v="25.1"/>
    <m/>
    <m/>
    <s v="16436"/>
    <s v="AOA-230405-MultiSerum"/>
  </r>
  <r>
    <n v="1"/>
    <n v="5"/>
    <n v="2"/>
    <s v="D12220S"/>
    <s v="D12220S"/>
    <s v="D12220S"/>
    <x v="5"/>
    <x v="2"/>
    <x v="2"/>
    <s v="2021"/>
    <s v="F"/>
    <n v="69"/>
    <x v="0"/>
    <s v="Caucasian"/>
    <m/>
    <m/>
    <m/>
    <s v="no"/>
    <m/>
    <s v="no"/>
    <m/>
    <s v="171"/>
    <s v="65"/>
    <s v="22.2"/>
    <m/>
    <m/>
    <s v="16436"/>
    <s v="AOA-230405-MultiSerum"/>
  </r>
  <r>
    <n v="1"/>
    <n v="5"/>
    <n v="3"/>
    <s v="D12219S"/>
    <s v="D12219S"/>
    <s v="D12219S"/>
    <x v="5"/>
    <x v="2"/>
    <x v="2"/>
    <s v="2021"/>
    <s v="F"/>
    <n v="67"/>
    <x v="0"/>
    <s v="Caucasian"/>
    <m/>
    <m/>
    <m/>
    <s v="no"/>
    <m/>
    <s v="no"/>
    <m/>
    <s v="168"/>
    <s v="58"/>
    <s v="20.2"/>
    <m/>
    <m/>
    <s v="16436"/>
    <s v="AOA-230405-MultiSerum"/>
  </r>
  <r>
    <n v="1"/>
    <n v="5"/>
    <n v="4"/>
    <s v="D12170S"/>
    <s v="D12170S"/>
    <s v="D12170S"/>
    <x v="5"/>
    <x v="2"/>
    <x v="2"/>
    <s v="2021"/>
    <s v="F"/>
    <n v="64"/>
    <x v="0"/>
    <s v="Caucasian"/>
    <m/>
    <m/>
    <m/>
    <s v="no"/>
    <m/>
    <s v="no"/>
    <m/>
    <s v="158"/>
    <s v="60"/>
    <s v="24"/>
    <m/>
    <m/>
    <s v="16436"/>
    <s v="AOA-230405-MultiSerum"/>
  </r>
  <r>
    <n v="1"/>
    <n v="5"/>
    <n v="5"/>
    <s v="D12161S"/>
    <s v="D12161S"/>
    <s v="D12161S"/>
    <x v="5"/>
    <x v="2"/>
    <x v="2"/>
    <s v="2021"/>
    <s v="F"/>
    <n v="66"/>
    <x v="0"/>
    <s v="Caucasian"/>
    <m/>
    <m/>
    <m/>
    <s v="no"/>
    <m/>
    <s v="no"/>
    <m/>
    <s v="166"/>
    <s v="50"/>
    <s v="18.100000000000001"/>
    <m/>
    <m/>
    <s v="16436"/>
    <s v="AOA-230405-MultiSerum"/>
  </r>
  <r>
    <n v="1"/>
    <n v="5"/>
    <n v="6"/>
    <s v="D12095S"/>
    <s v="D12095"/>
    <s v="D12095"/>
    <x v="5"/>
    <x v="2"/>
    <x v="2"/>
    <s v="2022"/>
    <s v="F"/>
    <n v="51"/>
    <x v="0"/>
    <s v="Caucasian"/>
    <m/>
    <m/>
    <m/>
    <s v="no"/>
    <m/>
    <s v="no"/>
    <m/>
    <s v="172"/>
    <s v="68"/>
    <s v="23"/>
    <m/>
    <m/>
    <s v="16031,16436"/>
    <s v="2023-008,AOA-230405-MultiSerum"/>
  </r>
  <r>
    <n v="1"/>
    <n v="5"/>
    <n v="7"/>
    <s v="D12035S"/>
    <s v="D12035"/>
    <s v="D12035"/>
    <x v="5"/>
    <x v="2"/>
    <x v="2"/>
    <s v="2022"/>
    <s v="F"/>
    <n v="44"/>
    <x v="0"/>
    <s v="Caucasian"/>
    <m/>
    <m/>
    <m/>
    <s v="no"/>
    <m/>
    <s v="no"/>
    <m/>
    <s v="170"/>
    <s v="60"/>
    <s v="20.8"/>
    <m/>
    <m/>
    <s v="16031,16436"/>
    <s v="2023-008,AOA-230405-MultiSerum"/>
  </r>
  <r>
    <n v="1"/>
    <n v="5"/>
    <n v="8"/>
    <s v="D12032S"/>
    <s v="D12032"/>
    <s v="D12032"/>
    <x v="5"/>
    <x v="2"/>
    <x v="2"/>
    <s v="2022"/>
    <s v="F"/>
    <n v="50"/>
    <x v="0"/>
    <s v="Caucasian"/>
    <m/>
    <m/>
    <m/>
    <s v="no"/>
    <m/>
    <s v="no"/>
    <m/>
    <s v="163"/>
    <s v="52"/>
    <s v="19.600000000000001"/>
    <m/>
    <m/>
    <s v="16031,16436"/>
    <s v="2023-008,AOA-230405-MultiSerum"/>
  </r>
  <r>
    <n v="1"/>
    <n v="5"/>
    <n v="9"/>
    <s v="D11980S"/>
    <s v="D11980S"/>
    <s v="D11980S"/>
    <x v="5"/>
    <x v="2"/>
    <x v="2"/>
    <s v="2021"/>
    <s v="F"/>
    <n v="54"/>
    <x v="0"/>
    <s v="Caucasian"/>
    <m/>
    <m/>
    <m/>
    <s v="no"/>
    <m/>
    <s v="no"/>
    <m/>
    <s v="167"/>
    <s v="55"/>
    <s v="19.7"/>
    <m/>
    <m/>
    <s v="16436"/>
    <s v="AOA-230405-MultiSerum"/>
  </r>
  <r>
    <n v="1"/>
    <n v="5"/>
    <n v="10"/>
    <s v="D119585S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5"/>
    <n v="11"/>
    <s v="D11954S"/>
    <s v="D11954"/>
    <s v="D11954"/>
    <x v="5"/>
    <x v="2"/>
    <x v="2"/>
    <s v="2022"/>
    <s v="F"/>
    <n v="46"/>
    <x v="0"/>
    <s v="Caucasian"/>
    <m/>
    <m/>
    <m/>
    <s v="no"/>
    <m/>
    <s v="no"/>
    <m/>
    <s v="165"/>
    <s v="66"/>
    <s v="24.2"/>
    <m/>
    <m/>
    <s v="16031,16436"/>
    <s v="2023-008,AOA-230405-MultiSerum"/>
  </r>
  <r>
    <n v="1"/>
    <n v="5"/>
    <n v="12"/>
    <s v="D11901S"/>
    <s v="D11901"/>
    <s v="D11901"/>
    <x v="5"/>
    <x v="2"/>
    <x v="2"/>
    <s v="2022"/>
    <s v="F"/>
    <n v="52"/>
    <x v="0"/>
    <s v="Caucasian"/>
    <m/>
    <m/>
    <m/>
    <s v="no"/>
    <m/>
    <s v="no"/>
    <m/>
    <s v="167"/>
    <s v="58"/>
    <s v="20.8"/>
    <m/>
    <m/>
    <s v="16031,16436"/>
    <s v="2023-008,AOA-230405-MultiSerum"/>
  </r>
  <r>
    <n v="1"/>
    <n v="5"/>
    <n v="13"/>
    <s v="D11900S"/>
    <s v="D11900"/>
    <s v="D11900"/>
    <x v="5"/>
    <x v="2"/>
    <x v="2"/>
    <s v="2022"/>
    <s v="F"/>
    <n v="48"/>
    <x v="0"/>
    <s v="Caucasian"/>
    <m/>
    <m/>
    <m/>
    <s v="no"/>
    <m/>
    <s v="no"/>
    <m/>
    <s v="165"/>
    <s v="61"/>
    <s v="22.4"/>
    <m/>
    <m/>
    <s v="16031,16436"/>
    <s v="2023-008,AOA-230405-MultiSerum"/>
  </r>
  <r>
    <n v="1"/>
    <n v="5"/>
    <n v="14"/>
    <s v="D11899S"/>
    <s v="D11899S"/>
    <s v="D11899S"/>
    <x v="5"/>
    <x v="2"/>
    <x v="2"/>
    <s v="2021"/>
    <s v="F"/>
    <n v="49"/>
    <x v="0"/>
    <s v="Caucasian"/>
    <m/>
    <m/>
    <m/>
    <s v="no"/>
    <m/>
    <s v="no"/>
    <m/>
    <s v="160"/>
    <s v="60"/>
    <s v="23.4"/>
    <m/>
    <m/>
    <s v="16436"/>
    <s v="AOA-230405-MultiSerum"/>
  </r>
  <r>
    <n v="1"/>
    <n v="5"/>
    <n v="15"/>
    <s v="D11892S"/>
    <s v="D11892"/>
    <s v="D11892"/>
    <x v="5"/>
    <x v="2"/>
    <x v="2"/>
    <s v="2022"/>
    <s v="F"/>
    <n v="37"/>
    <x v="0"/>
    <s v="Caucasian"/>
    <m/>
    <m/>
    <m/>
    <s v="no"/>
    <m/>
    <s v="no"/>
    <m/>
    <s v="168"/>
    <s v="60"/>
    <s v="21.3"/>
    <m/>
    <m/>
    <s v="16031,16436"/>
    <s v="2023-008,AOA-230405-MultiSerum"/>
  </r>
  <r>
    <n v="1"/>
    <n v="5"/>
    <n v="16"/>
    <s v="D11857S"/>
    <s v="D11857"/>
    <s v="D11857"/>
    <x v="5"/>
    <x v="2"/>
    <x v="2"/>
    <s v="2022"/>
    <s v="F"/>
    <n v="44"/>
    <x v="0"/>
    <s v="Caucasian"/>
    <m/>
    <m/>
    <m/>
    <s v="no"/>
    <m/>
    <s v="no"/>
    <m/>
    <s v="171"/>
    <s v="65"/>
    <s v="22.2"/>
    <m/>
    <m/>
    <s v="16031,16436"/>
    <s v="2023-008,AOA-230405-MultiSerum"/>
  </r>
  <r>
    <n v="1"/>
    <n v="5"/>
    <n v="17"/>
    <s v="D11855S"/>
    <s v="D11855"/>
    <s v="D11855"/>
    <x v="5"/>
    <x v="2"/>
    <x v="2"/>
    <s v="2022"/>
    <s v="F"/>
    <n v="48"/>
    <x v="0"/>
    <s v="Caucasian"/>
    <m/>
    <m/>
    <m/>
    <s v="no"/>
    <m/>
    <s v="no"/>
    <m/>
    <s v="158"/>
    <s v="64"/>
    <s v="25.6"/>
    <m/>
    <m/>
    <s v="16031,16436,17418"/>
    <s v="2023-008,AOA-230405-MultiSerum,2023-029"/>
  </r>
  <r>
    <n v="1"/>
    <n v="5"/>
    <n v="18"/>
    <s v="D11854S"/>
    <s v="D11854"/>
    <s v="D11854"/>
    <x v="5"/>
    <x v="2"/>
    <x v="2"/>
    <s v="2022"/>
    <s v="F"/>
    <n v="45"/>
    <x v="0"/>
    <s v="Caucasian"/>
    <m/>
    <m/>
    <m/>
    <s v="no"/>
    <m/>
    <s v="no"/>
    <m/>
    <s v="173"/>
    <s v="61"/>
    <s v="20.399999999999999"/>
    <m/>
    <m/>
    <s v="16031,16436,17418"/>
    <s v="2023-008,AOA-230405-MultiSerum,2023-029"/>
  </r>
  <r>
    <n v="1"/>
    <n v="5"/>
    <n v="19"/>
    <s v="D11744S"/>
    <s v="D11744S"/>
    <s v="D11744S"/>
    <x v="5"/>
    <x v="2"/>
    <x v="2"/>
    <s v="2021"/>
    <s v="F"/>
    <n v="58"/>
    <x v="0"/>
    <s v="Caucasian"/>
    <m/>
    <m/>
    <m/>
    <s v="no"/>
    <m/>
    <s v="no"/>
    <m/>
    <s v="171"/>
    <s v="65"/>
    <s v="22.2"/>
    <m/>
    <m/>
    <s v="16436"/>
    <s v="AOA-230405-MultiSerum"/>
  </r>
  <r>
    <n v="1"/>
    <n v="5"/>
    <n v="20"/>
    <s v="133117S"/>
    <s v="133117S"/>
    <s v="133117S"/>
    <x v="12"/>
    <x v="3"/>
    <x v="5"/>
    <s v="2022"/>
    <s v="F"/>
    <n v="64"/>
    <x v="0"/>
    <s v="Caucasian"/>
    <m/>
    <s v="T3N0M0"/>
    <m/>
    <s v="no"/>
    <s v="sister - breast cancer"/>
    <s v="hypertension, allergy"/>
    <s v="no"/>
    <s v="153"/>
    <s v="51"/>
    <s v="21.8"/>
    <m/>
    <m/>
    <s v="16436"/>
    <s v="AOA-230405-MultiSerum"/>
  </r>
  <r>
    <n v="1"/>
    <n v="5"/>
    <n v="21"/>
    <s v="D11731S"/>
    <s v="D11731S"/>
    <s v="D11731S"/>
    <x v="5"/>
    <x v="2"/>
    <x v="2"/>
    <s v="2021"/>
    <s v="F"/>
    <n v="57"/>
    <x v="0"/>
    <s v="Caucasian"/>
    <m/>
    <m/>
    <m/>
    <s v="no"/>
    <m/>
    <s v="no"/>
    <m/>
    <s v="167"/>
    <s v="70"/>
    <s v="25.1"/>
    <m/>
    <m/>
    <s v="16436"/>
    <s v="AOA-230405-MultiSerum"/>
  </r>
  <r>
    <n v="1"/>
    <n v="5"/>
    <n v="22"/>
    <s v="133153S"/>
    <s v="133153S"/>
    <s v="133153S"/>
    <x v="14"/>
    <x v="3"/>
    <x v="7"/>
    <s v="2022"/>
    <s v="M"/>
    <n v="32"/>
    <x v="0"/>
    <s v="Caucasian"/>
    <m/>
    <s v="T4bN1aM0"/>
    <m/>
    <s v="no"/>
    <s v="no"/>
    <s v="hypertension"/>
    <s v="no"/>
    <s v="180"/>
    <s v="90"/>
    <s v="27.8"/>
    <m/>
    <m/>
    <s v="16436"/>
    <s v="AOA-230405-MultiSerum"/>
  </r>
  <r>
    <n v="1"/>
    <n v="5"/>
    <n v="23"/>
    <s v="133148S"/>
    <s v="133148S"/>
    <s v="133148S"/>
    <x v="18"/>
    <x v="3"/>
    <x v="13"/>
    <s v="2022"/>
    <s v="F"/>
    <n v="55"/>
    <x v="0"/>
    <s v="Caucasian"/>
    <m/>
    <s v="T3aN0M0"/>
    <m/>
    <s v="no"/>
    <s v="no"/>
    <s v="chronic gastritis"/>
    <s v="no"/>
    <s v="164"/>
    <s v="69"/>
    <s v="25.7"/>
    <m/>
    <m/>
    <s v="16436"/>
    <s v="AOA-230405-MultiSerum"/>
  </r>
  <r>
    <n v="1"/>
    <n v="5"/>
    <n v="24"/>
    <s v="133138S"/>
    <s v="133138S"/>
    <s v="133138S"/>
    <x v="17"/>
    <x v="3"/>
    <x v="1"/>
    <s v="2022"/>
    <s v="F"/>
    <n v="37"/>
    <x v="0"/>
    <s v="Caucasian"/>
    <m/>
    <s v="T3bN0M0"/>
    <m/>
    <s v="no"/>
    <s v="grandmother - uterine cancer"/>
    <s v="pituitary incidentaloma"/>
    <s v="no"/>
    <s v="160"/>
    <s v="53"/>
    <s v="20.7"/>
    <m/>
    <m/>
    <s v="16436"/>
    <s v="AOA-230405-MultiSerum"/>
  </r>
  <r>
    <n v="1"/>
    <n v="5"/>
    <n v="25"/>
    <s v="133129S"/>
    <s v="133129S"/>
    <s v="133129S"/>
    <x v="17"/>
    <x v="3"/>
    <x v="1"/>
    <s v="2022"/>
    <s v="F"/>
    <n v="48"/>
    <x v="0"/>
    <s v="Caucasian"/>
    <m/>
    <s v="T3bN0M0"/>
    <m/>
    <s v="no"/>
    <s v="no"/>
    <s v="breast cancer, obesity"/>
    <s v="no"/>
    <s v="169"/>
    <s v="86"/>
    <s v="30.1"/>
    <m/>
    <m/>
    <s v="16436"/>
    <s v="AOA-230405-MultiSerum"/>
  </r>
  <r>
    <n v="1"/>
    <n v="5"/>
    <n v="26"/>
    <s v="133126S"/>
    <s v="133126S"/>
    <s v="133126S"/>
    <x v="17"/>
    <x v="3"/>
    <x v="8"/>
    <s v="2022"/>
    <s v="F"/>
    <n v="69"/>
    <x v="0"/>
    <s v="Caucasian"/>
    <m/>
    <s v="T2aN0M0"/>
    <m/>
    <s v="no"/>
    <s v="no"/>
    <s v="hypertension, obesity"/>
    <s v="no"/>
    <s v="163"/>
    <s v="82"/>
    <s v="30.9"/>
    <m/>
    <m/>
    <s v="16436"/>
    <s v="AOA-230405-MultiSerum"/>
  </r>
  <r>
    <n v="1"/>
    <n v="5"/>
    <n v="27"/>
    <s v="133119S"/>
    <s v="133119S"/>
    <s v="133119S"/>
    <x v="14"/>
    <x v="3"/>
    <x v="8"/>
    <s v="2022"/>
    <s v="M"/>
    <n v="38"/>
    <x v="0"/>
    <s v="Caucasian"/>
    <m/>
    <s v="T2aN0M0"/>
    <m/>
    <s v="no"/>
    <s v="no"/>
    <s v="no"/>
    <s v="no"/>
    <s v="176"/>
    <s v="79"/>
    <s v="25.5"/>
    <m/>
    <m/>
    <s v="16436"/>
    <s v="AOA-230405-MultiSerum"/>
  </r>
  <r>
    <n v="1"/>
    <n v="5"/>
    <n v="28"/>
    <s v="133101S"/>
    <s v="133101S"/>
    <s v="133101S"/>
    <x v="12"/>
    <x v="3"/>
    <x v="0"/>
    <s v="2022"/>
    <s v="M"/>
    <n v="68"/>
    <x v="0"/>
    <s v="Caucasian"/>
    <m/>
    <s v="T2bN0M0"/>
    <m/>
    <s v="no"/>
    <s v="father - laryngeal cancer"/>
    <s v="obesity"/>
    <s v="no"/>
    <s v="172"/>
    <s v="95"/>
    <s v="32.1"/>
    <m/>
    <m/>
    <s v="16436"/>
    <s v="AOA-230405-MultiSerum"/>
  </r>
  <r>
    <n v="1"/>
    <n v="5"/>
    <n v="29"/>
    <s v="133068S"/>
    <s v="133068S"/>
    <s v="133068S"/>
    <x v="14"/>
    <x v="3"/>
    <x v="0"/>
    <s v="2022"/>
    <s v="F"/>
    <n v="68"/>
    <x v="0"/>
    <s v="Caucasian"/>
    <m/>
    <s v="T2bN0M0"/>
    <m/>
    <s v="no"/>
    <s v="no"/>
    <s v="hypertension, obesity"/>
    <s v="no"/>
    <s v="157"/>
    <s v="88"/>
    <s v="35.700000000000003"/>
    <m/>
    <m/>
    <s v="16436"/>
    <s v="AOA-230405-MultiSerum"/>
  </r>
  <r>
    <n v="1"/>
    <n v="5"/>
    <n v="30"/>
    <s v="133060S"/>
    <s v="133060S"/>
    <s v="133060S"/>
    <x v="18"/>
    <x v="3"/>
    <x v="11"/>
    <s v="2022"/>
    <s v="M"/>
    <n v="46"/>
    <x v="0"/>
    <s v="Caucasian"/>
    <m/>
    <s v="T4eN0M1"/>
    <m/>
    <s v="no"/>
    <s v="grandmother-gastric cancer"/>
    <s v="hypertension"/>
    <s v="no"/>
    <s v="182"/>
    <s v="85"/>
    <s v="25.6"/>
    <m/>
    <m/>
    <s v="16436"/>
    <s v="AOA-230405-MultiSerum"/>
  </r>
  <r>
    <n v="1"/>
    <n v="5"/>
    <n v="31"/>
    <s v="133042S"/>
    <s v="133042S"/>
    <s v="133042S"/>
    <x v="14"/>
    <x v="3"/>
    <x v="7"/>
    <s v="2022"/>
    <s v="F"/>
    <n v="48"/>
    <x v="0"/>
    <s v="Caucasian"/>
    <m/>
    <s v="T4bN1aM0"/>
    <m/>
    <s v="no"/>
    <s v="no"/>
    <s v="no"/>
    <s v="no"/>
    <s v="175"/>
    <s v="60"/>
    <s v="19.600000000000001"/>
    <m/>
    <m/>
    <s v="16436"/>
    <s v="AOA-230405-MultiSerum"/>
  </r>
  <r>
    <n v="1"/>
    <n v="5"/>
    <n v="32"/>
    <s v="133026S"/>
    <s v="133026S"/>
    <s v="133026S"/>
    <x v="12"/>
    <x v="3"/>
    <x v="3"/>
    <s v="2022"/>
    <s v="F"/>
    <n v="71"/>
    <x v="0"/>
    <s v="Caucasian"/>
    <m/>
    <s v="T1aN0M0"/>
    <m/>
    <s v="no"/>
    <s v="no"/>
    <s v="hypertension, chronic cholecystitis"/>
    <s v="no"/>
    <s v="157"/>
    <s v="72.5"/>
    <s v="29.2"/>
    <m/>
    <m/>
    <s v="16436"/>
    <s v="AOA-230405-MultiSerum"/>
  </r>
  <r>
    <n v="1"/>
    <n v="5"/>
    <n v="33"/>
    <s v="133016S"/>
    <s v="133016S"/>
    <s v="133016S"/>
    <x v="16"/>
    <x v="3"/>
    <x v="7"/>
    <s v="2022"/>
    <s v="F"/>
    <n v="77"/>
    <x v="0"/>
    <s v="Caucasian"/>
    <m/>
    <s v="T4bN1aM0"/>
    <m/>
    <s v="no"/>
    <s v="no"/>
    <s v="hypertension, diabetes mellitus type 2"/>
    <s v="no"/>
    <s v="160"/>
    <s v="60"/>
    <s v="23.4"/>
    <m/>
    <m/>
    <s v="16436"/>
    <s v="AOA-230405-MultiSerum"/>
  </r>
  <r>
    <n v="1"/>
    <n v="5"/>
    <n v="34"/>
    <s v="132983S"/>
    <s v="132983S"/>
    <s v="132983S"/>
    <x v="20"/>
    <x v="3"/>
    <x v="1"/>
    <s v="2022"/>
    <s v="M"/>
    <n v="66"/>
    <x v="0"/>
    <s v="Caucasian"/>
    <m/>
    <s v="T3bN0M0"/>
    <m/>
    <s v="29 years 1 pack/day"/>
    <s v="no"/>
    <s v="CAD, hypertension, chronic bronchitis"/>
    <s v="no"/>
    <s v="177"/>
    <s v="93"/>
    <s v="29.7"/>
    <m/>
    <m/>
    <s v="16436"/>
    <s v="AOA-230405-MultiSerum"/>
  </r>
  <r>
    <n v="1"/>
    <n v="5"/>
    <n v="35"/>
    <s v="132963S"/>
    <s v="132963S"/>
    <s v="132963S"/>
    <x v="13"/>
    <x v="3"/>
    <x v="6"/>
    <s v="2021"/>
    <s v="F"/>
    <n v="59"/>
    <x v="0"/>
    <s v="Caucasian"/>
    <m/>
    <s v="TxN1bM0"/>
    <m/>
    <s v="30 years 1 pack/day"/>
    <s v="no"/>
    <s v="ovarian cyst"/>
    <s v="no"/>
    <s v="157"/>
    <s v="58"/>
    <s v="23.5"/>
    <m/>
    <m/>
    <s v="16436"/>
    <s v="AOA-230405-MultiSerum"/>
  </r>
  <r>
    <n v="1"/>
    <n v="5"/>
    <n v="36"/>
    <s v="132944S"/>
    <s v="132944S"/>
    <s v="132944S"/>
    <x v="14"/>
    <x v="3"/>
    <x v="8"/>
    <s v="2021"/>
    <s v="F"/>
    <n v="78"/>
    <x v="0"/>
    <s v="Caucasian"/>
    <m/>
    <s v="T2aN0M0"/>
    <m/>
    <s v="no"/>
    <s v="no"/>
    <s v="diabetes mellitus type 2"/>
    <s v="no"/>
    <s v="165"/>
    <s v="75"/>
    <s v="27.5"/>
    <m/>
    <m/>
    <s v="16436"/>
    <s v="AOA-230405-MultiSerum"/>
  </r>
  <r>
    <n v="1"/>
    <n v="5"/>
    <n v="37"/>
    <s v="132912S"/>
    <s v="132912S"/>
    <s v="132912S"/>
    <x v="17"/>
    <x v="3"/>
    <x v="3"/>
    <s v="2021"/>
    <s v="M"/>
    <n v="35"/>
    <x v="0"/>
    <s v="Caucasian"/>
    <m/>
    <s v="T1bN0M0"/>
    <m/>
    <s v="no"/>
    <s v="no"/>
    <s v="chronic gastritis, hypertension , chronic venous insufficiency"/>
    <s v="no"/>
    <s v="182"/>
    <s v="76"/>
    <s v="22.9"/>
    <m/>
    <m/>
    <s v="16436"/>
    <s v="AOA-230405-MultiSerum"/>
  </r>
  <r>
    <n v="1"/>
    <n v="5"/>
    <n v="38"/>
    <s v="132911S"/>
    <s v="132911S"/>
    <s v="132911S"/>
    <x v="17"/>
    <x v="3"/>
    <x v="3"/>
    <s v="2021"/>
    <s v="F"/>
    <n v="82"/>
    <x v="0"/>
    <s v="Caucasian"/>
    <m/>
    <s v="T1bN0M0"/>
    <m/>
    <s v="no"/>
    <s v="no"/>
    <s v="CAD, atherosclerosis, hypertension , chronic venous insufficiency, chronic pyelonephritis"/>
    <s v="no"/>
    <s v="151"/>
    <s v="60"/>
    <s v="26.3"/>
    <m/>
    <m/>
    <s v="16436"/>
    <s v="AOA-230405-MultiSerum"/>
  </r>
  <r>
    <n v="1"/>
    <n v="5"/>
    <n v="39"/>
    <s v="132900S"/>
    <s v="132900S"/>
    <s v="132900S"/>
    <x v="21"/>
    <x v="3"/>
    <x v="7"/>
    <s v="2021"/>
    <s v="F"/>
    <n v="80"/>
    <x v="0"/>
    <s v="Caucasian"/>
    <m/>
    <s v="T4bN1bM0"/>
    <m/>
    <s v="no"/>
    <s v="no"/>
    <s v="hypertension"/>
    <s v="no"/>
    <s v="153"/>
    <s v="59"/>
    <s v="25.2"/>
    <m/>
    <m/>
    <s v="16436"/>
    <s v="AOA-230405-MultiSerum"/>
  </r>
  <r>
    <n v="1"/>
    <n v="5"/>
    <n v="40"/>
    <s v="132740S"/>
    <s v="132740S"/>
    <s v="132740S"/>
    <x v="12"/>
    <x v="3"/>
    <x v="14"/>
    <s v="2020"/>
    <s v="M"/>
    <n v="81"/>
    <x v="0"/>
    <s v="Caucasian"/>
    <m/>
    <s v="T4bN0M0"/>
    <m/>
    <s v="no"/>
    <s v="no"/>
    <s v="CAD, hypertension, bronchial asthma"/>
    <s v="no"/>
    <s v="166"/>
    <s v="73"/>
    <s v="26.5"/>
    <m/>
    <m/>
    <s v="16436"/>
    <s v="AOA-230405-MultiSerum"/>
  </r>
  <r>
    <n v="1"/>
    <n v="5"/>
    <n v="41"/>
    <s v="034870S"/>
    <s v="034870S"/>
    <s v="034870S"/>
    <x v="2"/>
    <x v="0"/>
    <x v="6"/>
    <s v="2022"/>
    <s v="F"/>
    <n v="51"/>
    <x v="0"/>
    <s v="Caucasian"/>
    <s v="G3"/>
    <s v="T3bN1M0"/>
    <m/>
    <s v="no"/>
    <s v="no"/>
    <s v="no"/>
    <s v="no"/>
    <s v="164"/>
    <s v="57"/>
    <s v="21.2"/>
    <m/>
    <m/>
    <s v="16436"/>
    <s v="AOA-230405-MultiSerum"/>
  </r>
  <r>
    <n v="1"/>
    <n v="5"/>
    <n v="42"/>
    <s v="034865S"/>
    <s v="034865S"/>
    <s v="034865S"/>
    <x v="2"/>
    <x v="0"/>
    <x v="7"/>
    <s v="2022"/>
    <s v="F"/>
    <n v="50"/>
    <x v="0"/>
    <s v="Caucasian"/>
    <s v="G1"/>
    <s v="T3cN0M0"/>
    <m/>
    <s v="30 years 1 pack/day"/>
    <s v="grandmother - CUP"/>
    <s v="obesity"/>
    <s v="no"/>
    <s v="160"/>
    <s v="94"/>
    <s v="36.700000000000003"/>
    <m/>
    <m/>
    <s v="16436"/>
    <s v="AOA-230405-MultiSerum"/>
  </r>
  <r>
    <n v="1"/>
    <n v="5"/>
    <n v="43"/>
    <s v="034861S"/>
    <s v="034861S"/>
    <s v="034861S"/>
    <x v="2"/>
    <x v="0"/>
    <x v="6"/>
    <s v="2022"/>
    <s v="F"/>
    <n v="57"/>
    <x v="0"/>
    <s v="Caucasian"/>
    <s v="G3"/>
    <s v="T3bN0M0"/>
    <m/>
    <s v="no"/>
    <s v="mother - lung cancer"/>
    <s v="chronic gastritis, hypertension"/>
    <s v="no"/>
    <s v="153"/>
    <s v="59"/>
    <s v="25.2"/>
    <m/>
    <m/>
    <s v="16436"/>
    <s v="AOA-230405-MultiSerum"/>
  </r>
  <r>
    <n v="1"/>
    <n v="5"/>
    <n v="44"/>
    <s v="034859S"/>
    <s v="034859S"/>
    <s v="034859S"/>
    <x v="2"/>
    <x v="0"/>
    <x v="12"/>
    <s v="2022"/>
    <s v="F"/>
    <n v="74"/>
    <x v="0"/>
    <s v="Caucasian"/>
    <s v="G3"/>
    <s v="T2aN1M0"/>
    <m/>
    <s v="no"/>
    <s v="mother -colon cancer, sister - colon cancer"/>
    <s v="hypertension, atherosclerosis"/>
    <s v="no"/>
    <s v="160"/>
    <s v="68"/>
    <s v="26.6"/>
    <m/>
    <m/>
    <s v="16436"/>
    <s v="AOA-230405-MultiSerum"/>
  </r>
  <r>
    <n v="1"/>
    <n v="5"/>
    <n v="45"/>
    <s v="034858S"/>
    <s v="034858S"/>
    <s v="034858S"/>
    <x v="2"/>
    <x v="0"/>
    <x v="6"/>
    <s v="2022"/>
    <s v="F"/>
    <n v="64"/>
    <x v="0"/>
    <s v="Caucasian"/>
    <s v="G3"/>
    <s v="T3bN0M0"/>
    <m/>
    <s v="no"/>
    <s v="no"/>
    <s v="chronic gastritis, hypertension"/>
    <s v="no"/>
    <s v="170"/>
    <s v="64"/>
    <s v="22.1"/>
    <m/>
    <m/>
    <s v="16436"/>
    <s v="AOA-230405-MultiSerum"/>
  </r>
  <r>
    <n v="1"/>
    <n v="5"/>
    <n v="46"/>
    <s v="034857S"/>
    <s v="034857S"/>
    <s v="034857S"/>
    <x v="2"/>
    <x v="0"/>
    <x v="7"/>
    <s v="2022"/>
    <s v="F"/>
    <n v="55"/>
    <x v="0"/>
    <s v="Caucasian"/>
    <s v="G3"/>
    <s v="T3cN0M0"/>
    <m/>
    <s v="no"/>
    <s v="father - sarcoma"/>
    <s v="no"/>
    <s v="no"/>
    <s v="158"/>
    <s v="59"/>
    <s v="23.6"/>
    <m/>
    <m/>
    <s v="16436"/>
    <s v="AOA-230405-MultiSerum"/>
  </r>
  <r>
    <n v="1"/>
    <n v="5"/>
    <n v="47"/>
    <s v="034850S"/>
    <s v="034850S"/>
    <s v="034850S"/>
    <x v="2"/>
    <x v="0"/>
    <x v="7"/>
    <s v="2022"/>
    <s v="F"/>
    <n v="49"/>
    <x v="0"/>
    <s v="Caucasian"/>
    <s v="G3"/>
    <s v="T3cN0M0"/>
    <m/>
    <s v="no"/>
    <s v="grandmother - stomach cancer"/>
    <s v="obesity"/>
    <s v="no"/>
    <s v="164"/>
    <s v="96"/>
    <s v="35.700000000000003"/>
    <m/>
    <m/>
    <s v="16436"/>
    <s v="AOA-230405-MultiSerum"/>
  </r>
  <r>
    <n v="1"/>
    <n v="5"/>
    <n v="48"/>
    <s v="034847S"/>
    <s v="034847S"/>
    <s v="034847S"/>
    <x v="2"/>
    <x v="0"/>
    <x v="12"/>
    <s v="2022"/>
    <s v="F"/>
    <n v="42"/>
    <x v="0"/>
    <s v="Caucasian"/>
    <s v="G3"/>
    <s v="T2bN1M0"/>
    <m/>
    <s v="no"/>
    <s v="grandfather - stomach cancer"/>
    <s v="DVT"/>
    <s v="no"/>
    <s v="153"/>
    <s v="60"/>
    <s v="25.6"/>
    <m/>
    <m/>
    <s v="16436"/>
    <s v="AOA-230405-MultiSerum"/>
  </r>
  <r>
    <n v="1"/>
    <n v="5"/>
    <n v="49"/>
    <s v="034845S"/>
    <s v="034845S"/>
    <s v="034845S"/>
    <x v="2"/>
    <x v="0"/>
    <x v="9"/>
    <s v="2022"/>
    <s v="F"/>
    <n v="54"/>
    <x v="0"/>
    <s v="Caucasian"/>
    <s v="G3"/>
    <s v="T3cN1M1"/>
    <m/>
    <s v="no"/>
    <s v="mother - thyroid cancer"/>
    <s v="diabetes mellitus type 2, hypertension"/>
    <s v="no"/>
    <s v="162"/>
    <s v="75"/>
    <s v="28.6"/>
    <m/>
    <m/>
    <s v="16436"/>
    <s v="AOA-230405-MultiSerum"/>
  </r>
  <r>
    <n v="1"/>
    <n v="5"/>
    <n v="50"/>
    <s v="034844S"/>
    <s v="034844S"/>
    <s v="034844S"/>
    <x v="2"/>
    <x v="0"/>
    <x v="0"/>
    <s v="2022"/>
    <s v="F"/>
    <n v="51"/>
    <x v="0"/>
    <s v="Caucasian"/>
    <s v="G3"/>
    <s v="T2aN0M0"/>
    <m/>
    <s v="no"/>
    <s v="grandfather - lung cancer"/>
    <s v="cholelithiasis, hypertension "/>
    <s v="no"/>
    <s v="163"/>
    <s v="60"/>
    <s v="22.6"/>
    <m/>
    <m/>
    <s v="16436"/>
    <s v="AOA-230405-MultiSerum"/>
  </r>
  <r>
    <n v="1"/>
    <n v="5"/>
    <n v="51"/>
    <s v="034841S"/>
    <s v="034841S"/>
    <s v="034841S"/>
    <x v="2"/>
    <x v="0"/>
    <x v="7"/>
    <s v="2022"/>
    <s v="F"/>
    <n v="51"/>
    <x v="0"/>
    <s v="Caucasian"/>
    <s v="G3"/>
    <s v="T3cN0M0"/>
    <m/>
    <s v="no"/>
    <s v="mother - breast cancer"/>
    <s v="no"/>
    <s v="no"/>
    <s v="169"/>
    <s v="63"/>
    <s v="22.1"/>
    <m/>
    <m/>
    <s v="16436"/>
    <s v="AOA-230405-MultiSerum"/>
  </r>
  <r>
    <n v="1"/>
    <n v="5"/>
    <n v="52"/>
    <s v="034207(II)S"/>
    <s v="034207(II)S"/>
    <s v="034207(II)S"/>
    <x v="19"/>
    <x v="0"/>
    <x v="7"/>
    <s v="2019"/>
    <s v="F"/>
    <n v="72"/>
    <x v="0"/>
    <s v="Caucasian"/>
    <s v="G3"/>
    <s v="N/A"/>
    <m/>
    <s v="no"/>
    <s v="no"/>
    <s v="breast cancer 2017,CAD, atherosclerosis, hypertension "/>
    <s v="no"/>
    <s v="157"/>
    <s v="72"/>
    <s v="29.2"/>
    <m/>
    <m/>
    <s v="16436"/>
    <s v="AOA-230405-MultiSerum"/>
  </r>
  <r>
    <n v="1"/>
    <n v="5"/>
    <n v="53"/>
    <s v="034690S"/>
    <s v="034690S"/>
    <s v="034690S"/>
    <x v="15"/>
    <x v="0"/>
    <x v="0"/>
    <s v="2022"/>
    <s v="F"/>
    <n v="55"/>
    <x v="0"/>
    <s v="Caucasian"/>
    <s v="G2"/>
    <s v="T2aN0M0"/>
    <m/>
    <s v="35 years 1 pack/day"/>
    <s v="no"/>
    <s v="chronic pyelonephritis, vein thrombosis"/>
    <s v="no"/>
    <s v="168"/>
    <s v="59"/>
    <s v="20.9"/>
    <m/>
    <m/>
    <s v="16436"/>
    <s v="AOA-230405-MultiSerum"/>
  </r>
  <r>
    <n v="1"/>
    <n v="5"/>
    <n v="54"/>
    <s v="034759S"/>
    <s v="034759S"/>
    <s v="034759S"/>
    <x v="2"/>
    <x v="0"/>
    <x v="9"/>
    <s v="2022"/>
    <s v="F"/>
    <n v="43"/>
    <x v="0"/>
    <s v="Caucasian"/>
    <s v="G3"/>
    <s v="T3cN1M1"/>
    <s v="83.6"/>
    <s v="no"/>
    <s v="mother-breast cancer, uterine cancer"/>
    <s v="no"/>
    <s v="no"/>
    <s v="162"/>
    <s v="66"/>
    <s v="25.1"/>
    <m/>
    <m/>
    <s v="15959,16436"/>
    <s v="2023-006,AOA-230405-MultiSerum"/>
  </r>
  <r>
    <n v="1"/>
    <n v="5"/>
    <n v="55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1"/>
    <n v="5"/>
    <n v="56"/>
    <s v="034831S"/>
    <s v="034831S"/>
    <s v="034831S"/>
    <x v="2"/>
    <x v="0"/>
    <x v="10"/>
    <s v="2022"/>
    <s v="F"/>
    <n v="50"/>
    <x v="0"/>
    <s v="Caucasian"/>
    <s v="G3"/>
    <s v="T3a2N1M0"/>
    <m/>
    <s v="no"/>
    <s v="father - prostate cancer, mother - gastric cancer"/>
    <s v="chronic gastritis, hypertension"/>
    <s v="no"/>
    <s v="161"/>
    <s v="60"/>
    <s v="23.1"/>
    <m/>
    <m/>
    <s v="16436"/>
    <s v="AOA-230405-MultiSerum"/>
  </r>
  <r>
    <n v="1"/>
    <n v="5"/>
    <n v="57"/>
    <s v="034832S"/>
    <s v="034832S"/>
    <s v="034832S"/>
    <x v="2"/>
    <x v="0"/>
    <x v="6"/>
    <s v="2022"/>
    <s v="F"/>
    <n v="40"/>
    <x v="0"/>
    <s v="Caucasian"/>
    <s v="G3"/>
    <s v="T3bN0M0"/>
    <m/>
    <s v="no"/>
    <s v="father - CRC"/>
    <s v="chronic pancreatitis"/>
    <s v="no"/>
    <s v="167"/>
    <s v="53"/>
    <s v="19"/>
    <m/>
    <m/>
    <s v="16436"/>
    <s v="AOA-230405-MultiSerum"/>
  </r>
  <r>
    <n v="1"/>
    <n v="5"/>
    <n v="58"/>
    <s v="034837S"/>
    <s v="034837S"/>
    <s v="034837S"/>
    <x v="2"/>
    <x v="0"/>
    <x v="9"/>
    <s v="2022"/>
    <s v="F"/>
    <n v="47"/>
    <x v="0"/>
    <s v="Caucasian"/>
    <s v="G3"/>
    <s v="T3cN1M1"/>
    <m/>
    <s v="10 years 0.5 pack/day"/>
    <s v="mother - ovarian cancer"/>
    <s v="anemia"/>
    <s v="no"/>
    <s v="170"/>
    <s v="68"/>
    <s v="23.5"/>
    <m/>
    <m/>
    <s v="16436"/>
    <s v="AOA-230405-MultiSerum"/>
  </r>
  <r>
    <n v="1"/>
    <n v="5"/>
    <n v="59"/>
    <s v="034840S"/>
    <s v="034840S"/>
    <s v="034840S"/>
    <x v="15"/>
    <x v="0"/>
    <x v="9"/>
    <s v="2022"/>
    <s v="F"/>
    <n v="65"/>
    <x v="0"/>
    <s v="Caucasian"/>
    <s v="N/A"/>
    <s v="T3cN0M1"/>
    <m/>
    <s v="no"/>
    <s v="no"/>
    <s v="no"/>
    <s v="no"/>
    <s v="167"/>
    <s v="82"/>
    <s v="29.4"/>
    <m/>
    <m/>
    <s v="16436"/>
    <s v="AOA-230405-MultiSerum"/>
  </r>
  <r>
    <n v="1"/>
    <n v="6"/>
    <n v="1"/>
    <s v="D12219S"/>
    <s v="D12219S"/>
    <s v="D12219S"/>
    <x v="5"/>
    <x v="2"/>
    <x v="2"/>
    <s v="2021"/>
    <s v="F"/>
    <n v="67"/>
    <x v="0"/>
    <s v="Caucasian"/>
    <m/>
    <m/>
    <m/>
    <s v="no"/>
    <m/>
    <s v="no"/>
    <m/>
    <s v="168"/>
    <s v="58"/>
    <s v="20.2"/>
    <m/>
    <m/>
    <s v="16436"/>
    <s v="AOA-230405-MultiSerum"/>
  </r>
  <r>
    <n v="1"/>
    <n v="6"/>
    <n v="2"/>
    <s v="D12220S"/>
    <s v="D12220S"/>
    <s v="D12220S"/>
    <x v="5"/>
    <x v="2"/>
    <x v="2"/>
    <s v="2021"/>
    <s v="F"/>
    <n v="69"/>
    <x v="0"/>
    <s v="Caucasian"/>
    <m/>
    <m/>
    <m/>
    <s v="no"/>
    <m/>
    <s v="no"/>
    <m/>
    <s v="171"/>
    <s v="65"/>
    <s v="22.2"/>
    <m/>
    <m/>
    <s v="16436"/>
    <s v="AOA-230405-MultiSerum"/>
  </r>
  <r>
    <n v="1"/>
    <n v="6"/>
    <n v="3"/>
    <s v="D12227S"/>
    <s v="D12227S"/>
    <s v="D12227S"/>
    <x v="5"/>
    <x v="2"/>
    <x v="2"/>
    <s v="2022"/>
    <s v="F"/>
    <n v="64"/>
    <x v="0"/>
    <s v="Caucasian"/>
    <m/>
    <m/>
    <m/>
    <s v="no"/>
    <m/>
    <s v="no"/>
    <m/>
    <s v="161"/>
    <s v="65"/>
    <s v="25.1"/>
    <m/>
    <m/>
    <s v="16436"/>
    <s v="AOA-230405-MultiSerum"/>
  </r>
  <r>
    <n v="1"/>
    <n v="6"/>
    <n v="4"/>
    <s v="D11954S"/>
    <s v="D11954"/>
    <s v="D11954"/>
    <x v="5"/>
    <x v="2"/>
    <x v="2"/>
    <s v="2022"/>
    <s v="F"/>
    <n v="46"/>
    <x v="0"/>
    <s v="Caucasian"/>
    <m/>
    <m/>
    <m/>
    <s v="no"/>
    <m/>
    <s v="no"/>
    <m/>
    <s v="165"/>
    <s v="66"/>
    <s v="24.2"/>
    <m/>
    <m/>
    <s v="16031,16436"/>
    <s v="2023-008,AOA-230405-MultiSerum"/>
  </r>
  <r>
    <n v="1"/>
    <n v="6"/>
    <n v="5"/>
    <s v="D11744S"/>
    <s v="D11744S"/>
    <s v="D11744S"/>
    <x v="5"/>
    <x v="2"/>
    <x v="2"/>
    <s v="2021"/>
    <s v="F"/>
    <n v="58"/>
    <x v="0"/>
    <s v="Caucasian"/>
    <m/>
    <m/>
    <m/>
    <s v="no"/>
    <m/>
    <s v="no"/>
    <m/>
    <s v="171"/>
    <s v="65"/>
    <s v="22.2"/>
    <m/>
    <m/>
    <s v="16436"/>
    <s v="AOA-230405-MultiSerum"/>
  </r>
  <r>
    <n v="1"/>
    <n v="6"/>
    <n v="6"/>
    <s v="133117S"/>
    <s v="133117S"/>
    <s v="133117S"/>
    <x v="12"/>
    <x v="3"/>
    <x v="5"/>
    <s v="2022"/>
    <s v="F"/>
    <n v="64"/>
    <x v="0"/>
    <s v="Caucasian"/>
    <m/>
    <s v="T3N0M0"/>
    <m/>
    <s v="no"/>
    <s v="sister - breast cancer"/>
    <s v="hypertension, allergy"/>
    <s v="no"/>
    <s v="153"/>
    <s v="51"/>
    <s v="21.8"/>
    <m/>
    <m/>
    <s v="16436"/>
    <s v="AOA-230405-MultiSerum"/>
  </r>
  <r>
    <n v="1"/>
    <n v="6"/>
    <n v="7"/>
    <s v="132963S"/>
    <s v="132963S"/>
    <s v="132963S"/>
    <x v="13"/>
    <x v="3"/>
    <x v="6"/>
    <s v="2021"/>
    <s v="F"/>
    <n v="59"/>
    <x v="0"/>
    <s v="Caucasian"/>
    <m/>
    <s v="TxN1bM0"/>
    <m/>
    <s v="30 years 1 pack/day"/>
    <s v="no"/>
    <s v="ovarian cyst"/>
    <s v="no"/>
    <s v="157"/>
    <s v="58"/>
    <s v="23.5"/>
    <m/>
    <m/>
    <s v="16436"/>
    <s v="AOA-230405-MultiSerum"/>
  </r>
  <r>
    <n v="1"/>
    <n v="6"/>
    <n v="8"/>
    <s v="034861S"/>
    <s v="034861S"/>
    <s v="034861S"/>
    <x v="2"/>
    <x v="0"/>
    <x v="6"/>
    <s v="2022"/>
    <s v="F"/>
    <n v="57"/>
    <x v="0"/>
    <s v="Caucasian"/>
    <s v="G3"/>
    <s v="T3bN0M0"/>
    <m/>
    <s v="no"/>
    <s v="mother - lung cancer"/>
    <s v="chronic gastritis, hypertension"/>
    <s v="no"/>
    <s v="153"/>
    <s v="59"/>
    <s v="25.2"/>
    <m/>
    <m/>
    <s v="16436"/>
    <s v="AOA-230405-MultiSerum"/>
  </r>
  <r>
    <n v="1"/>
    <n v="6"/>
    <n v="9"/>
    <s v="034841S"/>
    <s v="034841S"/>
    <s v="034841S"/>
    <x v="2"/>
    <x v="0"/>
    <x v="7"/>
    <s v="2022"/>
    <s v="F"/>
    <n v="51"/>
    <x v="0"/>
    <s v="Caucasian"/>
    <s v="G3"/>
    <s v="T3cN0M0"/>
    <m/>
    <s v="no"/>
    <s v="mother - breast cancer"/>
    <s v="no"/>
    <s v="no"/>
    <s v="169"/>
    <s v="63"/>
    <s v="22.1"/>
    <m/>
    <m/>
    <s v="16436"/>
    <s v="AOA-230405-MultiSerum"/>
  </r>
  <r>
    <n v="1"/>
    <n v="6"/>
    <n v="10"/>
    <s v="034207(II)S"/>
    <s v="034207(II)S"/>
    <s v="034207(II)S"/>
    <x v="19"/>
    <x v="0"/>
    <x v="7"/>
    <s v="2019"/>
    <s v="F"/>
    <n v="72"/>
    <x v="0"/>
    <s v="Caucasian"/>
    <s v="G3"/>
    <s v="N/A"/>
    <m/>
    <s v="no"/>
    <s v="no"/>
    <s v="breast cancer 2017,CAD, atherosclerosis, hypertension "/>
    <s v="no"/>
    <s v="157"/>
    <s v="72"/>
    <s v="29.2"/>
    <m/>
    <m/>
    <s v="16436"/>
    <s v="AOA-230405-MultiSerum"/>
  </r>
  <r>
    <n v="1"/>
    <n v="6"/>
    <n v="11"/>
    <s v="D11958S"/>
    <s v="D11958"/>
    <s v="D11958"/>
    <x v="5"/>
    <x v="2"/>
    <x v="2"/>
    <s v="2022"/>
    <s v="F"/>
    <n v="50"/>
    <x v="0"/>
    <s v="Caucasian"/>
    <m/>
    <m/>
    <m/>
    <s v="no"/>
    <m/>
    <s v="no"/>
    <m/>
    <s v="161"/>
    <s v="65"/>
    <s v="25.1"/>
    <m/>
    <m/>
    <s v="16031,16436"/>
    <s v="2023-008,AOA-230405-MultiSerum"/>
  </r>
  <r>
    <n v="1"/>
    <n v="6"/>
    <n v="12"/>
    <s v="D11854S"/>
    <s v="D11854"/>
    <s v="D11854"/>
    <x v="5"/>
    <x v="2"/>
    <x v="2"/>
    <s v="2022"/>
    <s v="F"/>
    <n v="45"/>
    <x v="0"/>
    <s v="Caucasian"/>
    <m/>
    <m/>
    <m/>
    <s v="no"/>
    <m/>
    <s v="no"/>
    <m/>
    <s v="173"/>
    <s v="61"/>
    <s v="20.399999999999999"/>
    <m/>
    <m/>
    <s v="16031,16436,17418"/>
    <s v="2023-008,AOA-230405-MultiSerum,2023-029"/>
  </r>
  <r>
    <n v="1"/>
    <n v="6"/>
    <n v="13"/>
    <s v="133119S"/>
    <s v="133119S"/>
    <s v="133119S"/>
    <x v="14"/>
    <x v="3"/>
    <x v="8"/>
    <s v="2022"/>
    <s v="M"/>
    <n v="38"/>
    <x v="0"/>
    <s v="Caucasian"/>
    <m/>
    <s v="T2aN0M0"/>
    <m/>
    <s v="no"/>
    <s v="no"/>
    <s v="no"/>
    <s v="no"/>
    <s v="176"/>
    <s v="79"/>
    <s v="25.5"/>
    <m/>
    <m/>
    <s v="16436"/>
    <s v="AOA-230405-MultiSerum"/>
  </r>
  <r>
    <n v="1"/>
    <n v="6"/>
    <n v="14"/>
    <s v="132983S"/>
    <s v="132983S"/>
    <s v="132983S"/>
    <x v="20"/>
    <x v="3"/>
    <x v="1"/>
    <s v="2022"/>
    <s v="M"/>
    <n v="66"/>
    <x v="0"/>
    <s v="Caucasian"/>
    <m/>
    <s v="T3bN0M0"/>
    <m/>
    <s v="29 years 1 pack/day"/>
    <s v="no"/>
    <s v="CAD, hypertension, chronic bronchitis"/>
    <s v="no"/>
    <s v="177"/>
    <s v="93"/>
    <s v="29.7"/>
    <m/>
    <m/>
    <s v="16436"/>
    <s v="AOA-230405-MultiSerum"/>
  </r>
  <r>
    <n v="1"/>
    <n v="6"/>
    <n v="15"/>
    <s v="034865S"/>
    <s v="034865S"/>
    <s v="034865S"/>
    <x v="2"/>
    <x v="0"/>
    <x v="7"/>
    <s v="2022"/>
    <s v="F"/>
    <n v="50"/>
    <x v="0"/>
    <s v="Caucasian"/>
    <s v="G1"/>
    <s v="T3cN0M0"/>
    <m/>
    <s v="30 years 1 pack/day"/>
    <s v="grandmother - CUP"/>
    <s v="obesity"/>
    <s v="no"/>
    <s v="160"/>
    <s v="94"/>
    <s v="36.700000000000003"/>
    <m/>
    <m/>
    <s v="16436"/>
    <s v="AOA-230405-MultiSerum"/>
  </r>
  <r>
    <n v="1"/>
    <n v="6"/>
    <n v="16"/>
    <s v="034844S"/>
    <s v="034844S"/>
    <s v="034844S"/>
    <x v="2"/>
    <x v="0"/>
    <x v="0"/>
    <s v="2022"/>
    <s v="F"/>
    <n v="51"/>
    <x v="0"/>
    <s v="Caucasian"/>
    <s v="G3"/>
    <s v="T2aN0M0"/>
    <m/>
    <s v="no"/>
    <s v="grandfather - lung cancer"/>
    <s v="cholelithiasis, hypertension "/>
    <s v="no"/>
    <s v="163"/>
    <s v="60"/>
    <s v="22.6"/>
    <m/>
    <m/>
    <s v="16436"/>
    <s v="AOA-230405-MultiSerum"/>
  </r>
  <r>
    <n v="1"/>
    <n v="6"/>
    <n v="17"/>
    <s v="034690S"/>
    <s v="034690S"/>
    <s v="034690S"/>
    <x v="15"/>
    <x v="0"/>
    <x v="0"/>
    <s v="2022"/>
    <s v="F"/>
    <n v="55"/>
    <x v="0"/>
    <s v="Caucasian"/>
    <s v="G2"/>
    <s v="T2aN0M0"/>
    <m/>
    <s v="35 years 1 pack/day"/>
    <s v="no"/>
    <s v="chronic pyelonephritis, vein thrombosis"/>
    <s v="no"/>
    <s v="168"/>
    <s v="59"/>
    <s v="20.9"/>
    <m/>
    <m/>
    <s v="16436"/>
    <s v="AOA-230405-MultiSerum"/>
  </r>
  <r>
    <n v="1"/>
    <n v="6"/>
    <n v="18"/>
    <s v="D11980S"/>
    <s v="D11980S"/>
    <s v="D11980S"/>
    <x v="5"/>
    <x v="2"/>
    <x v="2"/>
    <s v="2021"/>
    <s v="F"/>
    <n v="54"/>
    <x v="0"/>
    <s v="Caucasian"/>
    <m/>
    <m/>
    <m/>
    <s v="no"/>
    <m/>
    <s v="no"/>
    <m/>
    <s v="167"/>
    <s v="55"/>
    <s v="19.7"/>
    <m/>
    <m/>
    <s v="16436"/>
    <s v="AOA-230405-MultiSerum"/>
  </r>
  <r>
    <n v="1"/>
    <n v="6"/>
    <n v="19"/>
    <s v="D11855S"/>
    <s v="D11855"/>
    <s v="D11855"/>
    <x v="5"/>
    <x v="2"/>
    <x v="2"/>
    <s v="2022"/>
    <s v="F"/>
    <n v="48"/>
    <x v="0"/>
    <s v="Caucasian"/>
    <m/>
    <m/>
    <m/>
    <s v="no"/>
    <m/>
    <s v="no"/>
    <m/>
    <s v="158"/>
    <s v="64"/>
    <s v="25.6"/>
    <m/>
    <m/>
    <s v="16031,16436,17418"/>
    <s v="2023-008,AOA-230405-MultiSerum,2023-029"/>
  </r>
  <r>
    <n v="1"/>
    <n v="6"/>
    <n v="20"/>
    <s v="133126S"/>
    <s v="133126S"/>
    <s v="133126S"/>
    <x v="17"/>
    <x v="3"/>
    <x v="8"/>
    <s v="2022"/>
    <s v="F"/>
    <n v="69"/>
    <x v="0"/>
    <s v="Caucasian"/>
    <m/>
    <s v="T2aN0M0"/>
    <m/>
    <s v="no"/>
    <s v="no"/>
    <s v="hypertension, obesity"/>
    <s v="no"/>
    <s v="163"/>
    <s v="82"/>
    <s v="30.9"/>
    <m/>
    <m/>
    <s v="16436"/>
    <s v="AOA-230405-MultiSerum"/>
  </r>
  <r>
    <n v="1"/>
    <n v="6"/>
    <n v="21"/>
    <s v="133016S"/>
    <s v="133016S"/>
    <s v="133016S"/>
    <x v="16"/>
    <x v="3"/>
    <x v="7"/>
    <s v="2022"/>
    <s v="F"/>
    <n v="77"/>
    <x v="0"/>
    <s v="Caucasian"/>
    <m/>
    <s v="T4bN1aM0"/>
    <m/>
    <s v="no"/>
    <s v="no"/>
    <s v="hypertension, diabetes mellitus type 2"/>
    <s v="no"/>
    <s v="160"/>
    <s v="60"/>
    <s v="23.4"/>
    <m/>
    <m/>
    <s v="16436"/>
    <s v="AOA-230405-MultiSerum"/>
  </r>
  <r>
    <n v="1"/>
    <n v="6"/>
    <n v="22"/>
    <s v="034870S"/>
    <s v="034870S"/>
    <s v="034870S"/>
    <x v="2"/>
    <x v="0"/>
    <x v="6"/>
    <s v="2022"/>
    <s v="F"/>
    <n v="51"/>
    <x v="0"/>
    <s v="Caucasian"/>
    <s v="G3"/>
    <s v="T3bN1M0"/>
    <m/>
    <s v="no"/>
    <s v="no"/>
    <s v="no"/>
    <s v="no"/>
    <s v="164"/>
    <s v="57"/>
    <s v="21.2"/>
    <m/>
    <m/>
    <s v="16436"/>
    <s v="AOA-230405-MultiSerum"/>
  </r>
  <r>
    <n v="1"/>
    <n v="6"/>
    <n v="23"/>
    <s v="034845S"/>
    <s v="034845S"/>
    <s v="034845S"/>
    <x v="2"/>
    <x v="0"/>
    <x v="9"/>
    <s v="2022"/>
    <s v="F"/>
    <n v="54"/>
    <x v="0"/>
    <s v="Caucasian"/>
    <s v="G3"/>
    <s v="T3cN1M1"/>
    <m/>
    <s v="no"/>
    <s v="mother - thyroid cancer"/>
    <s v="diabetes mellitus type 2, hypertension"/>
    <s v="no"/>
    <s v="162"/>
    <s v="75"/>
    <s v="28.6"/>
    <m/>
    <m/>
    <s v="16436"/>
    <s v="AOA-230405-MultiSerum"/>
  </r>
  <r>
    <n v="1"/>
    <n v="6"/>
    <n v="24"/>
    <s v="034759S"/>
    <s v="034759S"/>
    <s v="034759S"/>
    <x v="2"/>
    <x v="0"/>
    <x v="9"/>
    <s v="2022"/>
    <s v="F"/>
    <n v="43"/>
    <x v="0"/>
    <s v="Caucasian"/>
    <s v="G3"/>
    <s v="T3cN1M1"/>
    <s v="83.6"/>
    <s v="no"/>
    <s v="mother-breast cancer, uterine cancer"/>
    <s v="no"/>
    <s v="no"/>
    <s v="162"/>
    <s v="66"/>
    <s v="25.1"/>
    <m/>
    <m/>
    <s v="15959,16436"/>
    <s v="2023-006,AOA-230405-MultiSerum"/>
  </r>
  <r>
    <n v="1"/>
    <n v="6"/>
    <n v="25"/>
    <s v="D12032S"/>
    <s v="D12032"/>
    <s v="D12032"/>
    <x v="5"/>
    <x v="2"/>
    <x v="2"/>
    <s v="2022"/>
    <s v="F"/>
    <n v="50"/>
    <x v="0"/>
    <s v="Caucasian"/>
    <m/>
    <m/>
    <m/>
    <s v="no"/>
    <m/>
    <s v="no"/>
    <m/>
    <s v="163"/>
    <s v="52"/>
    <s v="19.600000000000001"/>
    <m/>
    <m/>
    <s v="16031,16436"/>
    <s v="2023-008,AOA-230405-MultiSerum"/>
  </r>
  <r>
    <n v="1"/>
    <n v="6"/>
    <n v="26"/>
    <s v="D11857S"/>
    <s v="D11857"/>
    <s v="D11857"/>
    <x v="5"/>
    <x v="2"/>
    <x v="2"/>
    <s v="2022"/>
    <s v="F"/>
    <n v="44"/>
    <x v="0"/>
    <s v="Caucasian"/>
    <m/>
    <m/>
    <m/>
    <s v="no"/>
    <m/>
    <s v="no"/>
    <m/>
    <s v="171"/>
    <s v="65"/>
    <s v="22.2"/>
    <m/>
    <m/>
    <s v="16031,16436"/>
    <s v="2023-008,AOA-230405-MultiSerum"/>
  </r>
  <r>
    <n v="1"/>
    <n v="6"/>
    <n v="27"/>
    <s v="133129S"/>
    <s v="133129S"/>
    <s v="133129S"/>
    <x v="17"/>
    <x v="3"/>
    <x v="1"/>
    <s v="2022"/>
    <s v="F"/>
    <n v="48"/>
    <x v="0"/>
    <s v="Caucasian"/>
    <m/>
    <s v="T3bN0M0"/>
    <m/>
    <s v="no"/>
    <s v="no"/>
    <s v="breast cancer, obesity"/>
    <s v="no"/>
    <s v="169"/>
    <s v="86"/>
    <s v="30.1"/>
    <m/>
    <m/>
    <s v="16436"/>
    <s v="AOA-230405-MultiSerum"/>
  </r>
  <r>
    <n v="1"/>
    <n v="6"/>
    <n v="28"/>
    <s v="133026S"/>
    <s v="133026S"/>
    <s v="133026S"/>
    <x v="12"/>
    <x v="3"/>
    <x v="3"/>
    <s v="2022"/>
    <s v="F"/>
    <n v="71"/>
    <x v="0"/>
    <s v="Caucasian"/>
    <m/>
    <s v="T1aN0M0"/>
    <m/>
    <s v="no"/>
    <s v="no"/>
    <s v="hypertension, chronic cholecystitis"/>
    <s v="no"/>
    <s v="157"/>
    <s v="72.5"/>
    <s v="29.2"/>
    <m/>
    <m/>
    <s v="16436"/>
    <s v="AOA-230405-MultiSerum"/>
  </r>
  <r>
    <n v="1"/>
    <n v="6"/>
    <n v="29"/>
    <s v="132740S"/>
    <s v="132740S"/>
    <s v="132740S"/>
    <x v="12"/>
    <x v="3"/>
    <x v="14"/>
    <s v="2020"/>
    <s v="M"/>
    <n v="81"/>
    <x v="0"/>
    <s v="Caucasian"/>
    <m/>
    <s v="T4bN0M0"/>
    <m/>
    <s v="no"/>
    <s v="no"/>
    <s v="CAD, hypertension, bronchial asthma"/>
    <s v="no"/>
    <s v="166"/>
    <s v="73"/>
    <s v="26.5"/>
    <m/>
    <m/>
    <s v="16436"/>
    <s v="AOA-230405-MultiSerum"/>
  </r>
  <r>
    <n v="1"/>
    <n v="6"/>
    <n v="30"/>
    <s v="034847S"/>
    <s v="034847S"/>
    <s v="034847S"/>
    <x v="2"/>
    <x v="0"/>
    <x v="12"/>
    <s v="2022"/>
    <s v="F"/>
    <n v="42"/>
    <x v="0"/>
    <s v="Caucasian"/>
    <s v="G3"/>
    <s v="T2bN1M0"/>
    <m/>
    <s v="no"/>
    <s v="grandfather - stomach cancer"/>
    <s v="DVT"/>
    <s v="no"/>
    <s v="153"/>
    <s v="60"/>
    <s v="25.6"/>
    <m/>
    <m/>
    <s v="16436"/>
    <s v="AOA-230405-MultiSerum"/>
  </r>
  <r>
    <n v="1"/>
    <n v="6"/>
    <n v="31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1"/>
    <n v="6"/>
    <n v="32"/>
    <s v="D12035S"/>
    <s v="D12035"/>
    <s v="D12035"/>
    <x v="5"/>
    <x v="2"/>
    <x v="2"/>
    <s v="2022"/>
    <s v="F"/>
    <n v="44"/>
    <x v="0"/>
    <s v="Caucasian"/>
    <m/>
    <m/>
    <m/>
    <s v="no"/>
    <m/>
    <s v="no"/>
    <m/>
    <s v="170"/>
    <s v="60"/>
    <s v="20.8"/>
    <m/>
    <m/>
    <s v="16031,16436"/>
    <s v="2023-008,AOA-230405-MultiSerum"/>
  </r>
  <r>
    <n v="1"/>
    <n v="6"/>
    <n v="33"/>
    <s v="D11892S"/>
    <s v="D11892"/>
    <s v="D11892"/>
    <x v="5"/>
    <x v="2"/>
    <x v="2"/>
    <s v="2022"/>
    <s v="F"/>
    <n v="37"/>
    <x v="0"/>
    <s v="Caucasian"/>
    <m/>
    <m/>
    <m/>
    <s v="no"/>
    <m/>
    <s v="no"/>
    <m/>
    <s v="168"/>
    <s v="60"/>
    <s v="21.3"/>
    <m/>
    <m/>
    <s v="16031,16436"/>
    <s v="2023-008,AOA-230405-MultiSerum"/>
  </r>
  <r>
    <n v="1"/>
    <n v="6"/>
    <n v="34"/>
    <s v="133138S"/>
    <s v="133138S"/>
    <s v="133138S"/>
    <x v="17"/>
    <x v="3"/>
    <x v="1"/>
    <s v="2022"/>
    <s v="F"/>
    <n v="37"/>
    <x v="0"/>
    <s v="Caucasian"/>
    <m/>
    <s v="T3bN0M0"/>
    <m/>
    <s v="no"/>
    <s v="grandmother - uterine cancer"/>
    <s v="pituitary incidentaloma"/>
    <s v="no"/>
    <s v="160"/>
    <s v="53"/>
    <s v="20.7"/>
    <m/>
    <m/>
    <s v="16436"/>
    <s v="AOA-230405-MultiSerum"/>
  </r>
  <r>
    <n v="1"/>
    <n v="6"/>
    <n v="35"/>
    <s v="133042S"/>
    <s v="133042S"/>
    <s v="133042S"/>
    <x v="14"/>
    <x v="3"/>
    <x v="7"/>
    <s v="2022"/>
    <s v="F"/>
    <n v="48"/>
    <x v="0"/>
    <s v="Caucasian"/>
    <m/>
    <s v="T4bN1aM0"/>
    <m/>
    <s v="no"/>
    <s v="no"/>
    <s v="no"/>
    <s v="no"/>
    <s v="175"/>
    <s v="60"/>
    <s v="19.600000000000001"/>
    <m/>
    <m/>
    <s v="16436"/>
    <s v="AOA-230405-MultiSerum"/>
  </r>
  <r>
    <n v="1"/>
    <n v="6"/>
    <n v="36"/>
    <s v="132900S"/>
    <s v="132900S"/>
    <s v="132900S"/>
    <x v="21"/>
    <x v="3"/>
    <x v="7"/>
    <s v="2021"/>
    <s v="F"/>
    <n v="80"/>
    <x v="0"/>
    <s v="Caucasian"/>
    <m/>
    <s v="T4bN1bM0"/>
    <m/>
    <s v="no"/>
    <s v="no"/>
    <s v="hypertension"/>
    <s v="no"/>
    <s v="153"/>
    <s v="59"/>
    <s v="25.2"/>
    <m/>
    <m/>
    <s v="16436"/>
    <s v="AOA-230405-MultiSerum"/>
  </r>
  <r>
    <n v="1"/>
    <n v="6"/>
    <n v="37"/>
    <s v="034850S"/>
    <s v="034850S"/>
    <s v="034850S"/>
    <x v="2"/>
    <x v="0"/>
    <x v="7"/>
    <s v="2022"/>
    <s v="F"/>
    <n v="49"/>
    <x v="0"/>
    <s v="Caucasian"/>
    <s v="G3"/>
    <s v="T3cN0M0"/>
    <m/>
    <s v="no"/>
    <s v="grandmother - stomach cancer"/>
    <s v="obesity"/>
    <s v="no"/>
    <s v="164"/>
    <s v="96"/>
    <s v="35.700000000000003"/>
    <m/>
    <m/>
    <s v="16436"/>
    <s v="AOA-230405-MultiSerum"/>
  </r>
  <r>
    <n v="1"/>
    <n v="6"/>
    <n v="38"/>
    <s v="034831S"/>
    <s v="034831S"/>
    <s v="034831S"/>
    <x v="2"/>
    <x v="0"/>
    <x v="10"/>
    <s v="2022"/>
    <s v="F"/>
    <n v="50"/>
    <x v="0"/>
    <s v="Caucasian"/>
    <s v="G3"/>
    <s v="T3a2N1M0"/>
    <m/>
    <s v="no"/>
    <s v="father - prostate cancer, mother - gastric cancer"/>
    <s v="chronic gastritis, hypertension"/>
    <s v="no"/>
    <s v="161"/>
    <s v="60"/>
    <s v="23.1"/>
    <m/>
    <m/>
    <s v="16436"/>
    <s v="AOA-230405-MultiSerum"/>
  </r>
  <r>
    <n v="1"/>
    <n v="6"/>
    <n v="39"/>
    <s v="D12095S"/>
    <s v="D12095"/>
    <s v="D12095"/>
    <x v="5"/>
    <x v="2"/>
    <x v="2"/>
    <s v="2022"/>
    <s v="F"/>
    <n v="51"/>
    <x v="0"/>
    <s v="Caucasian"/>
    <m/>
    <m/>
    <m/>
    <s v="no"/>
    <m/>
    <s v="no"/>
    <m/>
    <s v="172"/>
    <s v="68"/>
    <s v="23"/>
    <m/>
    <m/>
    <s v="16031,16436"/>
    <s v="2023-008,AOA-230405-MultiSerum"/>
  </r>
  <r>
    <n v="1"/>
    <n v="6"/>
    <n v="40"/>
    <s v="D11899S"/>
    <s v="D11899S"/>
    <s v="D11899S"/>
    <x v="5"/>
    <x v="2"/>
    <x v="2"/>
    <s v="2021"/>
    <s v="F"/>
    <n v="49"/>
    <x v="0"/>
    <s v="Caucasian"/>
    <m/>
    <m/>
    <m/>
    <s v="no"/>
    <m/>
    <s v="no"/>
    <m/>
    <s v="160"/>
    <s v="60"/>
    <s v="23.4"/>
    <m/>
    <m/>
    <s v="16436"/>
    <s v="AOA-230405-MultiSerum"/>
  </r>
  <r>
    <n v="1"/>
    <n v="6"/>
    <n v="41"/>
    <s v="133148S"/>
    <s v="133148S"/>
    <s v="133148S"/>
    <x v="18"/>
    <x v="3"/>
    <x v="13"/>
    <s v="2022"/>
    <s v="F"/>
    <n v="55"/>
    <x v="0"/>
    <s v="Caucasian"/>
    <m/>
    <s v="T3aN0M0"/>
    <m/>
    <s v="no"/>
    <s v="no"/>
    <s v="chronic gastritis"/>
    <s v="no"/>
    <s v="164"/>
    <s v="69"/>
    <s v="25.7"/>
    <m/>
    <m/>
    <s v="16436"/>
    <s v="AOA-230405-MultiSerum"/>
  </r>
  <r>
    <n v="1"/>
    <n v="6"/>
    <n v="42"/>
    <s v="133060S"/>
    <s v="133060S"/>
    <s v="133060S"/>
    <x v="18"/>
    <x v="3"/>
    <x v="11"/>
    <s v="2022"/>
    <s v="M"/>
    <n v="46"/>
    <x v="0"/>
    <s v="Caucasian"/>
    <m/>
    <s v="T4eN0M1"/>
    <m/>
    <s v="no"/>
    <s v="grandmother-gastric cancer"/>
    <s v="hypertension"/>
    <s v="no"/>
    <s v="182"/>
    <s v="85"/>
    <s v="25.6"/>
    <m/>
    <m/>
    <s v="16436"/>
    <s v="AOA-230405-MultiSerum"/>
  </r>
  <r>
    <n v="1"/>
    <n v="6"/>
    <n v="43"/>
    <s v="132911S"/>
    <s v="132911S"/>
    <s v="132911S"/>
    <x v="17"/>
    <x v="3"/>
    <x v="3"/>
    <s v="2021"/>
    <s v="F"/>
    <n v="82"/>
    <x v="0"/>
    <s v="Caucasian"/>
    <m/>
    <s v="T1bN0M0"/>
    <m/>
    <s v="no"/>
    <s v="no"/>
    <s v="CAD, atherosclerosis, hypertension , chronic venous insufficiency, chronic pyelonephritis"/>
    <s v="no"/>
    <s v="151"/>
    <s v="60"/>
    <s v="26.3"/>
    <m/>
    <m/>
    <s v="16436"/>
    <s v="AOA-230405-MultiSerum"/>
  </r>
  <r>
    <n v="1"/>
    <n v="6"/>
    <n v="44"/>
    <s v="034857S"/>
    <s v="034857S"/>
    <s v="034857S"/>
    <x v="2"/>
    <x v="0"/>
    <x v="7"/>
    <s v="2022"/>
    <s v="F"/>
    <n v="55"/>
    <x v="0"/>
    <s v="Caucasian"/>
    <s v="G3"/>
    <s v="T3cN0M0"/>
    <m/>
    <s v="no"/>
    <s v="father - sarcoma"/>
    <s v="no"/>
    <s v="no"/>
    <s v="158"/>
    <s v="59"/>
    <s v="23.6"/>
    <m/>
    <m/>
    <s v="16436"/>
    <s v="AOA-230405-MultiSerum"/>
  </r>
  <r>
    <n v="1"/>
    <n v="6"/>
    <n v="45"/>
    <s v="034832S"/>
    <s v="034832S"/>
    <s v="034832S"/>
    <x v="2"/>
    <x v="0"/>
    <x v="6"/>
    <s v="2022"/>
    <s v="F"/>
    <n v="40"/>
    <x v="0"/>
    <s v="Caucasian"/>
    <s v="G3"/>
    <s v="T3bN0M0"/>
    <m/>
    <s v="no"/>
    <s v="father - CRC"/>
    <s v="chronic pancreatitis"/>
    <s v="no"/>
    <s v="167"/>
    <s v="53"/>
    <s v="19"/>
    <m/>
    <m/>
    <s v="16436"/>
    <s v="AOA-230405-MultiSerum"/>
  </r>
  <r>
    <n v="1"/>
    <n v="6"/>
    <n v="46"/>
    <s v="D12161S"/>
    <s v="D12161S"/>
    <s v="D12161S"/>
    <x v="5"/>
    <x v="2"/>
    <x v="2"/>
    <s v="2021"/>
    <s v="F"/>
    <n v="66"/>
    <x v="0"/>
    <s v="Caucasian"/>
    <m/>
    <m/>
    <m/>
    <s v="no"/>
    <m/>
    <s v="no"/>
    <m/>
    <s v="166"/>
    <s v="50"/>
    <s v="18.100000000000001"/>
    <m/>
    <m/>
    <s v="16436"/>
    <s v="AOA-230405-MultiSerum"/>
  </r>
  <r>
    <n v="1"/>
    <n v="6"/>
    <n v="47"/>
    <s v="D11900S"/>
    <s v="D11900"/>
    <s v="D11900"/>
    <x v="5"/>
    <x v="2"/>
    <x v="2"/>
    <s v="2022"/>
    <s v="F"/>
    <n v="48"/>
    <x v="0"/>
    <s v="Caucasian"/>
    <m/>
    <m/>
    <m/>
    <s v="no"/>
    <m/>
    <s v="no"/>
    <m/>
    <s v="165"/>
    <s v="61"/>
    <s v="22.4"/>
    <m/>
    <m/>
    <s v="16031,16436"/>
    <s v="2023-008,AOA-230405-MultiSerum"/>
  </r>
  <r>
    <n v="1"/>
    <n v="6"/>
    <n v="48"/>
    <s v="133153S"/>
    <s v="133153S"/>
    <s v="133153S"/>
    <x v="14"/>
    <x v="3"/>
    <x v="7"/>
    <s v="2022"/>
    <s v="M"/>
    <n v="32"/>
    <x v="0"/>
    <s v="Caucasian"/>
    <m/>
    <s v="T4bN1aM0"/>
    <m/>
    <s v="no"/>
    <s v="no"/>
    <s v="hypertension"/>
    <s v="no"/>
    <s v="180"/>
    <s v="90"/>
    <s v="27.8"/>
    <m/>
    <m/>
    <s v="16436"/>
    <s v="AOA-230405-MultiSerum"/>
  </r>
  <r>
    <n v="1"/>
    <n v="6"/>
    <n v="49"/>
    <s v="133068S"/>
    <s v="133068S"/>
    <s v="133068S"/>
    <x v="14"/>
    <x v="3"/>
    <x v="0"/>
    <s v="2022"/>
    <s v="F"/>
    <n v="68"/>
    <x v="0"/>
    <s v="Caucasian"/>
    <m/>
    <s v="T2bN0M0"/>
    <m/>
    <s v="no"/>
    <s v="no"/>
    <s v="hypertension, obesity"/>
    <s v="no"/>
    <s v="157"/>
    <s v="88"/>
    <s v="35.700000000000003"/>
    <m/>
    <m/>
    <s v="16436"/>
    <s v="AOA-230405-MultiSerum"/>
  </r>
  <r>
    <n v="1"/>
    <n v="6"/>
    <n v="50"/>
    <s v="132912S"/>
    <s v="132912S"/>
    <s v="132912S"/>
    <x v="17"/>
    <x v="3"/>
    <x v="3"/>
    <s v="2021"/>
    <s v="M"/>
    <n v="35"/>
    <x v="0"/>
    <s v="Caucasian"/>
    <m/>
    <s v="T1bN0M0"/>
    <m/>
    <s v="no"/>
    <s v="no"/>
    <s v="chronic gastritis, hypertension , chronic venous insufficiency"/>
    <s v="no"/>
    <s v="182"/>
    <s v="76"/>
    <s v="22.9"/>
    <m/>
    <m/>
    <s v="16436"/>
    <s v="AOA-230405-MultiSerum"/>
  </r>
  <r>
    <n v="1"/>
    <n v="6"/>
    <n v="51"/>
    <s v="034858S"/>
    <s v="034858S"/>
    <s v="034858S"/>
    <x v="2"/>
    <x v="0"/>
    <x v="6"/>
    <s v="2022"/>
    <s v="F"/>
    <n v="64"/>
    <x v="0"/>
    <s v="Caucasian"/>
    <s v="G3"/>
    <s v="T3bN0M0"/>
    <m/>
    <s v="no"/>
    <s v="no"/>
    <s v="chronic gastritis, hypertension"/>
    <s v="no"/>
    <s v="170"/>
    <s v="64"/>
    <s v="22.1"/>
    <m/>
    <m/>
    <s v="16436"/>
    <s v="AOA-230405-MultiSerum"/>
  </r>
  <r>
    <n v="1"/>
    <n v="6"/>
    <n v="52"/>
    <s v="034837S"/>
    <s v="034837S"/>
    <s v="034837S"/>
    <x v="2"/>
    <x v="0"/>
    <x v="9"/>
    <s v="2022"/>
    <s v="F"/>
    <n v="47"/>
    <x v="0"/>
    <s v="Caucasian"/>
    <s v="G3"/>
    <s v="T3cN1M1"/>
    <m/>
    <s v="10 years 0.5 pack/day"/>
    <s v="mother - ovarian cancer"/>
    <s v="anemia"/>
    <s v="no"/>
    <s v="170"/>
    <s v="68"/>
    <s v="23.5"/>
    <m/>
    <m/>
    <s v="16436"/>
    <s v="AOA-230405-MultiSerum"/>
  </r>
  <r>
    <n v="1"/>
    <n v="6"/>
    <n v="53"/>
    <s v="D12170S"/>
    <s v="D12170S"/>
    <s v="D12170S"/>
    <x v="5"/>
    <x v="2"/>
    <x v="2"/>
    <s v="2021"/>
    <s v="F"/>
    <n v="64"/>
    <x v="0"/>
    <s v="Caucasian"/>
    <m/>
    <m/>
    <m/>
    <s v="no"/>
    <m/>
    <s v="no"/>
    <m/>
    <s v="158"/>
    <s v="60"/>
    <s v="24"/>
    <m/>
    <m/>
    <s v="16436"/>
    <s v="AOA-230405-MultiSerum"/>
  </r>
  <r>
    <n v="1"/>
    <n v="6"/>
    <n v="54"/>
    <s v="D11901S"/>
    <s v="D11901"/>
    <s v="D11901"/>
    <x v="5"/>
    <x v="2"/>
    <x v="2"/>
    <s v="2022"/>
    <s v="F"/>
    <n v="52"/>
    <x v="0"/>
    <s v="Caucasian"/>
    <m/>
    <m/>
    <m/>
    <s v="no"/>
    <m/>
    <s v="no"/>
    <m/>
    <s v="167"/>
    <s v="58"/>
    <s v="20.8"/>
    <m/>
    <m/>
    <s v="16031,16436"/>
    <s v="2023-008,AOA-230405-MultiSerum"/>
  </r>
  <r>
    <n v="1"/>
    <n v="6"/>
    <n v="55"/>
    <s v="D11731S"/>
    <s v="D11731S"/>
    <s v="D11731S"/>
    <x v="5"/>
    <x v="2"/>
    <x v="2"/>
    <s v="2021"/>
    <s v="F"/>
    <n v="57"/>
    <x v="0"/>
    <s v="Caucasian"/>
    <m/>
    <m/>
    <m/>
    <s v="no"/>
    <m/>
    <s v="no"/>
    <m/>
    <s v="167"/>
    <s v="70"/>
    <s v="25.1"/>
    <m/>
    <m/>
    <s v="16436"/>
    <s v="AOA-230405-MultiSerum"/>
  </r>
  <r>
    <n v="1"/>
    <n v="6"/>
    <n v="56"/>
    <s v="133101S"/>
    <s v="133101S"/>
    <s v="133101S"/>
    <x v="12"/>
    <x v="3"/>
    <x v="0"/>
    <s v="2022"/>
    <s v="M"/>
    <n v="68"/>
    <x v="0"/>
    <s v="Caucasian"/>
    <m/>
    <s v="T2bN0M0"/>
    <m/>
    <s v="no"/>
    <s v="father - laryngeal cancer"/>
    <s v="obesity"/>
    <s v="no"/>
    <s v="172"/>
    <s v="95"/>
    <s v="32.1"/>
    <m/>
    <m/>
    <s v="16436"/>
    <s v="AOA-230405-MultiSerum"/>
  </r>
  <r>
    <n v="1"/>
    <n v="6"/>
    <n v="57"/>
    <s v="132944S"/>
    <s v="132944S"/>
    <s v="132944S"/>
    <x v="14"/>
    <x v="3"/>
    <x v="8"/>
    <s v="2021"/>
    <s v="F"/>
    <n v="78"/>
    <x v="0"/>
    <s v="Caucasian"/>
    <m/>
    <s v="T2aN0M0"/>
    <m/>
    <s v="no"/>
    <s v="no"/>
    <s v="diabetes mellitus type 2"/>
    <s v="no"/>
    <s v="165"/>
    <s v="75"/>
    <s v="27.5"/>
    <m/>
    <m/>
    <s v="16436"/>
    <s v="AOA-230405-MultiSerum"/>
  </r>
  <r>
    <n v="1"/>
    <n v="6"/>
    <n v="58"/>
    <s v="034859S"/>
    <s v="034859S"/>
    <s v="034859S"/>
    <x v="2"/>
    <x v="0"/>
    <x v="12"/>
    <s v="2022"/>
    <s v="F"/>
    <n v="74"/>
    <x v="0"/>
    <s v="Caucasian"/>
    <s v="G3"/>
    <s v="T2aN1M0"/>
    <m/>
    <s v="no"/>
    <s v="mother -colon cancer, sister - colon cancer"/>
    <s v="hypertension, atherosclerosis"/>
    <s v="no"/>
    <s v="160"/>
    <s v="68"/>
    <s v="26.6"/>
    <m/>
    <m/>
    <s v="16436"/>
    <s v="AOA-230405-MultiSerum"/>
  </r>
  <r>
    <n v="1"/>
    <n v="6"/>
    <n v="59"/>
    <s v="034840S"/>
    <s v="034840S"/>
    <s v="034840S"/>
    <x v="15"/>
    <x v="0"/>
    <x v="9"/>
    <s v="2022"/>
    <s v="F"/>
    <n v="65"/>
    <x v="0"/>
    <s v="Caucasian"/>
    <s v="N/A"/>
    <s v="T3cN0M1"/>
    <m/>
    <s v="no"/>
    <s v="no"/>
    <s v="no"/>
    <s v="no"/>
    <s v="167"/>
    <s v="82"/>
    <s v="29.4"/>
    <m/>
    <m/>
    <s v="16436"/>
    <s v="AOA-230405-MultiSerum"/>
  </r>
  <r>
    <n v="1"/>
    <n v="7"/>
    <n v="1"/>
    <s v="D12227S"/>
    <s v="D12227S"/>
    <s v="D12227S"/>
    <x v="5"/>
    <x v="2"/>
    <x v="2"/>
    <s v="2022"/>
    <s v="F"/>
    <n v="64"/>
    <x v="0"/>
    <s v="Caucasian"/>
    <m/>
    <m/>
    <m/>
    <s v="no"/>
    <m/>
    <s v="no"/>
    <m/>
    <s v="161"/>
    <s v="65"/>
    <s v="25.1"/>
    <m/>
    <m/>
    <s v="16436"/>
    <s v="AOA-230405-MultiSerum"/>
  </r>
  <r>
    <n v="1"/>
    <n v="7"/>
    <n v="2"/>
    <s v="D12220S"/>
    <s v="D12220S"/>
    <s v="D12220S"/>
    <x v="5"/>
    <x v="2"/>
    <x v="2"/>
    <s v="2021"/>
    <s v="F"/>
    <n v="69"/>
    <x v="0"/>
    <s v="Caucasian"/>
    <m/>
    <m/>
    <m/>
    <s v="no"/>
    <m/>
    <s v="no"/>
    <m/>
    <s v="171"/>
    <s v="65"/>
    <s v="22.2"/>
    <m/>
    <m/>
    <s v="16436"/>
    <s v="AOA-230405-MultiSerum"/>
  </r>
  <r>
    <n v="1"/>
    <n v="7"/>
    <n v="3"/>
    <s v="D12219S"/>
    <s v="D12219S"/>
    <s v="D12219S"/>
    <x v="5"/>
    <x v="2"/>
    <x v="2"/>
    <s v="2021"/>
    <s v="F"/>
    <n v="67"/>
    <x v="0"/>
    <s v="Caucasian"/>
    <m/>
    <m/>
    <m/>
    <s v="no"/>
    <m/>
    <s v="no"/>
    <m/>
    <s v="168"/>
    <s v="58"/>
    <s v="20.2"/>
    <m/>
    <m/>
    <s v="16436"/>
    <s v="AOA-230405-MultiSerum"/>
  </r>
  <r>
    <n v="1"/>
    <n v="7"/>
    <n v="4"/>
    <s v="D12170S"/>
    <s v="D12170S"/>
    <s v="D12170S"/>
    <x v="5"/>
    <x v="2"/>
    <x v="2"/>
    <s v="2021"/>
    <s v="F"/>
    <n v="64"/>
    <x v="0"/>
    <s v="Caucasian"/>
    <m/>
    <m/>
    <m/>
    <s v="no"/>
    <m/>
    <s v="no"/>
    <m/>
    <s v="158"/>
    <s v="60"/>
    <s v="24"/>
    <m/>
    <m/>
    <s v="16436"/>
    <s v="AOA-230405-MultiSerum"/>
  </r>
  <r>
    <n v="1"/>
    <n v="7"/>
    <n v="5"/>
    <s v="D12161S"/>
    <s v="D12161S"/>
    <s v="D12161S"/>
    <x v="5"/>
    <x v="2"/>
    <x v="2"/>
    <s v="2021"/>
    <s v="F"/>
    <n v="66"/>
    <x v="0"/>
    <s v="Caucasian"/>
    <m/>
    <m/>
    <m/>
    <s v="no"/>
    <m/>
    <s v="no"/>
    <m/>
    <s v="166"/>
    <s v="50"/>
    <s v="18.100000000000001"/>
    <m/>
    <m/>
    <s v="16436"/>
    <s v="AOA-230405-MultiSerum"/>
  </r>
  <r>
    <n v="1"/>
    <n v="7"/>
    <n v="6"/>
    <s v="D12095S"/>
    <s v="D12095"/>
    <s v="D12095"/>
    <x v="5"/>
    <x v="2"/>
    <x v="2"/>
    <s v="2022"/>
    <s v="F"/>
    <n v="51"/>
    <x v="0"/>
    <s v="Caucasian"/>
    <m/>
    <m/>
    <m/>
    <s v="no"/>
    <m/>
    <s v="no"/>
    <m/>
    <s v="172"/>
    <s v="68"/>
    <s v="23"/>
    <m/>
    <m/>
    <s v="16031,16436"/>
    <s v="2023-008,AOA-230405-MultiSerum"/>
  </r>
  <r>
    <n v="1"/>
    <n v="7"/>
    <n v="7"/>
    <s v="D12035S"/>
    <s v="D12035"/>
    <s v="D12035"/>
    <x v="5"/>
    <x v="2"/>
    <x v="2"/>
    <s v="2022"/>
    <s v="F"/>
    <n v="44"/>
    <x v="0"/>
    <s v="Caucasian"/>
    <m/>
    <m/>
    <m/>
    <s v="no"/>
    <m/>
    <s v="no"/>
    <m/>
    <s v="170"/>
    <s v="60"/>
    <s v="20.8"/>
    <m/>
    <m/>
    <s v="16031,16436"/>
    <s v="2023-008,AOA-230405-MultiSerum"/>
  </r>
  <r>
    <n v="1"/>
    <n v="7"/>
    <n v="8"/>
    <s v="D12032S"/>
    <s v="D12032"/>
    <s v="D12032"/>
    <x v="5"/>
    <x v="2"/>
    <x v="2"/>
    <s v="2022"/>
    <s v="F"/>
    <n v="50"/>
    <x v="0"/>
    <s v="Caucasian"/>
    <m/>
    <m/>
    <m/>
    <s v="no"/>
    <m/>
    <s v="no"/>
    <m/>
    <s v="163"/>
    <s v="52"/>
    <s v="19.600000000000001"/>
    <m/>
    <m/>
    <s v="16031,16436"/>
    <s v="2023-008,AOA-230405-MultiSerum"/>
  </r>
  <r>
    <n v="1"/>
    <n v="7"/>
    <n v="9"/>
    <s v="D11980S"/>
    <s v="D11980S"/>
    <s v="D11980S"/>
    <x v="5"/>
    <x v="2"/>
    <x v="2"/>
    <s v="2021"/>
    <s v="F"/>
    <n v="54"/>
    <x v="0"/>
    <s v="Caucasian"/>
    <m/>
    <m/>
    <m/>
    <s v="no"/>
    <m/>
    <s v="no"/>
    <m/>
    <s v="167"/>
    <s v="55"/>
    <s v="19.7"/>
    <m/>
    <m/>
    <s v="16436"/>
    <s v="AOA-230405-MultiSerum"/>
  </r>
  <r>
    <n v="1"/>
    <n v="7"/>
    <n v="10"/>
    <s v="D11958S"/>
    <s v="D11958"/>
    <s v="D11958"/>
    <x v="5"/>
    <x v="2"/>
    <x v="2"/>
    <s v="2022"/>
    <s v="F"/>
    <n v="50"/>
    <x v="0"/>
    <s v="Caucasian"/>
    <m/>
    <m/>
    <m/>
    <s v="no"/>
    <m/>
    <s v="no"/>
    <m/>
    <s v="161"/>
    <s v="65"/>
    <s v="25.1"/>
    <m/>
    <m/>
    <s v="16031,16436"/>
    <s v="2023-008,AOA-230405-MultiSerum"/>
  </r>
  <r>
    <n v="1"/>
    <n v="7"/>
    <n v="11"/>
    <s v="D11954S Serum 500UL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7"/>
    <n v="12"/>
    <s v="D11901S"/>
    <s v="D11901"/>
    <s v="D11901"/>
    <x v="5"/>
    <x v="2"/>
    <x v="2"/>
    <s v="2022"/>
    <s v="F"/>
    <n v="52"/>
    <x v="0"/>
    <s v="Caucasian"/>
    <m/>
    <m/>
    <m/>
    <s v="no"/>
    <m/>
    <s v="no"/>
    <m/>
    <s v="167"/>
    <s v="58"/>
    <s v="20.8"/>
    <m/>
    <m/>
    <s v="16031,16436"/>
    <s v="2023-008,AOA-230405-MultiSerum"/>
  </r>
  <r>
    <n v="1"/>
    <n v="7"/>
    <n v="13"/>
    <s v="D11900S"/>
    <s v="D11900"/>
    <s v="D11900"/>
    <x v="5"/>
    <x v="2"/>
    <x v="2"/>
    <s v="2022"/>
    <s v="F"/>
    <n v="48"/>
    <x v="0"/>
    <s v="Caucasian"/>
    <m/>
    <m/>
    <m/>
    <s v="no"/>
    <m/>
    <s v="no"/>
    <m/>
    <s v="165"/>
    <s v="61"/>
    <s v="22.4"/>
    <m/>
    <m/>
    <s v="16031,16436"/>
    <s v="2023-008,AOA-230405-MultiSerum"/>
  </r>
  <r>
    <n v="1"/>
    <n v="7"/>
    <n v="14"/>
    <s v="D11899S"/>
    <s v="D11899S"/>
    <s v="D11899S"/>
    <x v="5"/>
    <x v="2"/>
    <x v="2"/>
    <s v="2021"/>
    <s v="F"/>
    <n v="49"/>
    <x v="0"/>
    <s v="Caucasian"/>
    <m/>
    <m/>
    <m/>
    <s v="no"/>
    <m/>
    <s v="no"/>
    <m/>
    <s v="160"/>
    <s v="60"/>
    <s v="23.4"/>
    <m/>
    <m/>
    <s v="16436"/>
    <s v="AOA-230405-MultiSerum"/>
  </r>
  <r>
    <n v="1"/>
    <n v="7"/>
    <n v="15"/>
    <s v="D11892S"/>
    <s v="D11892"/>
    <s v="D11892"/>
    <x v="5"/>
    <x v="2"/>
    <x v="2"/>
    <s v="2022"/>
    <s v="F"/>
    <n v="37"/>
    <x v="0"/>
    <s v="Caucasian"/>
    <m/>
    <m/>
    <m/>
    <s v="no"/>
    <m/>
    <s v="no"/>
    <m/>
    <s v="168"/>
    <s v="60"/>
    <s v="21.3"/>
    <m/>
    <m/>
    <s v="16031,16436"/>
    <s v="2023-008,AOA-230405-MultiSerum"/>
  </r>
  <r>
    <n v="1"/>
    <n v="7"/>
    <n v="16"/>
    <s v="D11857S"/>
    <s v="D11857"/>
    <s v="D11857"/>
    <x v="5"/>
    <x v="2"/>
    <x v="2"/>
    <s v="2022"/>
    <s v="F"/>
    <n v="44"/>
    <x v="0"/>
    <s v="Caucasian"/>
    <m/>
    <m/>
    <m/>
    <s v="no"/>
    <m/>
    <s v="no"/>
    <m/>
    <s v="171"/>
    <s v="65"/>
    <s v="22.2"/>
    <m/>
    <m/>
    <s v="16031,16436"/>
    <s v="2023-008,AOA-230405-MultiSerum"/>
  </r>
  <r>
    <n v="1"/>
    <n v="7"/>
    <n v="17"/>
    <s v="D11855S"/>
    <s v="D11855"/>
    <s v="D11855"/>
    <x v="5"/>
    <x v="2"/>
    <x v="2"/>
    <s v="2022"/>
    <s v="F"/>
    <n v="48"/>
    <x v="0"/>
    <s v="Caucasian"/>
    <m/>
    <m/>
    <m/>
    <s v="no"/>
    <m/>
    <s v="no"/>
    <m/>
    <s v="158"/>
    <s v="64"/>
    <s v="25.6"/>
    <m/>
    <m/>
    <s v="16031,16436,17418"/>
    <s v="2023-008,AOA-230405-MultiSerum,2023-029"/>
  </r>
  <r>
    <n v="1"/>
    <n v="7"/>
    <n v="18"/>
    <s v="D11854S"/>
    <s v="D11854"/>
    <s v="D11854"/>
    <x v="5"/>
    <x v="2"/>
    <x v="2"/>
    <s v="2022"/>
    <s v="F"/>
    <n v="45"/>
    <x v="0"/>
    <s v="Caucasian"/>
    <m/>
    <m/>
    <m/>
    <s v="no"/>
    <m/>
    <s v="no"/>
    <m/>
    <s v="173"/>
    <s v="61"/>
    <s v="20.399999999999999"/>
    <m/>
    <m/>
    <s v="16031,16436,17418"/>
    <s v="2023-008,AOA-230405-MultiSerum,2023-029"/>
  </r>
  <r>
    <n v="1"/>
    <n v="7"/>
    <n v="19"/>
    <s v="D11744S"/>
    <s v="D11744S"/>
    <s v="D11744S"/>
    <x v="5"/>
    <x v="2"/>
    <x v="2"/>
    <s v="2021"/>
    <s v="F"/>
    <n v="58"/>
    <x v="0"/>
    <s v="Caucasian"/>
    <m/>
    <m/>
    <m/>
    <s v="no"/>
    <m/>
    <s v="no"/>
    <m/>
    <s v="171"/>
    <s v="65"/>
    <s v="22.2"/>
    <m/>
    <m/>
    <s v="16436"/>
    <s v="AOA-230405-MultiSerum"/>
  </r>
  <r>
    <n v="1"/>
    <n v="7"/>
    <n v="20"/>
    <s v="D11731S"/>
    <s v="D11731S"/>
    <s v="D11731S"/>
    <x v="5"/>
    <x v="2"/>
    <x v="2"/>
    <s v="2021"/>
    <s v="F"/>
    <n v="57"/>
    <x v="0"/>
    <s v="Caucasian"/>
    <m/>
    <m/>
    <m/>
    <s v="no"/>
    <m/>
    <s v="no"/>
    <m/>
    <s v="167"/>
    <s v="70"/>
    <s v="25.1"/>
    <m/>
    <m/>
    <s v="16436"/>
    <s v="AOA-230405-MultiSerum"/>
  </r>
  <r>
    <n v="1"/>
    <n v="7"/>
    <n v="21"/>
    <s v="133153S"/>
    <s v="133153S"/>
    <s v="133153S"/>
    <x v="14"/>
    <x v="3"/>
    <x v="7"/>
    <s v="2022"/>
    <s v="M"/>
    <n v="32"/>
    <x v="0"/>
    <s v="Caucasian"/>
    <m/>
    <s v="T4bN1aM0"/>
    <m/>
    <s v="no"/>
    <s v="no"/>
    <s v="hypertension"/>
    <s v="no"/>
    <s v="180"/>
    <s v="90"/>
    <s v="27.8"/>
    <m/>
    <m/>
    <s v="16436"/>
    <s v="AOA-230405-MultiSerum"/>
  </r>
  <r>
    <n v="1"/>
    <n v="7"/>
    <n v="22"/>
    <s v="133148S"/>
    <s v="133148S"/>
    <s v="133148S"/>
    <x v="18"/>
    <x v="3"/>
    <x v="13"/>
    <s v="2022"/>
    <s v="F"/>
    <n v="55"/>
    <x v="0"/>
    <s v="Caucasian"/>
    <m/>
    <s v="T3aN0M0"/>
    <m/>
    <s v="no"/>
    <s v="no"/>
    <s v="chronic gastritis"/>
    <s v="no"/>
    <s v="164"/>
    <s v="69"/>
    <s v="25.7"/>
    <m/>
    <m/>
    <s v="16436"/>
    <s v="AOA-230405-MultiSerum"/>
  </r>
  <r>
    <n v="1"/>
    <n v="7"/>
    <n v="23"/>
    <s v="133138S"/>
    <s v="133138S"/>
    <s v="133138S"/>
    <x v="17"/>
    <x v="3"/>
    <x v="1"/>
    <s v="2022"/>
    <s v="F"/>
    <n v="37"/>
    <x v="0"/>
    <s v="Caucasian"/>
    <m/>
    <s v="T3bN0M0"/>
    <m/>
    <s v="no"/>
    <s v="grandmother - uterine cancer"/>
    <s v="pituitary incidentaloma"/>
    <s v="no"/>
    <s v="160"/>
    <s v="53"/>
    <s v="20.7"/>
    <m/>
    <m/>
    <s v="16436"/>
    <s v="AOA-230405-MultiSerum"/>
  </r>
  <r>
    <n v="1"/>
    <n v="7"/>
    <n v="24"/>
    <s v="133129S"/>
    <s v="133129S"/>
    <s v="133129S"/>
    <x v="17"/>
    <x v="3"/>
    <x v="1"/>
    <s v="2022"/>
    <s v="F"/>
    <n v="48"/>
    <x v="0"/>
    <s v="Caucasian"/>
    <m/>
    <s v="T3bN0M0"/>
    <m/>
    <s v="no"/>
    <s v="no"/>
    <s v="breast cancer, obesity"/>
    <s v="no"/>
    <s v="169"/>
    <s v="86"/>
    <s v="30.1"/>
    <m/>
    <m/>
    <s v="16436"/>
    <s v="AOA-230405-MultiSerum"/>
  </r>
  <r>
    <n v="1"/>
    <n v="7"/>
    <n v="25"/>
    <s v="133126S"/>
    <s v="133126S"/>
    <s v="133126S"/>
    <x v="17"/>
    <x v="3"/>
    <x v="8"/>
    <s v="2022"/>
    <s v="F"/>
    <n v="69"/>
    <x v="0"/>
    <s v="Caucasian"/>
    <m/>
    <s v="T2aN0M0"/>
    <m/>
    <s v="no"/>
    <s v="no"/>
    <s v="hypertension, obesity"/>
    <s v="no"/>
    <s v="163"/>
    <s v="82"/>
    <s v="30.9"/>
    <m/>
    <m/>
    <s v="16436"/>
    <s v="AOA-230405-MultiSerum"/>
  </r>
  <r>
    <n v="1"/>
    <n v="7"/>
    <n v="26"/>
    <s v="133119S"/>
    <s v="133119S"/>
    <s v="133119S"/>
    <x v="14"/>
    <x v="3"/>
    <x v="8"/>
    <s v="2022"/>
    <s v="M"/>
    <n v="38"/>
    <x v="0"/>
    <s v="Caucasian"/>
    <m/>
    <s v="T2aN0M0"/>
    <m/>
    <s v="no"/>
    <s v="no"/>
    <s v="no"/>
    <s v="no"/>
    <s v="176"/>
    <s v="79"/>
    <s v="25.5"/>
    <m/>
    <m/>
    <s v="16436"/>
    <s v="AOA-230405-MultiSerum"/>
  </r>
  <r>
    <n v="1"/>
    <n v="7"/>
    <n v="27"/>
    <s v="133117S"/>
    <s v="133117S"/>
    <s v="133117S"/>
    <x v="12"/>
    <x v="3"/>
    <x v="5"/>
    <s v="2022"/>
    <s v="F"/>
    <n v="64"/>
    <x v="0"/>
    <s v="Caucasian"/>
    <m/>
    <s v="T3N0M0"/>
    <m/>
    <s v="no"/>
    <s v="sister - breast cancer"/>
    <s v="hypertension, allergy"/>
    <s v="no"/>
    <s v="153"/>
    <s v="51"/>
    <s v="21.8"/>
    <m/>
    <m/>
    <s v="16436"/>
    <s v="AOA-230405-MultiSerum"/>
  </r>
  <r>
    <n v="1"/>
    <n v="7"/>
    <n v="28"/>
    <s v="133101S"/>
    <s v="133101S"/>
    <s v="133101S"/>
    <x v="12"/>
    <x v="3"/>
    <x v="0"/>
    <s v="2022"/>
    <s v="M"/>
    <n v="68"/>
    <x v="0"/>
    <s v="Caucasian"/>
    <m/>
    <s v="T2bN0M0"/>
    <m/>
    <s v="no"/>
    <s v="father - laryngeal cancer"/>
    <s v="obesity"/>
    <s v="no"/>
    <s v="172"/>
    <s v="95"/>
    <s v="32.1"/>
    <m/>
    <m/>
    <s v="16436"/>
    <s v="AOA-230405-MultiSerum"/>
  </r>
  <r>
    <n v="1"/>
    <n v="7"/>
    <n v="29"/>
    <s v="133068S"/>
    <s v="133068S"/>
    <s v="133068S"/>
    <x v="14"/>
    <x v="3"/>
    <x v="0"/>
    <s v="2022"/>
    <s v="F"/>
    <n v="68"/>
    <x v="0"/>
    <s v="Caucasian"/>
    <m/>
    <s v="T2bN0M0"/>
    <m/>
    <s v="no"/>
    <s v="no"/>
    <s v="hypertension, obesity"/>
    <s v="no"/>
    <s v="157"/>
    <s v="88"/>
    <s v="35.700000000000003"/>
    <m/>
    <m/>
    <s v="16436"/>
    <s v="AOA-230405-MultiSerum"/>
  </r>
  <r>
    <n v="1"/>
    <n v="7"/>
    <n v="30"/>
    <s v="133060S"/>
    <s v="133060S"/>
    <s v="133060S"/>
    <x v="18"/>
    <x v="3"/>
    <x v="11"/>
    <s v="2022"/>
    <s v="M"/>
    <n v="46"/>
    <x v="0"/>
    <s v="Caucasian"/>
    <m/>
    <s v="T4eN0M1"/>
    <m/>
    <s v="no"/>
    <s v="grandmother-gastric cancer"/>
    <s v="hypertension"/>
    <s v="no"/>
    <s v="182"/>
    <s v="85"/>
    <s v="25.6"/>
    <m/>
    <m/>
    <s v="16436"/>
    <s v="AOA-230405-MultiSerum"/>
  </r>
  <r>
    <n v="1"/>
    <n v="7"/>
    <n v="31"/>
    <s v="133042S"/>
    <s v="133042S"/>
    <s v="133042S"/>
    <x v="14"/>
    <x v="3"/>
    <x v="7"/>
    <s v="2022"/>
    <s v="F"/>
    <n v="48"/>
    <x v="0"/>
    <s v="Caucasian"/>
    <m/>
    <s v="T4bN1aM0"/>
    <m/>
    <s v="no"/>
    <s v="no"/>
    <s v="no"/>
    <s v="no"/>
    <s v="175"/>
    <s v="60"/>
    <s v="19.600000000000001"/>
    <m/>
    <m/>
    <s v="16436"/>
    <s v="AOA-230405-MultiSerum"/>
  </r>
  <r>
    <n v="1"/>
    <n v="7"/>
    <n v="32"/>
    <s v="133026S"/>
    <s v="133026S"/>
    <s v="133026S"/>
    <x v="12"/>
    <x v="3"/>
    <x v="3"/>
    <s v="2022"/>
    <s v="F"/>
    <n v="71"/>
    <x v="0"/>
    <s v="Caucasian"/>
    <m/>
    <s v="T1aN0M0"/>
    <m/>
    <s v="no"/>
    <s v="no"/>
    <s v="hypertension, chronic cholecystitis"/>
    <s v="no"/>
    <s v="157"/>
    <s v="72.5"/>
    <s v="29.2"/>
    <m/>
    <m/>
    <s v="16436"/>
    <s v="AOA-230405-MultiSerum"/>
  </r>
  <r>
    <n v="1"/>
    <n v="7"/>
    <n v="33"/>
    <s v="133016S"/>
    <s v="133016S"/>
    <s v="133016S"/>
    <x v="16"/>
    <x v="3"/>
    <x v="7"/>
    <s v="2022"/>
    <s v="F"/>
    <n v="77"/>
    <x v="0"/>
    <s v="Caucasian"/>
    <m/>
    <s v="T4bN1aM0"/>
    <m/>
    <s v="no"/>
    <s v="no"/>
    <s v="hypertension, diabetes mellitus type 2"/>
    <s v="no"/>
    <s v="160"/>
    <s v="60"/>
    <s v="23.4"/>
    <m/>
    <m/>
    <s v="16436"/>
    <s v="AOA-230405-MultiSerum"/>
  </r>
  <r>
    <n v="1"/>
    <n v="7"/>
    <n v="34"/>
    <s v="132983S"/>
    <s v="132983S"/>
    <s v="132983S"/>
    <x v="20"/>
    <x v="3"/>
    <x v="1"/>
    <s v="2022"/>
    <s v="M"/>
    <n v="66"/>
    <x v="0"/>
    <s v="Caucasian"/>
    <m/>
    <s v="T3bN0M0"/>
    <m/>
    <s v="29 years 1 pack/day"/>
    <s v="no"/>
    <s v="CAD, hypertension, chronic bronchitis"/>
    <s v="no"/>
    <s v="177"/>
    <s v="93"/>
    <s v="29.7"/>
    <m/>
    <m/>
    <s v="16436"/>
    <s v="AOA-230405-MultiSerum"/>
  </r>
  <r>
    <n v="1"/>
    <n v="7"/>
    <n v="35"/>
    <s v="132963S"/>
    <s v="132963S"/>
    <s v="132963S"/>
    <x v="13"/>
    <x v="3"/>
    <x v="6"/>
    <s v="2021"/>
    <s v="F"/>
    <n v="59"/>
    <x v="0"/>
    <s v="Caucasian"/>
    <m/>
    <s v="TxN1bM0"/>
    <m/>
    <s v="30 years 1 pack/day"/>
    <s v="no"/>
    <s v="ovarian cyst"/>
    <s v="no"/>
    <s v="157"/>
    <s v="58"/>
    <s v="23.5"/>
    <m/>
    <m/>
    <s v="16436"/>
    <s v="AOA-230405-MultiSerum"/>
  </r>
  <r>
    <n v="1"/>
    <n v="7"/>
    <n v="36"/>
    <s v="132944S"/>
    <s v="132944S"/>
    <s v="132944S"/>
    <x v="14"/>
    <x v="3"/>
    <x v="8"/>
    <s v="2021"/>
    <s v="F"/>
    <n v="78"/>
    <x v="0"/>
    <s v="Caucasian"/>
    <m/>
    <s v="T2aN0M0"/>
    <m/>
    <s v="no"/>
    <s v="no"/>
    <s v="diabetes mellitus type 2"/>
    <s v="no"/>
    <s v="165"/>
    <s v="75"/>
    <s v="27.5"/>
    <m/>
    <m/>
    <s v="16436"/>
    <s v="AOA-230405-MultiSerum"/>
  </r>
  <r>
    <n v="1"/>
    <n v="7"/>
    <n v="37"/>
    <s v="132912S"/>
    <s v="132912S"/>
    <s v="132912S"/>
    <x v="17"/>
    <x v="3"/>
    <x v="3"/>
    <s v="2021"/>
    <s v="M"/>
    <n v="35"/>
    <x v="0"/>
    <s v="Caucasian"/>
    <m/>
    <s v="T1bN0M0"/>
    <m/>
    <s v="no"/>
    <s v="no"/>
    <s v="chronic gastritis, hypertension , chronic venous insufficiency"/>
    <s v="no"/>
    <s v="182"/>
    <s v="76"/>
    <s v="22.9"/>
    <m/>
    <m/>
    <s v="16436"/>
    <s v="AOA-230405-MultiSerum"/>
  </r>
  <r>
    <n v="1"/>
    <n v="7"/>
    <n v="38"/>
    <s v="132911S"/>
    <s v="132911S"/>
    <s v="132911S"/>
    <x v="17"/>
    <x v="3"/>
    <x v="3"/>
    <s v="2021"/>
    <s v="F"/>
    <n v="82"/>
    <x v="0"/>
    <s v="Caucasian"/>
    <m/>
    <s v="T1bN0M0"/>
    <m/>
    <s v="no"/>
    <s v="no"/>
    <s v="CAD, atherosclerosis, hypertension , chronic venous insufficiency, chronic pyelonephritis"/>
    <s v="no"/>
    <s v="151"/>
    <s v="60"/>
    <s v="26.3"/>
    <m/>
    <m/>
    <s v="16436"/>
    <s v="AOA-230405-MultiSerum"/>
  </r>
  <r>
    <n v="1"/>
    <n v="7"/>
    <n v="39"/>
    <s v="132900S"/>
    <s v="132900S"/>
    <s v="132900S"/>
    <x v="21"/>
    <x v="3"/>
    <x v="7"/>
    <s v="2021"/>
    <s v="F"/>
    <n v="80"/>
    <x v="0"/>
    <s v="Caucasian"/>
    <m/>
    <s v="T4bN1bM0"/>
    <m/>
    <s v="no"/>
    <s v="no"/>
    <s v="hypertension"/>
    <s v="no"/>
    <s v="153"/>
    <s v="59"/>
    <s v="25.2"/>
    <m/>
    <m/>
    <s v="16436"/>
    <s v="AOA-230405-MultiSerum"/>
  </r>
  <r>
    <n v="1"/>
    <n v="7"/>
    <n v="40"/>
    <s v="132740S"/>
    <s v="132740S"/>
    <s v="132740S"/>
    <x v="12"/>
    <x v="3"/>
    <x v="14"/>
    <s v="2020"/>
    <s v="M"/>
    <n v="81"/>
    <x v="0"/>
    <s v="Caucasian"/>
    <m/>
    <s v="T4bN0M0"/>
    <m/>
    <s v="no"/>
    <s v="no"/>
    <s v="CAD, hypertension, bronchial asthma"/>
    <s v="no"/>
    <s v="166"/>
    <s v="73"/>
    <s v="26.5"/>
    <m/>
    <m/>
    <s v="16436"/>
    <s v="AOA-230405-MultiSerum"/>
  </r>
  <r>
    <n v="1"/>
    <n v="7"/>
    <n v="41"/>
    <s v="034870S"/>
    <s v="034870S"/>
    <s v="034870S"/>
    <x v="2"/>
    <x v="0"/>
    <x v="6"/>
    <s v="2022"/>
    <s v="F"/>
    <n v="51"/>
    <x v="0"/>
    <s v="Caucasian"/>
    <s v="G3"/>
    <s v="T3bN1M0"/>
    <m/>
    <s v="no"/>
    <s v="no"/>
    <s v="no"/>
    <s v="no"/>
    <s v="164"/>
    <s v="57"/>
    <s v="21.2"/>
    <m/>
    <m/>
    <s v="16436"/>
    <s v="AOA-230405-MultiSerum"/>
  </r>
  <r>
    <n v="1"/>
    <n v="7"/>
    <n v="42"/>
    <s v="034865S"/>
    <s v="034865S"/>
    <s v="034865S"/>
    <x v="2"/>
    <x v="0"/>
    <x v="7"/>
    <s v="2022"/>
    <s v="F"/>
    <n v="50"/>
    <x v="0"/>
    <s v="Caucasian"/>
    <s v="G1"/>
    <s v="T3cN0M0"/>
    <m/>
    <s v="30 years 1 pack/day"/>
    <s v="grandmother - CUP"/>
    <s v="obesity"/>
    <s v="no"/>
    <s v="160"/>
    <s v="94"/>
    <s v="36.700000000000003"/>
    <m/>
    <m/>
    <s v="16436"/>
    <s v="AOA-230405-MultiSerum"/>
  </r>
  <r>
    <n v="1"/>
    <n v="7"/>
    <n v="43"/>
    <s v="034861S"/>
    <s v="034861S"/>
    <s v="034861S"/>
    <x v="2"/>
    <x v="0"/>
    <x v="6"/>
    <s v="2022"/>
    <s v="F"/>
    <n v="57"/>
    <x v="0"/>
    <s v="Caucasian"/>
    <s v="G3"/>
    <s v="T3bN0M0"/>
    <m/>
    <s v="no"/>
    <s v="mother - lung cancer"/>
    <s v="chronic gastritis, hypertension"/>
    <s v="no"/>
    <s v="153"/>
    <s v="59"/>
    <s v="25.2"/>
    <m/>
    <m/>
    <s v="16436"/>
    <s v="AOA-230405-MultiSerum"/>
  </r>
  <r>
    <n v="1"/>
    <n v="7"/>
    <n v="44"/>
    <s v="034859S"/>
    <s v="034859S"/>
    <s v="034859S"/>
    <x v="2"/>
    <x v="0"/>
    <x v="12"/>
    <s v="2022"/>
    <s v="F"/>
    <n v="74"/>
    <x v="0"/>
    <s v="Caucasian"/>
    <s v="G3"/>
    <s v="T2aN1M0"/>
    <m/>
    <s v="no"/>
    <s v="mother -colon cancer, sister - colon cancer"/>
    <s v="hypertension, atherosclerosis"/>
    <s v="no"/>
    <s v="160"/>
    <s v="68"/>
    <s v="26.6"/>
    <m/>
    <m/>
    <s v="16436"/>
    <s v="AOA-230405-MultiSerum"/>
  </r>
  <r>
    <n v="1"/>
    <n v="7"/>
    <n v="45"/>
    <s v="034858S"/>
    <s v="034858S"/>
    <s v="034858S"/>
    <x v="2"/>
    <x v="0"/>
    <x v="6"/>
    <s v="2022"/>
    <s v="F"/>
    <n v="64"/>
    <x v="0"/>
    <s v="Caucasian"/>
    <s v="G3"/>
    <s v="T3bN0M0"/>
    <m/>
    <s v="no"/>
    <s v="no"/>
    <s v="chronic gastritis, hypertension"/>
    <s v="no"/>
    <s v="170"/>
    <s v="64"/>
    <s v="22.1"/>
    <m/>
    <m/>
    <s v="16436"/>
    <s v="AOA-230405-MultiSerum"/>
  </r>
  <r>
    <n v="1"/>
    <n v="7"/>
    <n v="46"/>
    <s v="034857S"/>
    <s v="034857S"/>
    <s v="034857S"/>
    <x v="2"/>
    <x v="0"/>
    <x v="7"/>
    <s v="2022"/>
    <s v="F"/>
    <n v="55"/>
    <x v="0"/>
    <s v="Caucasian"/>
    <s v="G3"/>
    <s v="T3cN0M0"/>
    <m/>
    <s v="no"/>
    <s v="father - sarcoma"/>
    <s v="no"/>
    <s v="no"/>
    <s v="158"/>
    <s v="59"/>
    <s v="23.6"/>
    <m/>
    <m/>
    <s v="16436"/>
    <s v="AOA-230405-MultiSerum"/>
  </r>
  <r>
    <n v="1"/>
    <n v="7"/>
    <n v="47"/>
    <s v="034850S"/>
    <s v="034850S"/>
    <s v="034850S"/>
    <x v="2"/>
    <x v="0"/>
    <x v="7"/>
    <s v="2022"/>
    <s v="F"/>
    <n v="49"/>
    <x v="0"/>
    <s v="Caucasian"/>
    <s v="G3"/>
    <s v="T3cN0M0"/>
    <m/>
    <s v="no"/>
    <s v="grandmother - stomach cancer"/>
    <s v="obesity"/>
    <s v="no"/>
    <s v="164"/>
    <s v="96"/>
    <s v="35.700000000000003"/>
    <m/>
    <m/>
    <s v="16436"/>
    <s v="AOA-230405-MultiSerum"/>
  </r>
  <r>
    <n v="1"/>
    <n v="7"/>
    <n v="48"/>
    <s v="034847S"/>
    <s v="034847S"/>
    <s v="034847S"/>
    <x v="2"/>
    <x v="0"/>
    <x v="12"/>
    <s v="2022"/>
    <s v="F"/>
    <n v="42"/>
    <x v="0"/>
    <s v="Caucasian"/>
    <s v="G3"/>
    <s v="T2bN1M0"/>
    <m/>
    <s v="no"/>
    <s v="grandfather - stomach cancer"/>
    <s v="DVT"/>
    <s v="no"/>
    <s v="153"/>
    <s v="60"/>
    <s v="25.6"/>
    <m/>
    <m/>
    <s v="16436"/>
    <s v="AOA-230405-MultiSerum"/>
  </r>
  <r>
    <n v="1"/>
    <n v="7"/>
    <n v="49"/>
    <s v="034845S"/>
    <s v="034845S"/>
    <s v="034845S"/>
    <x v="2"/>
    <x v="0"/>
    <x v="9"/>
    <s v="2022"/>
    <s v="F"/>
    <n v="54"/>
    <x v="0"/>
    <s v="Caucasian"/>
    <s v="G3"/>
    <s v="T3cN1M1"/>
    <m/>
    <s v="no"/>
    <s v="mother - thyroid cancer"/>
    <s v="diabetes mellitus type 2, hypertension"/>
    <s v="no"/>
    <s v="162"/>
    <s v="75"/>
    <s v="28.6"/>
    <m/>
    <m/>
    <s v="16436"/>
    <s v="AOA-230405-MultiSerum"/>
  </r>
  <r>
    <n v="1"/>
    <n v="7"/>
    <n v="50"/>
    <s v="034844S"/>
    <s v="034844S"/>
    <s v="034844S"/>
    <x v="2"/>
    <x v="0"/>
    <x v="0"/>
    <s v="2022"/>
    <s v="F"/>
    <n v="51"/>
    <x v="0"/>
    <s v="Caucasian"/>
    <s v="G3"/>
    <s v="T2aN0M0"/>
    <m/>
    <s v="no"/>
    <s v="grandfather - lung cancer"/>
    <s v="cholelithiasis, hypertension "/>
    <s v="no"/>
    <s v="163"/>
    <s v="60"/>
    <s v="22.6"/>
    <m/>
    <m/>
    <s v="16436"/>
    <s v="AOA-230405-MultiSerum"/>
  </r>
  <r>
    <n v="1"/>
    <n v="7"/>
    <n v="51"/>
    <s v="034841S"/>
    <s v="034841S"/>
    <s v="034841S"/>
    <x v="2"/>
    <x v="0"/>
    <x v="7"/>
    <s v="2022"/>
    <s v="F"/>
    <n v="51"/>
    <x v="0"/>
    <s v="Caucasian"/>
    <s v="G3"/>
    <s v="T3cN0M0"/>
    <m/>
    <s v="no"/>
    <s v="mother - breast cancer"/>
    <s v="no"/>
    <s v="no"/>
    <s v="169"/>
    <s v="63"/>
    <s v="22.1"/>
    <m/>
    <m/>
    <s v="16436"/>
    <s v="AOA-230405-MultiSerum"/>
  </r>
  <r>
    <n v="1"/>
    <n v="7"/>
    <n v="52"/>
    <s v="0344840S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7"/>
    <n v="53"/>
    <s v="034837S"/>
    <s v="034837S"/>
    <s v="034837S"/>
    <x v="2"/>
    <x v="0"/>
    <x v="9"/>
    <s v="2022"/>
    <s v="F"/>
    <n v="47"/>
    <x v="0"/>
    <s v="Caucasian"/>
    <s v="G3"/>
    <s v="T3cN1M1"/>
    <m/>
    <s v="10 years 0.5 pack/day"/>
    <s v="mother - ovarian cancer"/>
    <s v="anemia"/>
    <s v="no"/>
    <s v="170"/>
    <s v="68"/>
    <s v="23.5"/>
    <m/>
    <m/>
    <s v="16436"/>
    <s v="AOA-230405-MultiSerum"/>
  </r>
  <r>
    <n v="1"/>
    <n v="7"/>
    <n v="54"/>
    <s v="034832S"/>
    <s v="034832S"/>
    <s v="034832S"/>
    <x v="2"/>
    <x v="0"/>
    <x v="6"/>
    <s v="2022"/>
    <s v="F"/>
    <n v="40"/>
    <x v="0"/>
    <s v="Caucasian"/>
    <s v="G3"/>
    <s v="T3bN0M0"/>
    <m/>
    <s v="no"/>
    <s v="father - CRC"/>
    <s v="chronic pancreatitis"/>
    <s v="no"/>
    <s v="167"/>
    <s v="53"/>
    <s v="19"/>
    <m/>
    <m/>
    <s v="16436"/>
    <s v="AOA-230405-MultiSerum"/>
  </r>
  <r>
    <n v="1"/>
    <n v="7"/>
    <n v="55"/>
    <s v="034831S"/>
    <s v="034831S"/>
    <s v="034831S"/>
    <x v="2"/>
    <x v="0"/>
    <x v="10"/>
    <s v="2022"/>
    <s v="F"/>
    <n v="50"/>
    <x v="0"/>
    <s v="Caucasian"/>
    <s v="G3"/>
    <s v="T3a2N1M0"/>
    <m/>
    <s v="no"/>
    <s v="father - prostate cancer, mother - gastric cancer"/>
    <s v="chronic gastritis, hypertension"/>
    <s v="no"/>
    <s v="161"/>
    <s v="60"/>
    <s v="23.1"/>
    <m/>
    <m/>
    <s v="16436"/>
    <s v="AOA-230405-MultiSerum"/>
  </r>
  <r>
    <n v="1"/>
    <n v="7"/>
    <n v="56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1"/>
    <n v="7"/>
    <n v="57"/>
    <s v="034759S"/>
    <s v="034759S"/>
    <s v="034759S"/>
    <x v="2"/>
    <x v="0"/>
    <x v="9"/>
    <s v="2022"/>
    <s v="F"/>
    <n v="43"/>
    <x v="0"/>
    <s v="Caucasian"/>
    <s v="G3"/>
    <s v="T3cN1M1"/>
    <s v="83.6"/>
    <s v="no"/>
    <s v="mother-breast cancer, uterine cancer"/>
    <s v="no"/>
    <s v="no"/>
    <s v="162"/>
    <s v="66"/>
    <s v="25.1"/>
    <m/>
    <m/>
    <s v="15959,16436"/>
    <s v="2023-006,AOA-230405-MultiSerum"/>
  </r>
  <r>
    <n v="1"/>
    <n v="7"/>
    <n v="58"/>
    <s v="034690S"/>
    <s v="034690S"/>
    <s v="034690S"/>
    <x v="15"/>
    <x v="0"/>
    <x v="0"/>
    <s v="2022"/>
    <s v="F"/>
    <n v="55"/>
    <x v="0"/>
    <s v="Caucasian"/>
    <s v="G2"/>
    <s v="T2aN0M0"/>
    <m/>
    <s v="35 years 1 pack/day"/>
    <s v="no"/>
    <s v="chronic pyelonephritis, vein thrombosis"/>
    <s v="no"/>
    <s v="168"/>
    <s v="59"/>
    <s v="20.9"/>
    <m/>
    <m/>
    <s v="16436"/>
    <s v="AOA-230405-MultiSerum"/>
  </r>
  <r>
    <n v="1"/>
    <n v="7"/>
    <n v="59"/>
    <s v="034207(II)S"/>
    <s v="034207(II)S"/>
    <s v="034207(II)S"/>
    <x v="19"/>
    <x v="0"/>
    <x v="7"/>
    <s v="2019"/>
    <s v="F"/>
    <n v="72"/>
    <x v="0"/>
    <s v="Caucasian"/>
    <s v="G3"/>
    <s v="N/A"/>
    <m/>
    <s v="no"/>
    <s v="no"/>
    <s v="breast cancer 2017,CAD, atherosclerosis, hypertension "/>
    <s v="no"/>
    <s v="157"/>
    <s v="72"/>
    <s v="29.2"/>
    <m/>
    <m/>
    <s v="16436"/>
    <s v="AOA-230405-MultiSerum"/>
  </r>
  <r>
    <n v="1"/>
    <n v="8"/>
    <n v="1"/>
    <s v="D12227S"/>
    <s v="D12227S"/>
    <s v="D12227S"/>
    <x v="5"/>
    <x v="2"/>
    <x v="2"/>
    <s v="2022"/>
    <s v="F"/>
    <n v="64"/>
    <x v="0"/>
    <s v="Caucasian"/>
    <m/>
    <m/>
    <m/>
    <s v="no"/>
    <m/>
    <s v="no"/>
    <m/>
    <s v="161"/>
    <s v="65"/>
    <s v="25.1"/>
    <m/>
    <m/>
    <s v="16436"/>
    <s v="AOA-230405-MultiSerum"/>
  </r>
  <r>
    <n v="1"/>
    <n v="8"/>
    <n v="2"/>
    <s v="D12220S"/>
    <s v="D12220S"/>
    <s v="D12220S"/>
    <x v="5"/>
    <x v="2"/>
    <x v="2"/>
    <s v="2021"/>
    <s v="F"/>
    <n v="69"/>
    <x v="0"/>
    <s v="Caucasian"/>
    <m/>
    <m/>
    <m/>
    <s v="no"/>
    <m/>
    <s v="no"/>
    <m/>
    <s v="171"/>
    <s v="65"/>
    <s v="22.2"/>
    <m/>
    <m/>
    <s v="16436"/>
    <s v="AOA-230405-MultiSerum"/>
  </r>
  <r>
    <n v="1"/>
    <n v="8"/>
    <n v="3"/>
    <s v="D12219S"/>
    <s v="D12219S"/>
    <s v="D12219S"/>
    <x v="5"/>
    <x v="2"/>
    <x v="2"/>
    <s v="2021"/>
    <s v="F"/>
    <n v="67"/>
    <x v="0"/>
    <s v="Caucasian"/>
    <m/>
    <m/>
    <m/>
    <s v="no"/>
    <m/>
    <s v="no"/>
    <m/>
    <s v="168"/>
    <s v="58"/>
    <s v="20.2"/>
    <m/>
    <m/>
    <s v="16436"/>
    <s v="AOA-230405-MultiSerum"/>
  </r>
  <r>
    <n v="1"/>
    <n v="8"/>
    <n v="4"/>
    <s v="D121170S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8"/>
    <n v="5"/>
    <s v="D12161S"/>
    <s v="D12161S"/>
    <s v="D12161S"/>
    <x v="5"/>
    <x v="2"/>
    <x v="2"/>
    <s v="2021"/>
    <s v="F"/>
    <n v="66"/>
    <x v="0"/>
    <s v="Caucasian"/>
    <m/>
    <m/>
    <m/>
    <s v="no"/>
    <m/>
    <s v="no"/>
    <m/>
    <s v="166"/>
    <s v="50"/>
    <s v="18.100000000000001"/>
    <m/>
    <m/>
    <s v="16436"/>
    <s v="AOA-230405-MultiSerum"/>
  </r>
  <r>
    <n v="1"/>
    <n v="8"/>
    <n v="6"/>
    <s v="D12095S"/>
    <s v="D12095"/>
    <s v="D12095"/>
    <x v="5"/>
    <x v="2"/>
    <x v="2"/>
    <s v="2022"/>
    <s v="F"/>
    <n v="51"/>
    <x v="0"/>
    <s v="Caucasian"/>
    <m/>
    <m/>
    <m/>
    <s v="no"/>
    <m/>
    <s v="no"/>
    <m/>
    <s v="172"/>
    <s v="68"/>
    <s v="23"/>
    <m/>
    <m/>
    <s v="16031,16436"/>
    <s v="2023-008,AOA-230405-MultiSerum"/>
  </r>
  <r>
    <n v="1"/>
    <n v="8"/>
    <n v="7"/>
    <s v="D12035S"/>
    <s v="D12035"/>
    <s v="D12035"/>
    <x v="5"/>
    <x v="2"/>
    <x v="2"/>
    <s v="2022"/>
    <s v="F"/>
    <n v="44"/>
    <x v="0"/>
    <s v="Caucasian"/>
    <m/>
    <m/>
    <m/>
    <s v="no"/>
    <m/>
    <s v="no"/>
    <m/>
    <s v="170"/>
    <s v="60"/>
    <s v="20.8"/>
    <m/>
    <m/>
    <s v="16031,16436"/>
    <s v="2023-008,AOA-230405-MultiSerum"/>
  </r>
  <r>
    <n v="1"/>
    <n v="8"/>
    <n v="8"/>
    <s v="D12032S"/>
    <s v="D12032"/>
    <s v="D12032"/>
    <x v="5"/>
    <x v="2"/>
    <x v="2"/>
    <s v="2022"/>
    <s v="F"/>
    <n v="50"/>
    <x v="0"/>
    <s v="Caucasian"/>
    <m/>
    <m/>
    <m/>
    <s v="no"/>
    <m/>
    <s v="no"/>
    <m/>
    <s v="163"/>
    <s v="52"/>
    <s v="19.600000000000001"/>
    <m/>
    <m/>
    <s v="16031,16436"/>
    <s v="2023-008,AOA-230405-MultiSerum"/>
  </r>
  <r>
    <n v="1"/>
    <n v="8"/>
    <n v="9"/>
    <s v="D11980S"/>
    <s v="D11980S"/>
    <s v="D11980S"/>
    <x v="5"/>
    <x v="2"/>
    <x v="2"/>
    <s v="2021"/>
    <s v="F"/>
    <n v="54"/>
    <x v="0"/>
    <s v="Caucasian"/>
    <m/>
    <m/>
    <m/>
    <s v="no"/>
    <m/>
    <s v="no"/>
    <m/>
    <s v="167"/>
    <s v="55"/>
    <s v="19.7"/>
    <m/>
    <m/>
    <s v="16436"/>
    <s v="AOA-230405-MultiSerum"/>
  </r>
  <r>
    <n v="1"/>
    <n v="8"/>
    <n v="10"/>
    <s v="D11958S"/>
    <s v="D11958"/>
    <s v="D11958"/>
    <x v="5"/>
    <x v="2"/>
    <x v="2"/>
    <s v="2022"/>
    <s v="F"/>
    <n v="50"/>
    <x v="0"/>
    <s v="Caucasian"/>
    <m/>
    <m/>
    <m/>
    <s v="no"/>
    <m/>
    <s v="no"/>
    <m/>
    <s v="161"/>
    <s v="65"/>
    <s v="25.1"/>
    <m/>
    <m/>
    <s v="16031,16436"/>
    <s v="2023-008,AOA-230405-MultiSerum"/>
  </r>
  <r>
    <n v="1"/>
    <n v="8"/>
    <n v="11"/>
    <s v="D11954S"/>
    <s v="D11954"/>
    <s v="D11954"/>
    <x v="5"/>
    <x v="2"/>
    <x v="2"/>
    <s v="2022"/>
    <s v="F"/>
    <n v="46"/>
    <x v="0"/>
    <s v="Caucasian"/>
    <m/>
    <m/>
    <m/>
    <s v="no"/>
    <m/>
    <s v="no"/>
    <m/>
    <s v="165"/>
    <s v="66"/>
    <s v="24.2"/>
    <m/>
    <m/>
    <s v="16031,16436"/>
    <s v="2023-008,AOA-230405-MultiSerum"/>
  </r>
  <r>
    <n v="1"/>
    <n v="8"/>
    <n v="12"/>
    <s v="D11901S"/>
    <s v="D11901"/>
    <s v="D11901"/>
    <x v="5"/>
    <x v="2"/>
    <x v="2"/>
    <s v="2022"/>
    <s v="F"/>
    <n v="52"/>
    <x v="0"/>
    <s v="Caucasian"/>
    <m/>
    <m/>
    <m/>
    <s v="no"/>
    <m/>
    <s v="no"/>
    <m/>
    <s v="167"/>
    <s v="58"/>
    <s v="20.8"/>
    <m/>
    <m/>
    <s v="16031,16436"/>
    <s v="2023-008,AOA-230405-MultiSerum"/>
  </r>
  <r>
    <n v="1"/>
    <n v="8"/>
    <n v="13"/>
    <s v="D11900S"/>
    <s v="D11900"/>
    <s v="D11900"/>
    <x v="5"/>
    <x v="2"/>
    <x v="2"/>
    <s v="2022"/>
    <s v="F"/>
    <n v="48"/>
    <x v="0"/>
    <s v="Caucasian"/>
    <m/>
    <m/>
    <m/>
    <s v="no"/>
    <m/>
    <s v="no"/>
    <m/>
    <s v="165"/>
    <s v="61"/>
    <s v="22.4"/>
    <m/>
    <m/>
    <s v="16031,16436"/>
    <s v="2023-008,AOA-230405-MultiSerum"/>
  </r>
  <r>
    <n v="1"/>
    <n v="8"/>
    <n v="14"/>
    <s v="D11899S"/>
    <s v="D11899S"/>
    <s v="D11899S"/>
    <x v="5"/>
    <x v="2"/>
    <x v="2"/>
    <s v="2021"/>
    <s v="F"/>
    <n v="49"/>
    <x v="0"/>
    <s v="Caucasian"/>
    <m/>
    <m/>
    <m/>
    <s v="no"/>
    <m/>
    <s v="no"/>
    <m/>
    <s v="160"/>
    <s v="60"/>
    <s v="23.4"/>
    <m/>
    <m/>
    <s v="16436"/>
    <s v="AOA-230405-MultiSerum"/>
  </r>
  <r>
    <n v="1"/>
    <n v="8"/>
    <n v="15"/>
    <s v="D11892S"/>
    <s v="D11892"/>
    <s v="D11892"/>
    <x v="5"/>
    <x v="2"/>
    <x v="2"/>
    <s v="2022"/>
    <s v="F"/>
    <n v="37"/>
    <x v="0"/>
    <s v="Caucasian"/>
    <m/>
    <m/>
    <m/>
    <s v="no"/>
    <m/>
    <s v="no"/>
    <m/>
    <s v="168"/>
    <s v="60"/>
    <s v="21.3"/>
    <m/>
    <m/>
    <s v="16031,16436"/>
    <s v="2023-008,AOA-230405-MultiSerum"/>
  </r>
  <r>
    <n v="1"/>
    <n v="8"/>
    <n v="16"/>
    <s v="D11857S"/>
    <s v="D11857"/>
    <s v="D11857"/>
    <x v="5"/>
    <x v="2"/>
    <x v="2"/>
    <s v="2022"/>
    <s v="F"/>
    <n v="44"/>
    <x v="0"/>
    <s v="Caucasian"/>
    <m/>
    <m/>
    <m/>
    <s v="no"/>
    <m/>
    <s v="no"/>
    <m/>
    <s v="171"/>
    <s v="65"/>
    <s v="22.2"/>
    <m/>
    <m/>
    <s v="16031,16436"/>
    <s v="2023-008,AOA-230405-MultiSerum"/>
  </r>
  <r>
    <n v="1"/>
    <n v="8"/>
    <n v="17"/>
    <s v="D11857S"/>
    <s v="D11857"/>
    <s v="D11857"/>
    <x v="5"/>
    <x v="2"/>
    <x v="2"/>
    <s v="2022"/>
    <s v="F"/>
    <n v="44"/>
    <x v="0"/>
    <s v="Caucasian"/>
    <m/>
    <m/>
    <m/>
    <s v="no"/>
    <m/>
    <s v="no"/>
    <m/>
    <s v="171"/>
    <s v="65"/>
    <s v="22.2"/>
    <m/>
    <m/>
    <s v="16031,16436"/>
    <s v="2023-008,AOA-230405-MultiSerum"/>
  </r>
  <r>
    <n v="1"/>
    <n v="8"/>
    <n v="18"/>
    <s v="D11854S"/>
    <s v="D11854"/>
    <s v="D11854"/>
    <x v="5"/>
    <x v="2"/>
    <x v="2"/>
    <s v="2022"/>
    <s v="F"/>
    <n v="45"/>
    <x v="0"/>
    <s v="Caucasian"/>
    <m/>
    <m/>
    <m/>
    <s v="no"/>
    <m/>
    <s v="no"/>
    <m/>
    <s v="173"/>
    <s v="61"/>
    <s v="20.399999999999999"/>
    <m/>
    <m/>
    <s v="16031,16436,17418"/>
    <s v="2023-008,AOA-230405-MultiSerum,2023-029"/>
  </r>
  <r>
    <n v="1"/>
    <n v="8"/>
    <n v="19"/>
    <s v="D11744S"/>
    <s v="D11744S"/>
    <s v="D11744S"/>
    <x v="5"/>
    <x v="2"/>
    <x v="2"/>
    <s v="2021"/>
    <s v="F"/>
    <n v="58"/>
    <x v="0"/>
    <s v="Caucasian"/>
    <m/>
    <m/>
    <m/>
    <s v="no"/>
    <m/>
    <s v="no"/>
    <m/>
    <s v="171"/>
    <s v="65"/>
    <s v="22.2"/>
    <m/>
    <m/>
    <s v="16436"/>
    <s v="AOA-230405-MultiSerum"/>
  </r>
  <r>
    <n v="1"/>
    <n v="8"/>
    <n v="20"/>
    <s v="D11731S"/>
    <s v="D11731S"/>
    <s v="D11731S"/>
    <x v="5"/>
    <x v="2"/>
    <x v="2"/>
    <s v="2021"/>
    <s v="F"/>
    <n v="57"/>
    <x v="0"/>
    <s v="Caucasian"/>
    <m/>
    <m/>
    <m/>
    <s v="no"/>
    <m/>
    <s v="no"/>
    <m/>
    <s v="167"/>
    <s v="70"/>
    <s v="25.1"/>
    <m/>
    <m/>
    <s v="16436"/>
    <s v="AOA-230405-MultiSerum"/>
  </r>
  <r>
    <n v="1"/>
    <n v="8"/>
    <n v="21"/>
    <s v="133153S"/>
    <s v="133153S"/>
    <s v="133153S"/>
    <x v="14"/>
    <x v="3"/>
    <x v="7"/>
    <s v="2022"/>
    <s v="M"/>
    <n v="32"/>
    <x v="0"/>
    <s v="Caucasian"/>
    <m/>
    <s v="T4bN1aM0"/>
    <m/>
    <s v="no"/>
    <s v="no"/>
    <s v="hypertension"/>
    <s v="no"/>
    <s v="180"/>
    <s v="90"/>
    <s v="27.8"/>
    <m/>
    <m/>
    <s v="16436"/>
    <s v="AOA-230405-MultiSerum"/>
  </r>
  <r>
    <n v="1"/>
    <n v="8"/>
    <n v="22"/>
    <s v="133148S"/>
    <s v="133148S"/>
    <s v="133148S"/>
    <x v="18"/>
    <x v="3"/>
    <x v="13"/>
    <s v="2022"/>
    <s v="F"/>
    <n v="55"/>
    <x v="0"/>
    <s v="Caucasian"/>
    <m/>
    <s v="T3aN0M0"/>
    <m/>
    <s v="no"/>
    <s v="no"/>
    <s v="chronic gastritis"/>
    <s v="no"/>
    <s v="164"/>
    <s v="69"/>
    <s v="25.7"/>
    <m/>
    <m/>
    <s v="16436"/>
    <s v="AOA-230405-MultiSerum"/>
  </r>
  <r>
    <n v="1"/>
    <n v="8"/>
    <n v="23"/>
    <s v="133138S"/>
    <s v="133138S"/>
    <s v="133138S"/>
    <x v="17"/>
    <x v="3"/>
    <x v="1"/>
    <s v="2022"/>
    <s v="F"/>
    <n v="37"/>
    <x v="0"/>
    <s v="Caucasian"/>
    <m/>
    <s v="T3bN0M0"/>
    <m/>
    <s v="no"/>
    <s v="grandmother - uterine cancer"/>
    <s v="pituitary incidentaloma"/>
    <s v="no"/>
    <s v="160"/>
    <s v="53"/>
    <s v="20.7"/>
    <m/>
    <m/>
    <s v="16436"/>
    <s v="AOA-230405-MultiSerum"/>
  </r>
  <r>
    <n v="1"/>
    <n v="8"/>
    <n v="24"/>
    <s v="133129S"/>
    <s v="133129S"/>
    <s v="133129S"/>
    <x v="17"/>
    <x v="3"/>
    <x v="1"/>
    <s v="2022"/>
    <s v="F"/>
    <n v="48"/>
    <x v="0"/>
    <s v="Caucasian"/>
    <m/>
    <s v="T3bN0M0"/>
    <m/>
    <s v="no"/>
    <s v="no"/>
    <s v="breast cancer, obesity"/>
    <s v="no"/>
    <s v="169"/>
    <s v="86"/>
    <s v="30.1"/>
    <m/>
    <m/>
    <s v="16436"/>
    <s v="AOA-230405-MultiSerum"/>
  </r>
  <r>
    <n v="1"/>
    <n v="8"/>
    <n v="25"/>
    <s v="133126S"/>
    <s v="133126S"/>
    <s v="133126S"/>
    <x v="17"/>
    <x v="3"/>
    <x v="8"/>
    <s v="2022"/>
    <s v="F"/>
    <n v="69"/>
    <x v="0"/>
    <s v="Caucasian"/>
    <m/>
    <s v="T2aN0M0"/>
    <m/>
    <s v="no"/>
    <s v="no"/>
    <s v="hypertension, obesity"/>
    <s v="no"/>
    <s v="163"/>
    <s v="82"/>
    <s v="30.9"/>
    <m/>
    <m/>
    <s v="16436"/>
    <s v="AOA-230405-MultiSerum"/>
  </r>
  <r>
    <n v="1"/>
    <n v="8"/>
    <n v="26"/>
    <s v="133119S"/>
    <s v="133119S"/>
    <s v="133119S"/>
    <x v="14"/>
    <x v="3"/>
    <x v="8"/>
    <s v="2022"/>
    <s v="M"/>
    <n v="38"/>
    <x v="0"/>
    <s v="Caucasian"/>
    <m/>
    <s v="T2aN0M0"/>
    <m/>
    <s v="no"/>
    <s v="no"/>
    <s v="no"/>
    <s v="no"/>
    <s v="176"/>
    <s v="79"/>
    <s v="25.5"/>
    <m/>
    <m/>
    <s v="16436"/>
    <s v="AOA-230405-MultiSerum"/>
  </r>
  <r>
    <n v="1"/>
    <n v="8"/>
    <n v="27"/>
    <s v="133117S"/>
    <s v="133117S"/>
    <s v="133117S"/>
    <x v="12"/>
    <x v="3"/>
    <x v="5"/>
    <s v="2022"/>
    <s v="F"/>
    <n v="64"/>
    <x v="0"/>
    <s v="Caucasian"/>
    <m/>
    <s v="T3N0M0"/>
    <m/>
    <s v="no"/>
    <s v="sister - breast cancer"/>
    <s v="hypertension, allergy"/>
    <s v="no"/>
    <s v="153"/>
    <s v="51"/>
    <s v="21.8"/>
    <m/>
    <m/>
    <s v="16436"/>
    <s v="AOA-230405-MultiSerum"/>
  </r>
  <r>
    <n v="1"/>
    <n v="8"/>
    <n v="28"/>
    <s v="133101S"/>
    <s v="133101S"/>
    <s v="133101S"/>
    <x v="12"/>
    <x v="3"/>
    <x v="0"/>
    <s v="2022"/>
    <s v="M"/>
    <n v="68"/>
    <x v="0"/>
    <s v="Caucasian"/>
    <m/>
    <s v="T2bN0M0"/>
    <m/>
    <s v="no"/>
    <s v="father - laryngeal cancer"/>
    <s v="obesity"/>
    <s v="no"/>
    <s v="172"/>
    <s v="95"/>
    <s v="32.1"/>
    <m/>
    <m/>
    <s v="16436"/>
    <s v="AOA-230405-MultiSerum"/>
  </r>
  <r>
    <n v="1"/>
    <n v="8"/>
    <n v="29"/>
    <s v="133068S"/>
    <s v="133068S"/>
    <s v="133068S"/>
    <x v="14"/>
    <x v="3"/>
    <x v="0"/>
    <s v="2022"/>
    <s v="F"/>
    <n v="68"/>
    <x v="0"/>
    <s v="Caucasian"/>
    <m/>
    <s v="T2bN0M0"/>
    <m/>
    <s v="no"/>
    <s v="no"/>
    <s v="hypertension, obesity"/>
    <s v="no"/>
    <s v="157"/>
    <s v="88"/>
    <s v="35.700000000000003"/>
    <m/>
    <m/>
    <s v="16436"/>
    <s v="AOA-230405-MultiSerum"/>
  </r>
  <r>
    <n v="1"/>
    <n v="8"/>
    <n v="30"/>
    <s v="133060S"/>
    <s v="133060S"/>
    <s v="133060S"/>
    <x v="18"/>
    <x v="3"/>
    <x v="11"/>
    <s v="2022"/>
    <s v="M"/>
    <n v="46"/>
    <x v="0"/>
    <s v="Caucasian"/>
    <m/>
    <s v="T4eN0M1"/>
    <m/>
    <s v="no"/>
    <s v="grandmother-gastric cancer"/>
    <s v="hypertension"/>
    <s v="no"/>
    <s v="182"/>
    <s v="85"/>
    <s v="25.6"/>
    <m/>
    <m/>
    <s v="16436"/>
    <s v="AOA-230405-MultiSerum"/>
  </r>
  <r>
    <n v="1"/>
    <n v="8"/>
    <n v="31"/>
    <s v="133042S"/>
    <s v="133042S"/>
    <s v="133042S"/>
    <x v="14"/>
    <x v="3"/>
    <x v="7"/>
    <s v="2022"/>
    <s v="F"/>
    <n v="48"/>
    <x v="0"/>
    <s v="Caucasian"/>
    <m/>
    <s v="T4bN1aM0"/>
    <m/>
    <s v="no"/>
    <s v="no"/>
    <s v="no"/>
    <s v="no"/>
    <s v="175"/>
    <s v="60"/>
    <s v="19.600000000000001"/>
    <m/>
    <m/>
    <s v="16436"/>
    <s v="AOA-230405-MultiSerum"/>
  </r>
  <r>
    <n v="1"/>
    <n v="8"/>
    <n v="32"/>
    <s v="133026S"/>
    <s v="133026S"/>
    <s v="133026S"/>
    <x v="12"/>
    <x v="3"/>
    <x v="3"/>
    <s v="2022"/>
    <s v="F"/>
    <n v="71"/>
    <x v="0"/>
    <s v="Caucasian"/>
    <m/>
    <s v="T1aN0M0"/>
    <m/>
    <s v="no"/>
    <s v="no"/>
    <s v="hypertension, chronic cholecystitis"/>
    <s v="no"/>
    <s v="157"/>
    <s v="72.5"/>
    <s v="29.2"/>
    <m/>
    <m/>
    <s v="16436"/>
    <s v="AOA-230405-MultiSerum"/>
  </r>
  <r>
    <n v="1"/>
    <n v="8"/>
    <n v="33"/>
    <s v="133016S"/>
    <s v="133016S"/>
    <s v="133016S"/>
    <x v="16"/>
    <x v="3"/>
    <x v="7"/>
    <s v="2022"/>
    <s v="F"/>
    <n v="77"/>
    <x v="0"/>
    <s v="Caucasian"/>
    <m/>
    <s v="T4bN1aM0"/>
    <m/>
    <s v="no"/>
    <s v="no"/>
    <s v="hypertension, diabetes mellitus type 2"/>
    <s v="no"/>
    <s v="160"/>
    <s v="60"/>
    <s v="23.4"/>
    <m/>
    <m/>
    <s v="16436"/>
    <s v="AOA-230405-MultiSerum"/>
  </r>
  <r>
    <n v="1"/>
    <n v="8"/>
    <n v="34"/>
    <s v="132983S"/>
    <s v="132983S"/>
    <s v="132983S"/>
    <x v="20"/>
    <x v="3"/>
    <x v="1"/>
    <s v="2022"/>
    <s v="M"/>
    <n v="66"/>
    <x v="0"/>
    <s v="Caucasian"/>
    <m/>
    <s v="T3bN0M0"/>
    <m/>
    <s v="29 years 1 pack/day"/>
    <s v="no"/>
    <s v="CAD, hypertension, chronic bronchitis"/>
    <s v="no"/>
    <s v="177"/>
    <s v="93"/>
    <s v="29.7"/>
    <m/>
    <m/>
    <s v="16436"/>
    <s v="AOA-230405-MultiSerum"/>
  </r>
  <r>
    <n v="1"/>
    <n v="8"/>
    <n v="35"/>
    <s v="132963S"/>
    <s v="132963S"/>
    <s v="132963S"/>
    <x v="13"/>
    <x v="3"/>
    <x v="6"/>
    <s v="2021"/>
    <s v="F"/>
    <n v="59"/>
    <x v="0"/>
    <s v="Caucasian"/>
    <m/>
    <s v="TxN1bM0"/>
    <m/>
    <s v="30 years 1 pack/day"/>
    <s v="no"/>
    <s v="ovarian cyst"/>
    <s v="no"/>
    <s v="157"/>
    <s v="58"/>
    <s v="23.5"/>
    <m/>
    <m/>
    <s v="16436"/>
    <s v="AOA-230405-MultiSerum"/>
  </r>
  <r>
    <n v="1"/>
    <n v="8"/>
    <n v="36"/>
    <s v="132944S"/>
    <s v="132944S"/>
    <s v="132944S"/>
    <x v="14"/>
    <x v="3"/>
    <x v="8"/>
    <s v="2021"/>
    <s v="F"/>
    <n v="78"/>
    <x v="0"/>
    <s v="Caucasian"/>
    <m/>
    <s v="T2aN0M0"/>
    <m/>
    <s v="no"/>
    <s v="no"/>
    <s v="diabetes mellitus type 2"/>
    <s v="no"/>
    <s v="165"/>
    <s v="75"/>
    <s v="27.5"/>
    <m/>
    <m/>
    <s v="16436"/>
    <s v="AOA-230405-MultiSerum"/>
  </r>
  <r>
    <n v="1"/>
    <n v="8"/>
    <n v="37"/>
    <s v="132912S"/>
    <s v="132912S"/>
    <s v="132912S"/>
    <x v="17"/>
    <x v="3"/>
    <x v="3"/>
    <s v="2021"/>
    <s v="M"/>
    <n v="35"/>
    <x v="0"/>
    <s v="Caucasian"/>
    <m/>
    <s v="T1bN0M0"/>
    <m/>
    <s v="no"/>
    <s v="no"/>
    <s v="chronic gastritis, hypertension , chronic venous insufficiency"/>
    <s v="no"/>
    <s v="182"/>
    <s v="76"/>
    <s v="22.9"/>
    <m/>
    <m/>
    <s v="16436"/>
    <s v="AOA-230405-MultiSerum"/>
  </r>
  <r>
    <n v="1"/>
    <n v="8"/>
    <n v="38"/>
    <s v="132911 S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8"/>
    <n v="39"/>
    <s v="132900S"/>
    <s v="132900S"/>
    <s v="132900S"/>
    <x v="21"/>
    <x v="3"/>
    <x v="7"/>
    <s v="2021"/>
    <s v="F"/>
    <n v="80"/>
    <x v="0"/>
    <s v="Caucasian"/>
    <m/>
    <s v="T4bN1bM0"/>
    <m/>
    <s v="no"/>
    <s v="no"/>
    <s v="hypertension"/>
    <s v="no"/>
    <s v="153"/>
    <s v="59"/>
    <s v="25.2"/>
    <m/>
    <m/>
    <s v="16436"/>
    <s v="AOA-230405-MultiSerum"/>
  </r>
  <r>
    <n v="1"/>
    <n v="8"/>
    <n v="40"/>
    <s v="132740S"/>
    <s v="132740S"/>
    <s v="132740S"/>
    <x v="12"/>
    <x v="3"/>
    <x v="14"/>
    <s v="2020"/>
    <s v="M"/>
    <n v="81"/>
    <x v="0"/>
    <s v="Caucasian"/>
    <m/>
    <s v="T4bN0M0"/>
    <m/>
    <s v="no"/>
    <s v="no"/>
    <s v="CAD, hypertension, bronchial asthma"/>
    <s v="no"/>
    <s v="166"/>
    <s v="73"/>
    <s v="26.5"/>
    <m/>
    <m/>
    <s v="16436"/>
    <s v="AOA-230405-MultiSerum"/>
  </r>
  <r>
    <n v="1"/>
    <n v="8"/>
    <n v="41"/>
    <s v="034870S"/>
    <s v="034870S"/>
    <s v="034870S"/>
    <x v="2"/>
    <x v="0"/>
    <x v="6"/>
    <s v="2022"/>
    <s v="F"/>
    <n v="51"/>
    <x v="0"/>
    <s v="Caucasian"/>
    <s v="G3"/>
    <s v="T3bN1M0"/>
    <m/>
    <s v="no"/>
    <s v="no"/>
    <s v="no"/>
    <s v="no"/>
    <s v="164"/>
    <s v="57"/>
    <s v="21.2"/>
    <m/>
    <m/>
    <s v="16436"/>
    <s v="AOA-230405-MultiSerum"/>
  </r>
  <r>
    <n v="1"/>
    <n v="8"/>
    <n v="42"/>
    <s v="034865S"/>
    <s v="034865S"/>
    <s v="034865S"/>
    <x v="2"/>
    <x v="0"/>
    <x v="7"/>
    <s v="2022"/>
    <s v="F"/>
    <n v="50"/>
    <x v="0"/>
    <s v="Caucasian"/>
    <s v="G1"/>
    <s v="T3cN0M0"/>
    <m/>
    <s v="30 years 1 pack/day"/>
    <s v="grandmother - CUP"/>
    <s v="obesity"/>
    <s v="no"/>
    <s v="160"/>
    <s v="94"/>
    <s v="36.700000000000003"/>
    <m/>
    <m/>
    <s v="16436"/>
    <s v="AOA-230405-MultiSerum"/>
  </r>
  <r>
    <n v="1"/>
    <n v="8"/>
    <n v="43"/>
    <s v="034861S"/>
    <s v="034861S"/>
    <s v="034861S"/>
    <x v="2"/>
    <x v="0"/>
    <x v="6"/>
    <s v="2022"/>
    <s v="F"/>
    <n v="57"/>
    <x v="0"/>
    <s v="Caucasian"/>
    <s v="G3"/>
    <s v="T3bN0M0"/>
    <m/>
    <s v="no"/>
    <s v="mother - lung cancer"/>
    <s v="chronic gastritis, hypertension"/>
    <s v="no"/>
    <s v="153"/>
    <s v="59"/>
    <s v="25.2"/>
    <m/>
    <m/>
    <s v="16436"/>
    <s v="AOA-230405-MultiSerum"/>
  </r>
  <r>
    <n v="1"/>
    <n v="8"/>
    <n v="44"/>
    <s v="034859S"/>
    <s v="034859S"/>
    <s v="034859S"/>
    <x v="2"/>
    <x v="0"/>
    <x v="12"/>
    <s v="2022"/>
    <s v="F"/>
    <n v="74"/>
    <x v="0"/>
    <s v="Caucasian"/>
    <s v="G3"/>
    <s v="T2aN1M0"/>
    <m/>
    <s v="no"/>
    <s v="mother -colon cancer, sister - colon cancer"/>
    <s v="hypertension, atherosclerosis"/>
    <s v="no"/>
    <s v="160"/>
    <s v="68"/>
    <s v="26.6"/>
    <m/>
    <m/>
    <s v="16436"/>
    <s v="AOA-230405-MultiSerum"/>
  </r>
  <r>
    <n v="1"/>
    <n v="8"/>
    <n v="45"/>
    <s v="034858S"/>
    <s v="034858S"/>
    <s v="034858S"/>
    <x v="2"/>
    <x v="0"/>
    <x v="6"/>
    <s v="2022"/>
    <s v="F"/>
    <n v="64"/>
    <x v="0"/>
    <s v="Caucasian"/>
    <s v="G3"/>
    <s v="T3bN0M0"/>
    <m/>
    <s v="no"/>
    <s v="no"/>
    <s v="chronic gastritis, hypertension"/>
    <s v="no"/>
    <s v="170"/>
    <s v="64"/>
    <s v="22.1"/>
    <m/>
    <m/>
    <s v="16436"/>
    <s v="AOA-230405-MultiSerum"/>
  </r>
  <r>
    <n v="1"/>
    <n v="8"/>
    <n v="46"/>
    <s v="034857S"/>
    <s v="034857S"/>
    <s v="034857S"/>
    <x v="2"/>
    <x v="0"/>
    <x v="7"/>
    <s v="2022"/>
    <s v="F"/>
    <n v="55"/>
    <x v="0"/>
    <s v="Caucasian"/>
    <s v="G3"/>
    <s v="T3cN0M0"/>
    <m/>
    <s v="no"/>
    <s v="father - sarcoma"/>
    <s v="no"/>
    <s v="no"/>
    <s v="158"/>
    <s v="59"/>
    <s v="23.6"/>
    <m/>
    <m/>
    <s v="16436"/>
    <s v="AOA-230405-MultiSerum"/>
  </r>
  <r>
    <n v="1"/>
    <n v="8"/>
    <n v="47"/>
    <s v="034850S"/>
    <s v="034850S"/>
    <s v="034850S"/>
    <x v="2"/>
    <x v="0"/>
    <x v="7"/>
    <s v="2022"/>
    <s v="F"/>
    <n v="49"/>
    <x v="0"/>
    <s v="Caucasian"/>
    <s v="G3"/>
    <s v="T3cN0M0"/>
    <m/>
    <s v="no"/>
    <s v="grandmother - stomach cancer"/>
    <s v="obesity"/>
    <s v="no"/>
    <s v="164"/>
    <s v="96"/>
    <s v="35.700000000000003"/>
    <m/>
    <m/>
    <s v="16436"/>
    <s v="AOA-230405-MultiSerum"/>
  </r>
  <r>
    <n v="1"/>
    <n v="8"/>
    <n v="48"/>
    <s v="034847S"/>
    <s v="034847S"/>
    <s v="034847S"/>
    <x v="2"/>
    <x v="0"/>
    <x v="12"/>
    <s v="2022"/>
    <s v="F"/>
    <n v="42"/>
    <x v="0"/>
    <s v="Caucasian"/>
    <s v="G3"/>
    <s v="T2bN1M0"/>
    <m/>
    <s v="no"/>
    <s v="grandfather - stomach cancer"/>
    <s v="DVT"/>
    <s v="no"/>
    <s v="153"/>
    <s v="60"/>
    <s v="25.6"/>
    <m/>
    <m/>
    <s v="16436"/>
    <s v="AOA-230405-MultiSerum"/>
  </r>
  <r>
    <n v="1"/>
    <n v="8"/>
    <n v="49"/>
    <s v="034845S"/>
    <s v="034845S"/>
    <s v="034845S"/>
    <x v="2"/>
    <x v="0"/>
    <x v="9"/>
    <s v="2022"/>
    <s v="F"/>
    <n v="54"/>
    <x v="0"/>
    <s v="Caucasian"/>
    <s v="G3"/>
    <s v="T3cN1M1"/>
    <m/>
    <s v="no"/>
    <s v="mother - thyroid cancer"/>
    <s v="diabetes mellitus type 2, hypertension"/>
    <s v="no"/>
    <s v="162"/>
    <s v="75"/>
    <s v="28.6"/>
    <m/>
    <m/>
    <s v="16436"/>
    <s v="AOA-230405-MultiSerum"/>
  </r>
  <r>
    <n v="1"/>
    <n v="8"/>
    <n v="50"/>
    <s v="034844S"/>
    <s v="034844S"/>
    <s v="034844S"/>
    <x v="2"/>
    <x v="0"/>
    <x v="0"/>
    <s v="2022"/>
    <s v="F"/>
    <n v="51"/>
    <x v="0"/>
    <s v="Caucasian"/>
    <s v="G3"/>
    <s v="T2aN0M0"/>
    <m/>
    <s v="no"/>
    <s v="grandfather - lung cancer"/>
    <s v="cholelithiasis, hypertension "/>
    <s v="no"/>
    <s v="163"/>
    <s v="60"/>
    <s v="22.6"/>
    <m/>
    <m/>
    <s v="16436"/>
    <s v="AOA-230405-MultiSerum"/>
  </r>
  <r>
    <n v="1"/>
    <n v="8"/>
    <n v="51"/>
    <s v="034841S"/>
    <s v="034841S"/>
    <s v="034841S"/>
    <x v="2"/>
    <x v="0"/>
    <x v="7"/>
    <s v="2022"/>
    <s v="F"/>
    <n v="51"/>
    <x v="0"/>
    <s v="Caucasian"/>
    <s v="G3"/>
    <s v="T3cN0M0"/>
    <m/>
    <s v="no"/>
    <s v="mother - breast cancer"/>
    <s v="no"/>
    <s v="no"/>
    <s v="169"/>
    <s v="63"/>
    <s v="22.1"/>
    <m/>
    <m/>
    <s v="16436"/>
    <s v="AOA-230405-MultiSerum"/>
  </r>
  <r>
    <n v="1"/>
    <n v="8"/>
    <n v="52"/>
    <s v="034840S"/>
    <s v="034840S"/>
    <s v="034840S"/>
    <x v="15"/>
    <x v="0"/>
    <x v="9"/>
    <s v="2022"/>
    <s v="F"/>
    <n v="65"/>
    <x v="0"/>
    <s v="Caucasian"/>
    <s v="N/A"/>
    <s v="T3cN0M1"/>
    <m/>
    <s v="no"/>
    <s v="no"/>
    <s v="no"/>
    <s v="no"/>
    <s v="167"/>
    <s v="82"/>
    <s v="29.4"/>
    <m/>
    <m/>
    <s v="16436"/>
    <s v="AOA-230405-MultiSerum"/>
  </r>
  <r>
    <n v="1"/>
    <n v="8"/>
    <n v="53"/>
    <s v="034837S"/>
    <s v="034837S"/>
    <s v="034837S"/>
    <x v="2"/>
    <x v="0"/>
    <x v="9"/>
    <s v="2022"/>
    <s v="F"/>
    <n v="47"/>
    <x v="0"/>
    <s v="Caucasian"/>
    <s v="G3"/>
    <s v="T3cN1M1"/>
    <m/>
    <s v="10 years 0.5 pack/day"/>
    <s v="mother - ovarian cancer"/>
    <s v="anemia"/>
    <s v="no"/>
    <s v="170"/>
    <s v="68"/>
    <s v="23.5"/>
    <m/>
    <m/>
    <s v="16436"/>
    <s v="AOA-230405-MultiSerum"/>
  </r>
  <r>
    <n v="1"/>
    <n v="8"/>
    <n v="54"/>
    <s v="034832S"/>
    <s v="034832S"/>
    <s v="034832S"/>
    <x v="2"/>
    <x v="0"/>
    <x v="6"/>
    <s v="2022"/>
    <s v="F"/>
    <n v="40"/>
    <x v="0"/>
    <s v="Caucasian"/>
    <s v="G3"/>
    <s v="T3bN0M0"/>
    <m/>
    <s v="no"/>
    <s v="father - CRC"/>
    <s v="chronic pancreatitis"/>
    <s v="no"/>
    <s v="167"/>
    <s v="53"/>
    <s v="19"/>
    <m/>
    <m/>
    <s v="16436"/>
    <s v="AOA-230405-MultiSerum"/>
  </r>
  <r>
    <n v="1"/>
    <n v="8"/>
    <n v="55"/>
    <s v="034831S"/>
    <s v="034831S"/>
    <s v="034831S"/>
    <x v="2"/>
    <x v="0"/>
    <x v="10"/>
    <s v="2022"/>
    <s v="F"/>
    <n v="50"/>
    <x v="0"/>
    <s v="Caucasian"/>
    <s v="G3"/>
    <s v="T3a2N1M0"/>
    <m/>
    <s v="no"/>
    <s v="father - prostate cancer, mother - gastric cancer"/>
    <s v="chronic gastritis, hypertension"/>
    <s v="no"/>
    <s v="161"/>
    <s v="60"/>
    <s v="23.1"/>
    <m/>
    <m/>
    <s v="16436"/>
    <s v="AOA-230405-MultiSerum"/>
  </r>
  <r>
    <n v="1"/>
    <n v="8"/>
    <n v="56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1"/>
    <n v="8"/>
    <n v="57"/>
    <s v="034759S"/>
    <s v="034759S"/>
    <s v="034759S"/>
    <x v="2"/>
    <x v="0"/>
    <x v="9"/>
    <s v="2022"/>
    <s v="F"/>
    <n v="43"/>
    <x v="0"/>
    <s v="Caucasian"/>
    <s v="G3"/>
    <s v="T3cN1M1"/>
    <s v="83.6"/>
    <s v="no"/>
    <s v="mother-breast cancer, uterine cancer"/>
    <s v="no"/>
    <s v="no"/>
    <s v="162"/>
    <s v="66"/>
    <s v="25.1"/>
    <m/>
    <m/>
    <s v="15959,16436"/>
    <s v="2023-006,AOA-230405-MultiSerum"/>
  </r>
  <r>
    <n v="1"/>
    <n v="8"/>
    <n v="58"/>
    <s v="034690S"/>
    <s v="034690S"/>
    <s v="034690S"/>
    <x v="15"/>
    <x v="0"/>
    <x v="0"/>
    <s v="2022"/>
    <s v="F"/>
    <n v="55"/>
    <x v="0"/>
    <s v="Caucasian"/>
    <s v="G2"/>
    <s v="T2aN0M0"/>
    <m/>
    <s v="35 years 1 pack/day"/>
    <s v="no"/>
    <s v="chronic pyelonephritis, vein thrombosis"/>
    <s v="no"/>
    <s v="168"/>
    <s v="59"/>
    <s v="20.9"/>
    <m/>
    <m/>
    <s v="16436"/>
    <s v="AOA-230405-MultiSerum"/>
  </r>
  <r>
    <n v="1"/>
    <n v="8"/>
    <n v="59"/>
    <s v="034207(II)S"/>
    <s v="034207(II)S"/>
    <s v="034207(II)S"/>
    <x v="19"/>
    <x v="0"/>
    <x v="7"/>
    <s v="2019"/>
    <s v="F"/>
    <n v="72"/>
    <x v="0"/>
    <s v="Caucasian"/>
    <s v="G3"/>
    <s v="N/A"/>
    <m/>
    <s v="no"/>
    <s v="no"/>
    <s v="breast cancer 2017,CAD, atherosclerosis, hypertension "/>
    <s v="no"/>
    <s v="157"/>
    <s v="72"/>
    <s v="29.2"/>
    <m/>
    <m/>
    <s v="16436"/>
    <s v="AOA-230405-MultiSerum"/>
  </r>
  <r>
    <n v="1"/>
    <n v="9"/>
    <n v="1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2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3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4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5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6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7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8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9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10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11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12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13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14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15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16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17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18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19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20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21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22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23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24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25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26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27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28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29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30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35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36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37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38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39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40"/>
    <s v="HUMANSRM-01010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61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62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63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64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65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71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72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73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74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75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76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77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78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79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80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81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82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83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84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85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86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87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88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89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9"/>
    <n v="90"/>
    <s v="HUMANSRM-0101030 Lot# HMN8905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1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2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3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4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5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6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7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8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9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10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11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12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13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14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15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16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17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18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19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20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21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22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23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24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25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26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27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28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29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30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31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32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33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34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35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36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37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38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39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40"/>
    <s v="HUMANSRM-0101030 Lot# HMN8905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58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59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60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61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62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63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64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65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66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67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68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69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70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71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72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73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74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75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76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77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78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79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80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81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82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83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84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85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86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87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88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89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0"/>
    <n v="90"/>
    <s v="HUMANSRM-0101030 Lot# HMN89052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1"/>
    <n v="1"/>
    <s v="D11730S"/>
    <s v="D11730"/>
    <s v="D11730"/>
    <x v="5"/>
    <x v="2"/>
    <x v="2"/>
    <s v="2022"/>
    <s v="F"/>
    <n v="51"/>
    <x v="0"/>
    <s v="Caucasian"/>
    <m/>
    <m/>
    <m/>
    <s v="no"/>
    <m/>
    <s v="no"/>
    <m/>
    <s v="169"/>
    <s v="73"/>
    <s v="25.6"/>
    <m/>
    <m/>
    <s v="16031,17418"/>
    <s v="2023-008,2023-029"/>
  </r>
  <r>
    <n v="1"/>
    <n v="11"/>
    <n v="2"/>
    <s v="D11730S"/>
    <s v="D11730"/>
    <s v="D11730"/>
    <x v="5"/>
    <x v="2"/>
    <x v="2"/>
    <s v="2022"/>
    <s v="F"/>
    <n v="51"/>
    <x v="0"/>
    <s v="Caucasian"/>
    <m/>
    <m/>
    <m/>
    <s v="no"/>
    <m/>
    <s v="no"/>
    <m/>
    <s v="169"/>
    <s v="73"/>
    <s v="25.6"/>
    <m/>
    <m/>
    <s v="16031,17418"/>
    <s v="2023-008,2023-029"/>
  </r>
  <r>
    <n v="1"/>
    <n v="11"/>
    <n v="3"/>
    <s v="D11727S"/>
    <s v="D11727S"/>
    <s v="D11727S"/>
    <x v="5"/>
    <x v="2"/>
    <x v="2"/>
    <s v="2022"/>
    <s v="F"/>
    <n v="59"/>
    <x v="0"/>
    <s v="Caucasian"/>
    <m/>
    <m/>
    <m/>
    <s v="no"/>
    <m/>
    <s v="no"/>
    <m/>
    <s v="161"/>
    <s v="58"/>
    <s v="22.4"/>
    <m/>
    <m/>
    <s v="17418"/>
    <s v="2023-029"/>
  </r>
  <r>
    <n v="1"/>
    <n v="11"/>
    <n v="4"/>
    <s v="D11727S"/>
    <s v="D11727S"/>
    <s v="D11727S"/>
    <x v="5"/>
    <x v="2"/>
    <x v="2"/>
    <s v="2022"/>
    <s v="F"/>
    <n v="59"/>
    <x v="0"/>
    <s v="Caucasian"/>
    <m/>
    <m/>
    <m/>
    <s v="no"/>
    <m/>
    <s v="no"/>
    <m/>
    <s v="161"/>
    <s v="58"/>
    <s v="22.4"/>
    <m/>
    <m/>
    <s v="17418"/>
    <s v="2023-029"/>
  </r>
  <r>
    <n v="1"/>
    <n v="11"/>
    <n v="5"/>
    <s v="D11700S"/>
    <s v="D11700S"/>
    <s v="D11700S"/>
    <x v="5"/>
    <x v="2"/>
    <x v="2"/>
    <s v="2022"/>
    <s v="F"/>
    <n v="59"/>
    <x v="0"/>
    <s v="Caucasian"/>
    <m/>
    <m/>
    <m/>
    <s v="no"/>
    <m/>
    <s v="no"/>
    <m/>
    <s v="164"/>
    <s v="60"/>
    <s v="22.3"/>
    <m/>
    <m/>
    <s v="17418"/>
    <s v="2023-029"/>
  </r>
  <r>
    <n v="1"/>
    <n v="11"/>
    <n v="6"/>
    <s v="D11700S"/>
    <s v="D11700S"/>
    <s v="D11700S"/>
    <x v="5"/>
    <x v="2"/>
    <x v="2"/>
    <s v="2022"/>
    <s v="F"/>
    <n v="59"/>
    <x v="0"/>
    <s v="Caucasian"/>
    <m/>
    <m/>
    <m/>
    <s v="no"/>
    <m/>
    <s v="no"/>
    <m/>
    <s v="164"/>
    <s v="60"/>
    <s v="22.3"/>
    <m/>
    <m/>
    <s v="17418"/>
    <s v="2023-029"/>
  </r>
  <r>
    <n v="1"/>
    <n v="11"/>
    <n v="7"/>
    <s v="D11697S"/>
    <s v="D11697"/>
    <s v="D11697"/>
    <x v="5"/>
    <x v="2"/>
    <x v="2"/>
    <s v="2022"/>
    <s v="F"/>
    <n v="53"/>
    <x v="0"/>
    <s v="Caucasian"/>
    <m/>
    <m/>
    <m/>
    <s v="no"/>
    <m/>
    <s v="no"/>
    <m/>
    <s v="174"/>
    <s v="78"/>
    <s v="25.8"/>
    <m/>
    <m/>
    <s v="16031,17418"/>
    <s v="2023-008,2023-029"/>
  </r>
  <r>
    <n v="1"/>
    <n v="11"/>
    <n v="8"/>
    <s v="D11697S"/>
    <s v="D11697"/>
    <s v="D11697"/>
    <x v="5"/>
    <x v="2"/>
    <x v="2"/>
    <s v="2022"/>
    <s v="F"/>
    <n v="53"/>
    <x v="0"/>
    <s v="Caucasian"/>
    <m/>
    <m/>
    <m/>
    <s v="no"/>
    <m/>
    <s v="no"/>
    <m/>
    <s v="174"/>
    <s v="78"/>
    <s v="25.8"/>
    <m/>
    <m/>
    <s v="16031,17418"/>
    <s v="2023-008,2023-029"/>
  </r>
  <r>
    <n v="1"/>
    <n v="11"/>
    <n v="9"/>
    <s v="D11696S"/>
    <s v="D11696S"/>
    <s v="D11696S"/>
    <x v="5"/>
    <x v="2"/>
    <x v="2"/>
    <s v="2022"/>
    <s v="F"/>
    <n v="51"/>
    <x v="0"/>
    <s v="Caucasian"/>
    <m/>
    <m/>
    <m/>
    <s v="no"/>
    <m/>
    <s v="no"/>
    <m/>
    <s v="167"/>
    <s v="81"/>
    <s v="29"/>
    <m/>
    <m/>
    <s v="15913,16031,17418"/>
    <s v="2023-002,2023-008,2023-029"/>
  </r>
  <r>
    <n v="1"/>
    <n v="11"/>
    <n v="10"/>
    <s v="D11696S"/>
    <s v="D11696S"/>
    <s v="D11696S"/>
    <x v="5"/>
    <x v="2"/>
    <x v="2"/>
    <s v="2022"/>
    <s v="F"/>
    <n v="51"/>
    <x v="0"/>
    <s v="Caucasian"/>
    <m/>
    <m/>
    <m/>
    <s v="no"/>
    <m/>
    <s v="no"/>
    <m/>
    <s v="167"/>
    <s v="81"/>
    <s v="29"/>
    <m/>
    <m/>
    <s v="15913,16031,17418"/>
    <s v="2023-002,2023-008,2023-029"/>
  </r>
  <r>
    <n v="1"/>
    <n v="11"/>
    <n v="11"/>
    <s v="D11626S"/>
    <s v="D11626S"/>
    <s v="D11626S"/>
    <x v="5"/>
    <x v="2"/>
    <x v="2"/>
    <s v="2022"/>
    <s v="F"/>
    <n v="63"/>
    <x v="0"/>
    <s v="Caucasian"/>
    <m/>
    <m/>
    <m/>
    <s v="no"/>
    <m/>
    <s v="no"/>
    <m/>
    <s v="173"/>
    <s v="70"/>
    <s v="23.4"/>
    <m/>
    <m/>
    <s v="17418"/>
    <s v="2023-029"/>
  </r>
  <r>
    <n v="1"/>
    <n v="11"/>
    <n v="12"/>
    <s v="D11626S"/>
    <s v="D11626S"/>
    <s v="D11626S"/>
    <x v="5"/>
    <x v="2"/>
    <x v="2"/>
    <s v="2022"/>
    <s v="F"/>
    <n v="63"/>
    <x v="0"/>
    <s v="Caucasian"/>
    <m/>
    <m/>
    <m/>
    <s v="no"/>
    <m/>
    <s v="no"/>
    <m/>
    <s v="173"/>
    <s v="70"/>
    <s v="23.4"/>
    <m/>
    <m/>
    <s v="17418"/>
    <s v="2023-029"/>
  </r>
  <r>
    <n v="1"/>
    <n v="11"/>
    <n v="13"/>
    <s v="D11584S"/>
    <s v="D11584"/>
    <s v="D11584"/>
    <x v="5"/>
    <x v="2"/>
    <x v="2"/>
    <s v="2022"/>
    <s v="F"/>
    <n v="50"/>
    <x v="0"/>
    <s v="Caucasian"/>
    <m/>
    <m/>
    <m/>
    <s v="no"/>
    <m/>
    <s v="no"/>
    <m/>
    <s v="164"/>
    <s v="67"/>
    <s v="24.9"/>
    <m/>
    <m/>
    <s v="16031,17418"/>
    <s v="2023-008,2023-029"/>
  </r>
  <r>
    <n v="1"/>
    <n v="11"/>
    <n v="14"/>
    <s v="D11584S"/>
    <s v="D11584"/>
    <s v="D11584"/>
    <x v="5"/>
    <x v="2"/>
    <x v="2"/>
    <s v="2022"/>
    <s v="F"/>
    <n v="50"/>
    <x v="0"/>
    <s v="Caucasian"/>
    <m/>
    <m/>
    <m/>
    <s v="no"/>
    <m/>
    <s v="no"/>
    <m/>
    <s v="164"/>
    <s v="67"/>
    <s v="24.9"/>
    <m/>
    <m/>
    <s v="16031,17418"/>
    <s v="2023-008,2023-029"/>
  </r>
  <r>
    <n v="1"/>
    <n v="11"/>
    <n v="15"/>
    <s v="D11581S"/>
    <s v="D11581S"/>
    <s v="D11581S"/>
    <x v="5"/>
    <x v="2"/>
    <x v="2"/>
    <s v="2022"/>
    <s v="F"/>
    <n v="54"/>
    <x v="0"/>
    <s v="Caucasian"/>
    <m/>
    <m/>
    <m/>
    <s v="no"/>
    <m/>
    <s v="no"/>
    <m/>
    <s v="172"/>
    <s v="70"/>
    <s v="23.7"/>
    <m/>
    <m/>
    <s v="17418"/>
    <s v="2023-029"/>
  </r>
  <r>
    <n v="1"/>
    <n v="11"/>
    <n v="16"/>
    <s v="D11581S"/>
    <s v="D11581S"/>
    <s v="D11581S"/>
    <x v="5"/>
    <x v="2"/>
    <x v="2"/>
    <s v="2022"/>
    <s v="F"/>
    <n v="54"/>
    <x v="0"/>
    <s v="Caucasian"/>
    <m/>
    <m/>
    <m/>
    <s v="no"/>
    <m/>
    <s v="no"/>
    <m/>
    <s v="172"/>
    <s v="70"/>
    <s v="23.7"/>
    <m/>
    <m/>
    <s v="17418"/>
    <s v="2023-029"/>
  </r>
  <r>
    <n v="1"/>
    <n v="11"/>
    <n v="17"/>
    <s v="D11577S"/>
    <s v="D11577S"/>
    <s v="D11577S"/>
    <x v="5"/>
    <x v="2"/>
    <x v="2"/>
    <s v="2022"/>
    <s v="F"/>
    <n v="52"/>
    <x v="0"/>
    <s v="Caucasian"/>
    <m/>
    <m/>
    <m/>
    <s v="no"/>
    <m/>
    <s v="no"/>
    <m/>
    <s v="165"/>
    <s v="70"/>
    <s v="25.7"/>
    <m/>
    <m/>
    <s v="17418"/>
    <s v="2023-029"/>
  </r>
  <r>
    <n v="1"/>
    <n v="11"/>
    <n v="18"/>
    <s v="D11577S"/>
    <s v="D11577S"/>
    <s v="D11577S"/>
    <x v="5"/>
    <x v="2"/>
    <x v="2"/>
    <s v="2022"/>
    <s v="F"/>
    <n v="52"/>
    <x v="0"/>
    <s v="Caucasian"/>
    <m/>
    <m/>
    <m/>
    <s v="no"/>
    <m/>
    <s v="no"/>
    <m/>
    <s v="165"/>
    <s v="70"/>
    <s v="25.7"/>
    <m/>
    <m/>
    <s v="17418"/>
    <s v="2023-029"/>
  </r>
  <r>
    <n v="1"/>
    <n v="11"/>
    <n v="19"/>
    <s v="D11576S"/>
    <s v="D11576S"/>
    <s v="D11576S"/>
    <x v="5"/>
    <x v="2"/>
    <x v="2"/>
    <s v="2022"/>
    <s v="F"/>
    <n v="50"/>
    <x v="0"/>
    <s v="Caucasian"/>
    <m/>
    <m/>
    <m/>
    <s v="no"/>
    <m/>
    <s v="no"/>
    <m/>
    <s v="171"/>
    <s v="80"/>
    <s v="27.4"/>
    <m/>
    <m/>
    <s v="17418"/>
    <s v="2023-029"/>
  </r>
  <r>
    <n v="1"/>
    <n v="11"/>
    <n v="20"/>
    <s v="D11576S"/>
    <s v="D11576S"/>
    <s v="D11576S"/>
    <x v="5"/>
    <x v="2"/>
    <x v="2"/>
    <s v="2022"/>
    <s v="F"/>
    <n v="50"/>
    <x v="0"/>
    <s v="Caucasian"/>
    <m/>
    <m/>
    <m/>
    <s v="no"/>
    <m/>
    <s v="no"/>
    <m/>
    <s v="171"/>
    <s v="80"/>
    <s v="27.4"/>
    <m/>
    <m/>
    <s v="17418"/>
    <s v="2023-029"/>
  </r>
  <r>
    <n v="1"/>
    <n v="11"/>
    <n v="21"/>
    <s v="D11574S"/>
    <s v="D11574"/>
    <s v="D11574"/>
    <x v="5"/>
    <x v="2"/>
    <x v="2"/>
    <s v="2022"/>
    <s v="F"/>
    <n v="51"/>
    <x v="0"/>
    <s v="Caucasian"/>
    <m/>
    <m/>
    <m/>
    <s v="no"/>
    <m/>
    <s v="no"/>
    <m/>
    <s v="166"/>
    <s v="76"/>
    <s v="27.6"/>
    <m/>
    <m/>
    <s v="16031,17418"/>
    <s v="2023-008,2023-029"/>
  </r>
  <r>
    <n v="1"/>
    <n v="11"/>
    <n v="22"/>
    <s v="D11574S"/>
    <s v="D11574"/>
    <s v="D11574"/>
    <x v="5"/>
    <x v="2"/>
    <x v="2"/>
    <s v="2022"/>
    <s v="F"/>
    <n v="51"/>
    <x v="0"/>
    <s v="Caucasian"/>
    <m/>
    <m/>
    <m/>
    <s v="no"/>
    <m/>
    <s v="no"/>
    <m/>
    <s v="166"/>
    <s v="76"/>
    <s v="27.6"/>
    <m/>
    <m/>
    <s v="16031,17418"/>
    <s v="2023-008,2023-029"/>
  </r>
  <r>
    <n v="1"/>
    <n v="11"/>
    <n v="23"/>
    <s v="D11518S"/>
    <s v="D11518"/>
    <s v="D11518"/>
    <x v="5"/>
    <x v="2"/>
    <x v="2"/>
    <s v="2022"/>
    <s v="F"/>
    <n v="51"/>
    <x v="0"/>
    <s v="Caucasian"/>
    <m/>
    <m/>
    <m/>
    <s v="no"/>
    <m/>
    <s v="no"/>
    <m/>
    <s v="169"/>
    <s v="78"/>
    <s v="27.3"/>
    <m/>
    <m/>
    <s v="14711,17418"/>
    <s v="2022-002,2023-029"/>
  </r>
  <r>
    <n v="1"/>
    <n v="11"/>
    <n v="24"/>
    <s v="D11518S"/>
    <s v="D11518"/>
    <s v="D11518"/>
    <x v="5"/>
    <x v="2"/>
    <x v="2"/>
    <s v="2022"/>
    <s v="F"/>
    <n v="51"/>
    <x v="0"/>
    <s v="Caucasian"/>
    <m/>
    <m/>
    <m/>
    <s v="no"/>
    <m/>
    <s v="no"/>
    <m/>
    <s v="169"/>
    <s v="78"/>
    <s v="27.3"/>
    <m/>
    <m/>
    <s v="14711,17418"/>
    <s v="2022-002,2023-029"/>
  </r>
  <r>
    <n v="1"/>
    <n v="11"/>
    <n v="25"/>
    <s v="D11480S"/>
    <s v="D11480"/>
    <s v="D11480"/>
    <x v="5"/>
    <x v="2"/>
    <x v="2"/>
    <s v="2022"/>
    <s v="F"/>
    <n v="58"/>
    <x v="0"/>
    <s v="Caucasian"/>
    <m/>
    <m/>
    <m/>
    <s v="no"/>
    <m/>
    <s v="no"/>
    <m/>
    <s v="173"/>
    <s v="80"/>
    <s v="26.7"/>
    <m/>
    <m/>
    <s v="14711,17418"/>
    <s v="2022-002,2023-029"/>
  </r>
  <r>
    <n v="1"/>
    <n v="11"/>
    <n v="26"/>
    <s v="D11480S"/>
    <s v="D11480"/>
    <s v="D11480"/>
    <x v="5"/>
    <x v="2"/>
    <x v="2"/>
    <s v="2022"/>
    <s v="F"/>
    <n v="58"/>
    <x v="0"/>
    <s v="Caucasian"/>
    <m/>
    <m/>
    <m/>
    <s v="no"/>
    <m/>
    <s v="no"/>
    <m/>
    <s v="173"/>
    <s v="80"/>
    <s v="26.7"/>
    <m/>
    <m/>
    <s v="14711,17418"/>
    <s v="2022-002,2023-029"/>
  </r>
  <r>
    <n v="1"/>
    <n v="11"/>
    <n v="27"/>
    <s v="D11439S"/>
    <s v="D11439S"/>
    <s v="D11439S"/>
    <x v="5"/>
    <x v="2"/>
    <x v="2"/>
    <s v="2022"/>
    <s v="F"/>
    <n v="58"/>
    <x v="0"/>
    <s v="Caucasian"/>
    <m/>
    <m/>
    <m/>
    <s v="no"/>
    <m/>
    <s v="no"/>
    <m/>
    <s v="173"/>
    <s v="80"/>
    <s v="26.7"/>
    <m/>
    <m/>
    <s v="17418"/>
    <s v="2023-029"/>
  </r>
  <r>
    <n v="1"/>
    <n v="11"/>
    <n v="28"/>
    <s v="D11439S"/>
    <s v="D11439S"/>
    <s v="D11439S"/>
    <x v="5"/>
    <x v="2"/>
    <x v="2"/>
    <s v="2022"/>
    <s v="F"/>
    <n v="58"/>
    <x v="0"/>
    <s v="Caucasian"/>
    <m/>
    <m/>
    <m/>
    <s v="no"/>
    <m/>
    <s v="no"/>
    <m/>
    <s v="173"/>
    <s v="80"/>
    <s v="26.7"/>
    <m/>
    <m/>
    <s v="17418"/>
    <s v="2023-029"/>
  </r>
  <r>
    <n v="1"/>
    <n v="11"/>
    <n v="29"/>
    <s v="D11408S"/>
    <s v="D11408"/>
    <s v="D11408"/>
    <x v="5"/>
    <x v="2"/>
    <x v="2"/>
    <s v="2022"/>
    <s v="F"/>
    <n v="56"/>
    <x v="0"/>
    <s v="Caucasian"/>
    <m/>
    <m/>
    <m/>
    <s v="no"/>
    <m/>
    <s v="no"/>
    <m/>
    <s v="167"/>
    <s v="61"/>
    <s v="21.9"/>
    <m/>
    <m/>
    <s v="14711,17418"/>
    <s v="2022-002,2023-029"/>
  </r>
  <r>
    <n v="1"/>
    <n v="11"/>
    <n v="30"/>
    <s v="D11408S"/>
    <s v="D11408"/>
    <s v="D11408"/>
    <x v="5"/>
    <x v="2"/>
    <x v="2"/>
    <s v="2022"/>
    <s v="F"/>
    <n v="56"/>
    <x v="0"/>
    <s v="Caucasian"/>
    <m/>
    <m/>
    <m/>
    <s v="no"/>
    <m/>
    <s v="no"/>
    <m/>
    <s v="167"/>
    <s v="61"/>
    <s v="21.9"/>
    <m/>
    <m/>
    <s v="14711,17418"/>
    <s v="2022-002,2023-029"/>
  </r>
  <r>
    <n v="1"/>
    <n v="11"/>
    <n v="31"/>
    <s v="D11406S"/>
    <s v="D11406S"/>
    <s v="D11406S"/>
    <x v="5"/>
    <x v="2"/>
    <x v="2"/>
    <s v="2022"/>
    <s v="F"/>
    <n v="58"/>
    <x v="0"/>
    <s v="Caucasian"/>
    <m/>
    <m/>
    <m/>
    <s v="no"/>
    <m/>
    <s v="no"/>
    <m/>
    <s v="161"/>
    <s v="74"/>
    <s v="28.5"/>
    <m/>
    <m/>
    <s v="17418"/>
    <s v="2023-029"/>
  </r>
  <r>
    <n v="1"/>
    <n v="11"/>
    <n v="32"/>
    <s v="D11406S"/>
    <s v="D11406S"/>
    <s v="D11406S"/>
    <x v="5"/>
    <x v="2"/>
    <x v="2"/>
    <s v="2022"/>
    <s v="F"/>
    <n v="58"/>
    <x v="0"/>
    <s v="Caucasian"/>
    <m/>
    <m/>
    <m/>
    <s v="no"/>
    <m/>
    <s v="no"/>
    <m/>
    <s v="161"/>
    <s v="74"/>
    <s v="28.5"/>
    <m/>
    <m/>
    <s v="17418"/>
    <s v="2023-029"/>
  </r>
  <r>
    <n v="1"/>
    <n v="11"/>
    <n v="33"/>
    <s v="D11410S"/>
    <s v="D11410S"/>
    <s v="D11410S"/>
    <x v="5"/>
    <x v="2"/>
    <x v="2"/>
    <s v="2022"/>
    <s v="F"/>
    <n v="63"/>
    <x v="0"/>
    <s v="Caucasian"/>
    <m/>
    <m/>
    <m/>
    <s v="no"/>
    <m/>
    <s v="varicose veins"/>
    <m/>
    <s v="164"/>
    <s v="68"/>
    <s v="25.3"/>
    <m/>
    <m/>
    <s v="17418"/>
    <s v="2023-029"/>
  </r>
  <r>
    <n v="1"/>
    <n v="11"/>
    <n v="34"/>
    <s v="D11410S"/>
    <s v="D11410S"/>
    <s v="D11410S"/>
    <x v="5"/>
    <x v="2"/>
    <x v="2"/>
    <s v="2022"/>
    <s v="F"/>
    <n v="63"/>
    <x v="0"/>
    <s v="Caucasian"/>
    <m/>
    <m/>
    <m/>
    <s v="no"/>
    <m/>
    <s v="varicose veins"/>
    <m/>
    <s v="164"/>
    <s v="68"/>
    <s v="25.3"/>
    <m/>
    <m/>
    <s v="17418"/>
    <s v="2023-029"/>
  </r>
  <r>
    <n v="1"/>
    <n v="11"/>
    <n v="35"/>
    <s v="D11370S"/>
    <s v="D11370S"/>
    <s v="D11370S"/>
    <x v="5"/>
    <x v="2"/>
    <x v="2"/>
    <s v="2021"/>
    <s v="F"/>
    <n v="57"/>
    <x v="0"/>
    <s v="Caucasian"/>
    <m/>
    <m/>
    <m/>
    <s v="no"/>
    <m/>
    <s v="myoma of uterus"/>
    <m/>
    <s v="166"/>
    <s v="78"/>
    <s v="28.3"/>
    <m/>
    <m/>
    <s v="17418"/>
    <s v="2023-029"/>
  </r>
  <r>
    <n v="1"/>
    <n v="11"/>
    <n v="36"/>
    <s v="D11370S"/>
    <s v="D11370S"/>
    <s v="D11370S"/>
    <x v="5"/>
    <x v="2"/>
    <x v="2"/>
    <s v="2021"/>
    <s v="F"/>
    <n v="57"/>
    <x v="0"/>
    <s v="Caucasian"/>
    <m/>
    <m/>
    <m/>
    <s v="no"/>
    <m/>
    <s v="myoma of uterus"/>
    <m/>
    <s v="166"/>
    <s v="78"/>
    <s v="28.3"/>
    <m/>
    <m/>
    <s v="17418"/>
    <s v="2023-029"/>
  </r>
  <r>
    <n v="1"/>
    <n v="11"/>
    <n v="37"/>
    <s v="D11112S"/>
    <s v="D11112S"/>
    <s v="D11112S"/>
    <x v="5"/>
    <x v="2"/>
    <x v="2"/>
    <s v="2021"/>
    <s v="F"/>
    <n v="60"/>
    <x v="0"/>
    <s v="Caucasian"/>
    <m/>
    <m/>
    <m/>
    <s v="no"/>
    <m/>
    <s v="hypertension"/>
    <m/>
    <s v="160"/>
    <s v="71"/>
    <s v="27.7"/>
    <m/>
    <m/>
    <s v="17418"/>
    <s v="2023-029"/>
  </r>
  <r>
    <n v="1"/>
    <n v="11"/>
    <n v="38"/>
    <s v="D11112S"/>
    <s v="D11112S"/>
    <s v="D11112S"/>
    <x v="5"/>
    <x v="2"/>
    <x v="2"/>
    <s v="2021"/>
    <s v="F"/>
    <n v="60"/>
    <x v="0"/>
    <s v="Caucasian"/>
    <m/>
    <m/>
    <m/>
    <s v="no"/>
    <m/>
    <s v="hypertension"/>
    <m/>
    <s v="160"/>
    <s v="71"/>
    <s v="27.7"/>
    <m/>
    <m/>
    <s v="17418"/>
    <s v="2023-029"/>
  </r>
  <r>
    <n v="1"/>
    <n v="11"/>
    <n v="39"/>
    <s v="D10099S"/>
    <s v="D10099S"/>
    <s v="D10099S"/>
    <x v="5"/>
    <x v="2"/>
    <x v="2"/>
    <s v="2019"/>
    <s v="F"/>
    <n v="66"/>
    <x v="0"/>
    <s v="Caucasian"/>
    <m/>
    <m/>
    <m/>
    <s v="no"/>
    <m/>
    <s v="heart failure"/>
    <m/>
    <s v="165"/>
    <s v="67"/>
    <s v="24.6"/>
    <m/>
    <m/>
    <s v="17418"/>
    <s v="2023-029"/>
  </r>
  <r>
    <n v="1"/>
    <n v="11"/>
    <n v="40"/>
    <s v="D10099S"/>
    <s v="D10099S"/>
    <s v="D10099S"/>
    <x v="5"/>
    <x v="2"/>
    <x v="2"/>
    <s v="2019"/>
    <s v="F"/>
    <n v="66"/>
    <x v="0"/>
    <s v="Caucasian"/>
    <m/>
    <m/>
    <m/>
    <s v="no"/>
    <m/>
    <s v="heart failure"/>
    <m/>
    <s v="165"/>
    <s v="67"/>
    <s v="24.6"/>
    <m/>
    <m/>
    <s v="17418"/>
    <s v="2023-029"/>
  </r>
  <r>
    <n v="1"/>
    <n v="11"/>
    <n v="41"/>
    <s v="D9940S"/>
    <s v="D9940S"/>
    <s v="D9940S"/>
    <x v="5"/>
    <x v="2"/>
    <x v="2"/>
    <s v="2019"/>
    <s v="F"/>
    <n v="75"/>
    <x v="0"/>
    <s v="Caucasian"/>
    <m/>
    <m/>
    <m/>
    <s v="no"/>
    <m/>
    <s v="CAD"/>
    <m/>
    <s v="160"/>
    <s v="70"/>
    <s v="27.3"/>
    <m/>
    <m/>
    <s v="17418"/>
    <s v="2023-029"/>
  </r>
  <r>
    <n v="1"/>
    <n v="11"/>
    <n v="42"/>
    <s v="D9940S"/>
    <s v="D9940S"/>
    <s v="D9940S"/>
    <x v="5"/>
    <x v="2"/>
    <x v="2"/>
    <s v="2019"/>
    <s v="F"/>
    <n v="75"/>
    <x v="0"/>
    <s v="Caucasian"/>
    <m/>
    <m/>
    <m/>
    <s v="no"/>
    <m/>
    <s v="CAD"/>
    <m/>
    <s v="160"/>
    <s v="70"/>
    <s v="27.3"/>
    <m/>
    <m/>
    <s v="17418"/>
    <s v="2023-029"/>
  </r>
  <r>
    <n v="1"/>
    <n v="11"/>
    <n v="43"/>
    <s v="D9852S"/>
    <s v="D9852S"/>
    <s v="D9852S"/>
    <x v="5"/>
    <x v="2"/>
    <x v="2"/>
    <s v="2019"/>
    <s v="F"/>
    <n v="72"/>
    <x v="0"/>
    <s v="Caucasian"/>
    <m/>
    <m/>
    <m/>
    <s v="no"/>
    <m/>
    <s v="hypertension, arthrosis"/>
    <m/>
    <s v="160"/>
    <s v="75"/>
    <s v="29.3"/>
    <m/>
    <m/>
    <s v="17418"/>
    <s v="2023-029"/>
  </r>
  <r>
    <n v="1"/>
    <n v="11"/>
    <n v="44"/>
    <s v="D9852S"/>
    <s v="D9852S"/>
    <s v="D9852S"/>
    <x v="5"/>
    <x v="2"/>
    <x v="2"/>
    <s v="2019"/>
    <s v="F"/>
    <n v="72"/>
    <x v="0"/>
    <s v="Caucasian"/>
    <m/>
    <m/>
    <m/>
    <s v="no"/>
    <m/>
    <s v="hypertension, arthrosis"/>
    <m/>
    <s v="160"/>
    <s v="75"/>
    <s v="29.3"/>
    <m/>
    <m/>
    <s v="17418"/>
    <s v="2023-029"/>
  </r>
  <r>
    <n v="1"/>
    <n v="11"/>
    <n v="45"/>
    <s v="D9842S"/>
    <s v="D9842S"/>
    <s v="D9842S"/>
    <x v="5"/>
    <x v="2"/>
    <x v="2"/>
    <s v="2019"/>
    <s v="F"/>
    <n v="67"/>
    <x v="0"/>
    <s v="Caucasian"/>
    <m/>
    <m/>
    <m/>
    <s v="no"/>
    <m/>
    <s v="hypertension, OA"/>
    <m/>
    <s v="168"/>
    <s v="83"/>
    <s v="29.4"/>
    <m/>
    <m/>
    <s v="17418"/>
    <s v="2023-029"/>
  </r>
  <r>
    <n v="1"/>
    <n v="11"/>
    <n v="46"/>
    <s v="D9842S"/>
    <s v="D9842S"/>
    <s v="D9842S"/>
    <x v="5"/>
    <x v="2"/>
    <x v="2"/>
    <s v="2019"/>
    <s v="F"/>
    <n v="67"/>
    <x v="0"/>
    <s v="Caucasian"/>
    <m/>
    <m/>
    <m/>
    <s v="no"/>
    <m/>
    <s v="hypertension, OA"/>
    <m/>
    <s v="168"/>
    <s v="83"/>
    <s v="29.4"/>
    <m/>
    <m/>
    <s v="17418"/>
    <s v="2023-029"/>
  </r>
  <r>
    <n v="1"/>
    <n v="11"/>
    <n v="47"/>
    <s v="D9822S"/>
    <s v="D9822S"/>
    <s v="D9822S"/>
    <x v="5"/>
    <x v="2"/>
    <x v="2"/>
    <s v="2019"/>
    <s v="F"/>
    <n v="70"/>
    <x v="0"/>
    <s v="Caucasian"/>
    <m/>
    <m/>
    <m/>
    <s v="no"/>
    <m/>
    <s v="hypertension, atherosclerosis, diabetes mellitus type 2 "/>
    <m/>
    <s v="161"/>
    <s v="71"/>
    <s v="27.4"/>
    <m/>
    <m/>
    <s v="17418"/>
    <s v="2023-029"/>
  </r>
  <r>
    <n v="1"/>
    <n v="11"/>
    <n v="48"/>
    <s v="D9822S"/>
    <s v="D9822S"/>
    <s v="D9822S"/>
    <x v="5"/>
    <x v="2"/>
    <x v="2"/>
    <s v="2019"/>
    <s v="F"/>
    <n v="70"/>
    <x v="0"/>
    <s v="Caucasian"/>
    <m/>
    <m/>
    <m/>
    <s v="no"/>
    <m/>
    <s v="hypertension, atherosclerosis, diabetes mellitus type 2 "/>
    <m/>
    <s v="161"/>
    <s v="71"/>
    <s v="27.4"/>
    <m/>
    <m/>
    <s v="17418"/>
    <s v="2023-029"/>
  </r>
  <r>
    <n v="1"/>
    <n v="11"/>
    <n v="49"/>
    <s v="D10047S"/>
    <s v="D10047S"/>
    <s v="D10047S"/>
    <x v="5"/>
    <x v="2"/>
    <x v="2"/>
    <s v="2019"/>
    <s v="F"/>
    <n v="57"/>
    <x v="0"/>
    <s v="Caucasian"/>
    <m/>
    <m/>
    <m/>
    <s v="no"/>
    <m/>
    <s v="no"/>
    <m/>
    <s v="170"/>
    <s v="81"/>
    <s v="28"/>
    <m/>
    <m/>
    <s v="17418"/>
    <s v="2023-029"/>
  </r>
  <r>
    <n v="1"/>
    <n v="11"/>
    <n v="50"/>
    <s v="D10047S"/>
    <s v="D10047S"/>
    <s v="D10047S"/>
    <x v="5"/>
    <x v="2"/>
    <x v="2"/>
    <s v="2019"/>
    <s v="F"/>
    <n v="57"/>
    <x v="0"/>
    <s v="Caucasian"/>
    <m/>
    <m/>
    <m/>
    <s v="no"/>
    <m/>
    <s v="no"/>
    <m/>
    <s v="170"/>
    <s v="81"/>
    <s v="28"/>
    <m/>
    <m/>
    <s v="17418"/>
    <s v="2023-029"/>
  </r>
  <r>
    <n v="1"/>
    <n v="11"/>
    <n v="51"/>
    <s v="D10008S"/>
    <s v="D10008S"/>
    <s v="D10008S"/>
    <x v="5"/>
    <x v="2"/>
    <x v="2"/>
    <s v="2019"/>
    <s v="F"/>
    <n v="71"/>
    <x v="0"/>
    <s v="Caucasian"/>
    <m/>
    <m/>
    <m/>
    <s v="no"/>
    <m/>
    <s v="chronic colitis, hypertension"/>
    <m/>
    <s v="171"/>
    <s v="82"/>
    <s v="28"/>
    <m/>
    <m/>
    <s v="17418"/>
    <s v="2023-029"/>
  </r>
  <r>
    <n v="1"/>
    <n v="11"/>
    <n v="52"/>
    <s v="D10008S"/>
    <s v="D10008S"/>
    <s v="D10008S"/>
    <x v="5"/>
    <x v="2"/>
    <x v="2"/>
    <s v="2019"/>
    <s v="F"/>
    <n v="71"/>
    <x v="0"/>
    <s v="Caucasian"/>
    <m/>
    <m/>
    <m/>
    <s v="no"/>
    <m/>
    <s v="chronic colitis, hypertension"/>
    <m/>
    <s v="171"/>
    <s v="82"/>
    <s v="28"/>
    <m/>
    <m/>
    <s v="17418"/>
    <s v="2023-029"/>
  </r>
  <r>
    <n v="1"/>
    <n v="11"/>
    <n v="53"/>
    <s v="D10146S"/>
    <s v="D10146S"/>
    <s v="D10146S"/>
    <x v="5"/>
    <x v="2"/>
    <x v="2"/>
    <s v="2019"/>
    <s v="F"/>
    <n v="56"/>
    <x v="0"/>
    <s v="Caucasian"/>
    <m/>
    <m/>
    <m/>
    <s v="no"/>
    <m/>
    <s v="no"/>
    <m/>
    <s v="163"/>
    <s v="57"/>
    <s v="21.5"/>
    <m/>
    <m/>
    <s v="17418"/>
    <s v="2023-029"/>
  </r>
  <r>
    <n v="1"/>
    <n v="11"/>
    <n v="54"/>
    <s v="D10146S"/>
    <s v="D10146S"/>
    <s v="D10146S"/>
    <x v="5"/>
    <x v="2"/>
    <x v="2"/>
    <s v="2019"/>
    <s v="F"/>
    <n v="56"/>
    <x v="0"/>
    <s v="Caucasian"/>
    <m/>
    <m/>
    <m/>
    <s v="no"/>
    <m/>
    <s v="no"/>
    <m/>
    <s v="163"/>
    <s v="57"/>
    <s v="21.5"/>
    <m/>
    <m/>
    <s v="17418"/>
    <s v="2023-029"/>
  </r>
  <r>
    <n v="1"/>
    <n v="11"/>
    <n v="55"/>
    <s v="D9980S"/>
    <s v="D9980"/>
    <s v="D9980"/>
    <x v="5"/>
    <x v="2"/>
    <x v="2"/>
    <s v="2019"/>
    <s v="F"/>
    <n v="69"/>
    <x v="0"/>
    <s v="Caucasian"/>
    <m/>
    <m/>
    <m/>
    <s v="no"/>
    <m/>
    <s v="hypertension, diabetes mellitus type 2 "/>
    <m/>
    <s v="166"/>
    <s v="80"/>
    <s v="29"/>
    <m/>
    <m/>
    <s v="14711,17418"/>
    <s v="2022-002,2023-029"/>
  </r>
  <r>
    <n v="1"/>
    <n v="11"/>
    <n v="56"/>
    <s v="D9980S"/>
    <s v="D9980"/>
    <s v="D9980"/>
    <x v="5"/>
    <x v="2"/>
    <x v="2"/>
    <s v="2019"/>
    <s v="F"/>
    <n v="69"/>
    <x v="0"/>
    <s v="Caucasian"/>
    <m/>
    <m/>
    <m/>
    <s v="no"/>
    <m/>
    <s v="hypertension, diabetes mellitus type 2 "/>
    <m/>
    <s v="166"/>
    <s v="80"/>
    <s v="29"/>
    <m/>
    <m/>
    <s v="14711,17418"/>
    <s v="2022-002,2023-029"/>
  </r>
  <r>
    <n v="1"/>
    <n v="11"/>
    <n v="57"/>
    <s v="D11582S"/>
    <s v="D11582S"/>
    <s v="D11582S"/>
    <x v="5"/>
    <x v="2"/>
    <x v="2"/>
    <s v="2022"/>
    <s v="F"/>
    <n v="44"/>
    <x v="0"/>
    <s v="Caucasian"/>
    <m/>
    <m/>
    <m/>
    <s v="no"/>
    <m/>
    <s v="no"/>
    <m/>
    <s v="160"/>
    <s v="65"/>
    <s v="25.4"/>
    <m/>
    <m/>
    <s v="17418"/>
    <s v="2023-029"/>
  </r>
  <r>
    <n v="1"/>
    <n v="11"/>
    <n v="58"/>
    <s v="D11582S"/>
    <s v="D11582S"/>
    <s v="D11582S"/>
    <x v="5"/>
    <x v="2"/>
    <x v="2"/>
    <s v="2022"/>
    <s v="F"/>
    <n v="44"/>
    <x v="0"/>
    <s v="Caucasian"/>
    <m/>
    <m/>
    <m/>
    <s v="no"/>
    <m/>
    <s v="no"/>
    <m/>
    <s v="160"/>
    <s v="65"/>
    <s v="25.4"/>
    <m/>
    <m/>
    <s v="17418"/>
    <s v="2023-029"/>
  </r>
  <r>
    <n v="1"/>
    <n v="11"/>
    <n v="59"/>
    <s v="D11578S"/>
    <s v="D11578S"/>
    <s v="D11578S"/>
    <x v="5"/>
    <x v="2"/>
    <x v="2"/>
    <s v="2022"/>
    <s v="F"/>
    <n v="48"/>
    <x v="0"/>
    <s v="Caucasian"/>
    <m/>
    <m/>
    <m/>
    <s v="no"/>
    <m/>
    <s v="no"/>
    <m/>
    <s v="170"/>
    <s v="70"/>
    <s v="24.2"/>
    <m/>
    <m/>
    <s v="17418"/>
    <s v="2023-029"/>
  </r>
  <r>
    <n v="1"/>
    <n v="11"/>
    <n v="60"/>
    <s v="D11578S"/>
    <s v="D11578S"/>
    <s v="D11578S"/>
    <x v="5"/>
    <x v="2"/>
    <x v="2"/>
    <s v="2022"/>
    <s v="F"/>
    <n v="48"/>
    <x v="0"/>
    <s v="Caucasian"/>
    <m/>
    <m/>
    <m/>
    <s v="no"/>
    <m/>
    <s v="no"/>
    <m/>
    <s v="170"/>
    <s v="70"/>
    <s v="24.2"/>
    <m/>
    <m/>
    <s v="17418"/>
    <s v="2023-029"/>
  </r>
  <r>
    <n v="1"/>
    <n v="11"/>
    <n v="61"/>
    <s v="D9864S"/>
    <s v="D9864S"/>
    <s v="D9864S"/>
    <x v="5"/>
    <x v="2"/>
    <x v="2"/>
    <s v="2019"/>
    <s v="F"/>
    <n v="36"/>
    <x v="0"/>
    <s v="Caucasian"/>
    <m/>
    <m/>
    <m/>
    <s v="no"/>
    <m/>
    <s v="no"/>
    <m/>
    <s v="165"/>
    <s v="68"/>
    <s v="25"/>
    <m/>
    <m/>
    <s v="17418"/>
    <s v="2023-029"/>
  </r>
  <r>
    <n v="1"/>
    <n v="11"/>
    <n v="62"/>
    <s v="D9864S"/>
    <s v="D9864S"/>
    <s v="D9864S"/>
    <x v="5"/>
    <x v="2"/>
    <x v="2"/>
    <s v="2019"/>
    <s v="F"/>
    <n v="36"/>
    <x v="0"/>
    <s v="Caucasian"/>
    <m/>
    <m/>
    <m/>
    <s v="no"/>
    <m/>
    <s v="no"/>
    <m/>
    <s v="165"/>
    <s v="68"/>
    <s v="25"/>
    <m/>
    <m/>
    <s v="17418"/>
    <s v="2023-029"/>
  </r>
  <r>
    <n v="1"/>
    <n v="11"/>
    <n v="63"/>
    <s v="D9868S"/>
    <s v="D9868S"/>
    <s v="D9868S"/>
    <x v="5"/>
    <x v="2"/>
    <x v="2"/>
    <s v="2019"/>
    <s v="F"/>
    <n v="38"/>
    <x v="0"/>
    <s v="Caucasian"/>
    <m/>
    <m/>
    <m/>
    <s v="no"/>
    <m/>
    <s v="no"/>
    <m/>
    <s v="162"/>
    <s v="70"/>
    <s v="26.7"/>
    <m/>
    <m/>
    <s v="17418"/>
    <s v="2023-029"/>
  </r>
  <r>
    <n v="1"/>
    <n v="11"/>
    <n v="64"/>
    <s v="D11431S"/>
    <s v="D11431S"/>
    <s v="D11431S"/>
    <x v="5"/>
    <x v="2"/>
    <x v="2"/>
    <s v="2022"/>
    <s v="F"/>
    <n v="56"/>
    <x v="0"/>
    <s v="Caucasian"/>
    <m/>
    <m/>
    <m/>
    <s v="no"/>
    <m/>
    <s v="varicose veins "/>
    <m/>
    <s v="170"/>
    <s v="80"/>
    <s v="27.7"/>
    <m/>
    <m/>
    <s v="17418"/>
    <s v="2023-029"/>
  </r>
  <r>
    <n v="1"/>
    <n v="11"/>
    <n v="65"/>
    <s v="D10134S"/>
    <s v="D10134S"/>
    <s v="D10134S"/>
    <x v="5"/>
    <x v="2"/>
    <x v="2"/>
    <s v="2019"/>
    <s v="F"/>
    <n v="50"/>
    <x v="0"/>
    <s v="Caucasian"/>
    <m/>
    <m/>
    <m/>
    <s v="no"/>
    <m/>
    <s v="no"/>
    <m/>
    <s v="170"/>
    <s v="75"/>
    <s v="26"/>
    <m/>
    <m/>
    <s v="17418"/>
    <s v="2023-029"/>
  </r>
  <r>
    <n v="1"/>
    <n v="11"/>
    <n v="66"/>
    <s v="D10134S"/>
    <s v="D10134S"/>
    <s v="D10134S"/>
    <x v="5"/>
    <x v="2"/>
    <x v="2"/>
    <s v="2019"/>
    <s v="F"/>
    <n v="50"/>
    <x v="0"/>
    <s v="Caucasian"/>
    <m/>
    <m/>
    <m/>
    <s v="no"/>
    <m/>
    <s v="no"/>
    <m/>
    <s v="170"/>
    <s v="75"/>
    <s v="26"/>
    <m/>
    <m/>
    <s v="17418"/>
    <s v="2023-029"/>
  </r>
  <r>
    <n v="1"/>
    <n v="11"/>
    <n v="67"/>
    <s v="D11845S"/>
    <s v="D11845S"/>
    <s v="D11845S"/>
    <x v="5"/>
    <x v="2"/>
    <x v="2"/>
    <s v="2022"/>
    <s v="F"/>
    <n v="50"/>
    <x v="0"/>
    <s v="Caucasian"/>
    <m/>
    <m/>
    <m/>
    <s v="no"/>
    <m/>
    <s v="no"/>
    <m/>
    <s v="166"/>
    <s v="73"/>
    <s v="26.5"/>
    <m/>
    <m/>
    <s v="17418"/>
    <s v="2023-029"/>
  </r>
  <r>
    <n v="1"/>
    <n v="11"/>
    <n v="68"/>
    <s v="D11845S"/>
    <s v="D11845S"/>
    <s v="D11845S"/>
    <x v="5"/>
    <x v="2"/>
    <x v="2"/>
    <s v="2022"/>
    <s v="F"/>
    <n v="50"/>
    <x v="0"/>
    <s v="Caucasian"/>
    <m/>
    <m/>
    <m/>
    <s v="no"/>
    <m/>
    <s v="no"/>
    <m/>
    <s v="166"/>
    <s v="73"/>
    <s v="26.5"/>
    <m/>
    <m/>
    <s v="17418"/>
    <s v="2023-029"/>
  </r>
  <r>
    <n v="1"/>
    <n v="11"/>
    <n v="69"/>
    <s v="D11855S"/>
    <s v="D11855"/>
    <s v="D11855"/>
    <x v="5"/>
    <x v="2"/>
    <x v="2"/>
    <s v="2022"/>
    <s v="F"/>
    <n v="48"/>
    <x v="0"/>
    <s v="Caucasian"/>
    <m/>
    <m/>
    <m/>
    <s v="no"/>
    <m/>
    <s v="no"/>
    <m/>
    <s v="158"/>
    <s v="64"/>
    <s v="25.6"/>
    <m/>
    <m/>
    <s v="16031,16436,17418"/>
    <s v="2023-008,AOA-230405-MultiSerum,2023-029"/>
  </r>
  <r>
    <n v="1"/>
    <n v="11"/>
    <n v="70"/>
    <s v="D11855S"/>
    <s v="D11855"/>
    <s v="D11855"/>
    <x v="5"/>
    <x v="2"/>
    <x v="2"/>
    <s v="2022"/>
    <s v="F"/>
    <n v="48"/>
    <x v="0"/>
    <s v="Caucasian"/>
    <m/>
    <m/>
    <m/>
    <s v="no"/>
    <m/>
    <s v="no"/>
    <m/>
    <s v="158"/>
    <s v="64"/>
    <s v="25.6"/>
    <m/>
    <m/>
    <s v="16031,16436,17418"/>
    <s v="2023-008,AOA-230405-MultiSerum,2023-029"/>
  </r>
  <r>
    <n v="1"/>
    <n v="11"/>
    <n v="71"/>
    <s v="D11853S"/>
    <s v="D11853"/>
    <s v="D11853"/>
    <x v="5"/>
    <x v="2"/>
    <x v="2"/>
    <s v="2022"/>
    <s v="F"/>
    <n v="51"/>
    <x v="0"/>
    <s v="Caucasian"/>
    <m/>
    <m/>
    <m/>
    <s v="27 years 1 pack/day"/>
    <m/>
    <s v="no"/>
    <m/>
    <s v="163"/>
    <s v="58"/>
    <s v="21.8"/>
    <m/>
    <m/>
    <s v="16031,17418"/>
    <s v="2023-008,2023-029"/>
  </r>
  <r>
    <n v="1"/>
    <n v="11"/>
    <n v="72"/>
    <s v="D11853S"/>
    <s v="D11853"/>
    <s v="D11853"/>
    <x v="5"/>
    <x v="2"/>
    <x v="2"/>
    <s v="2022"/>
    <s v="F"/>
    <n v="51"/>
    <x v="0"/>
    <s v="Caucasian"/>
    <m/>
    <m/>
    <m/>
    <s v="27 years 1 pack/day"/>
    <m/>
    <s v="no"/>
    <m/>
    <s v="163"/>
    <s v="58"/>
    <s v="21.8"/>
    <m/>
    <m/>
    <s v="16031,17418"/>
    <s v="2023-008,2023-029"/>
  </r>
  <r>
    <n v="1"/>
    <n v="11"/>
    <n v="73"/>
    <s v="D11831S"/>
    <s v="D11831S"/>
    <s v="D11831S"/>
    <x v="5"/>
    <x v="2"/>
    <x v="2"/>
    <s v="2022"/>
    <s v="F"/>
    <n v="50"/>
    <x v="0"/>
    <s v="Caucasian"/>
    <m/>
    <m/>
    <m/>
    <s v="15 years 1 pack/day"/>
    <m/>
    <s v="no"/>
    <m/>
    <s v="161"/>
    <s v="60"/>
    <s v="23.1"/>
    <m/>
    <m/>
    <s v="17418"/>
    <s v="2023-029"/>
  </r>
  <r>
    <n v="1"/>
    <n v="11"/>
    <n v="74"/>
    <s v="D11831S"/>
    <s v="D11831S"/>
    <s v="D11831S"/>
    <x v="5"/>
    <x v="2"/>
    <x v="2"/>
    <s v="2022"/>
    <s v="F"/>
    <n v="50"/>
    <x v="0"/>
    <s v="Caucasian"/>
    <m/>
    <m/>
    <m/>
    <s v="15 years 1 pack/day"/>
    <m/>
    <s v="no"/>
    <m/>
    <s v="161"/>
    <s v="60"/>
    <s v="23.1"/>
    <m/>
    <m/>
    <s v="17418"/>
    <s v="2023-029"/>
  </r>
  <r>
    <n v="1"/>
    <n v="11"/>
    <n v="75"/>
    <s v="D11763S"/>
    <s v="D11763S"/>
    <s v="D11763S"/>
    <x v="5"/>
    <x v="2"/>
    <x v="2"/>
    <s v="2022"/>
    <s v="F"/>
    <n v="48"/>
    <x v="0"/>
    <s v="Caucasian"/>
    <m/>
    <m/>
    <m/>
    <s v="13 years 1 pack/day"/>
    <m/>
    <s v="no"/>
    <m/>
    <s v="165"/>
    <s v="78"/>
    <s v="28.7"/>
    <m/>
    <m/>
    <s v="17418"/>
    <s v="2023-029"/>
  </r>
  <r>
    <n v="1"/>
    <n v="11"/>
    <n v="76"/>
    <s v="D11763S"/>
    <s v="D11763S"/>
    <s v="D11763S"/>
    <x v="5"/>
    <x v="2"/>
    <x v="2"/>
    <s v="2022"/>
    <s v="F"/>
    <n v="48"/>
    <x v="0"/>
    <s v="Caucasian"/>
    <m/>
    <m/>
    <m/>
    <s v="13 years 1 pack/day"/>
    <m/>
    <s v="no"/>
    <m/>
    <s v="165"/>
    <s v="78"/>
    <s v="28.7"/>
    <m/>
    <m/>
    <s v="17418"/>
    <s v="2023-029"/>
  </r>
  <r>
    <n v="1"/>
    <n v="11"/>
    <n v="77"/>
    <s v="D11729S"/>
    <s v="D11729"/>
    <s v="D11729"/>
    <x v="5"/>
    <x v="2"/>
    <x v="2"/>
    <s v="2022"/>
    <s v="F"/>
    <n v="53"/>
    <x v="0"/>
    <s v="Caucasian"/>
    <m/>
    <m/>
    <m/>
    <s v="no"/>
    <m/>
    <s v="no"/>
    <m/>
    <s v="170"/>
    <s v="65"/>
    <s v="22.5"/>
    <m/>
    <m/>
    <s v="16031,17418"/>
    <s v="2023-008,2023-029"/>
  </r>
  <r>
    <n v="1"/>
    <n v="11"/>
    <n v="78"/>
    <s v="D11729S"/>
    <s v="D11729"/>
    <s v="D11729"/>
    <x v="5"/>
    <x v="2"/>
    <x v="2"/>
    <s v="2022"/>
    <s v="F"/>
    <n v="53"/>
    <x v="0"/>
    <s v="Caucasian"/>
    <m/>
    <m/>
    <m/>
    <s v="no"/>
    <m/>
    <s v="no"/>
    <m/>
    <s v="170"/>
    <s v="65"/>
    <s v="22.5"/>
    <m/>
    <m/>
    <s v="16031,17418"/>
    <s v="2023-008,2023-029"/>
  </r>
  <r>
    <n v="1"/>
    <n v="11"/>
    <n v="79"/>
    <s v="D11674S"/>
    <s v="D11674S"/>
    <s v="D11674S"/>
    <x v="5"/>
    <x v="2"/>
    <x v="2"/>
    <s v="2022"/>
    <s v="F"/>
    <n v="53"/>
    <x v="0"/>
    <s v="Caucasian"/>
    <m/>
    <m/>
    <m/>
    <s v="no"/>
    <m/>
    <s v="no"/>
    <m/>
    <s v="167"/>
    <s v="68"/>
    <s v="24.4"/>
    <m/>
    <m/>
    <s v="17418"/>
    <s v="2023-029"/>
  </r>
  <r>
    <n v="1"/>
    <n v="11"/>
    <n v="80"/>
    <s v="D11674S"/>
    <s v="D11674S"/>
    <s v="D11674S"/>
    <x v="5"/>
    <x v="2"/>
    <x v="2"/>
    <s v="2022"/>
    <s v="F"/>
    <n v="53"/>
    <x v="0"/>
    <s v="Caucasian"/>
    <m/>
    <m/>
    <m/>
    <s v="no"/>
    <m/>
    <s v="no"/>
    <m/>
    <s v="167"/>
    <s v="68"/>
    <s v="24.4"/>
    <m/>
    <m/>
    <s v="17418"/>
    <s v="2023-029"/>
  </r>
  <r>
    <n v="1"/>
    <n v="11"/>
    <n v="81"/>
    <s v="D11569S"/>
    <s v="D11569S"/>
    <s v="D11569S"/>
    <x v="5"/>
    <x v="2"/>
    <x v="2"/>
    <s v="2022"/>
    <s v="F"/>
    <n v="56"/>
    <x v="0"/>
    <s v="Caucasian"/>
    <m/>
    <m/>
    <m/>
    <s v="no"/>
    <m/>
    <s v="no"/>
    <m/>
    <s v="165"/>
    <s v="58"/>
    <s v="21.3"/>
    <m/>
    <m/>
    <s v="17418"/>
    <s v="2023-029"/>
  </r>
  <r>
    <n v="1"/>
    <n v="11"/>
    <n v="82"/>
    <s v="D11569S"/>
    <s v="D11569S"/>
    <s v="D11569S"/>
    <x v="5"/>
    <x v="2"/>
    <x v="2"/>
    <s v="2022"/>
    <s v="F"/>
    <n v="56"/>
    <x v="0"/>
    <s v="Caucasian"/>
    <m/>
    <m/>
    <m/>
    <s v="no"/>
    <m/>
    <s v="no"/>
    <m/>
    <s v="165"/>
    <s v="58"/>
    <s v="21.3"/>
    <m/>
    <m/>
    <s v="17418"/>
    <s v="2023-029"/>
  </r>
  <r>
    <n v="1"/>
    <n v="11"/>
    <n v="83"/>
    <s v="D11568S"/>
    <s v="D11568S"/>
    <s v="D11568S"/>
    <x v="5"/>
    <x v="2"/>
    <x v="2"/>
    <s v="2022"/>
    <s v="F"/>
    <n v="60"/>
    <x v="0"/>
    <s v="Caucasian"/>
    <m/>
    <m/>
    <m/>
    <s v="no"/>
    <m/>
    <s v="no"/>
    <m/>
    <s v="168"/>
    <s v="60"/>
    <s v="21.3"/>
    <m/>
    <m/>
    <s v="17418"/>
    <s v="2023-029"/>
  </r>
  <r>
    <n v="1"/>
    <n v="11"/>
    <n v="84"/>
    <s v="D11568S"/>
    <s v="D11568S"/>
    <s v="D11568S"/>
    <x v="5"/>
    <x v="2"/>
    <x v="2"/>
    <s v="2022"/>
    <s v="F"/>
    <n v="60"/>
    <x v="0"/>
    <s v="Caucasian"/>
    <m/>
    <m/>
    <m/>
    <s v="no"/>
    <m/>
    <s v="no"/>
    <m/>
    <s v="168"/>
    <s v="60"/>
    <s v="21.3"/>
    <m/>
    <m/>
    <s v="17418"/>
    <s v="2023-029"/>
  </r>
  <r>
    <n v="1"/>
    <n v="11"/>
    <n v="85"/>
    <s v="D11567S"/>
    <s v="D11567"/>
    <s v="D11567"/>
    <x v="5"/>
    <x v="2"/>
    <x v="2"/>
    <s v="2022"/>
    <s v="F"/>
    <n v="48"/>
    <x v="0"/>
    <s v="Caucasian"/>
    <m/>
    <m/>
    <m/>
    <s v="no"/>
    <m/>
    <s v="no"/>
    <m/>
    <s v="163"/>
    <s v="73"/>
    <s v="27.5"/>
    <m/>
    <m/>
    <s v="14711,17418"/>
    <s v="2022-002,2023-029"/>
  </r>
  <r>
    <n v="1"/>
    <n v="11"/>
    <n v="86"/>
    <s v="D11567S"/>
    <s v="D11567"/>
    <s v="D11567"/>
    <x v="5"/>
    <x v="2"/>
    <x v="2"/>
    <s v="2022"/>
    <s v="F"/>
    <n v="48"/>
    <x v="0"/>
    <s v="Caucasian"/>
    <m/>
    <m/>
    <m/>
    <s v="no"/>
    <m/>
    <s v="no"/>
    <m/>
    <s v="163"/>
    <s v="73"/>
    <s v="27.5"/>
    <m/>
    <m/>
    <s v="14711,17418"/>
    <s v="2022-002,2023-029"/>
  </r>
  <r>
    <n v="1"/>
    <n v="11"/>
    <n v="87"/>
    <s v="D11566S"/>
    <s v="D11566S"/>
    <s v="D11566S"/>
    <x v="5"/>
    <x v="2"/>
    <x v="2"/>
    <s v="2022"/>
    <s v="F"/>
    <n v="38"/>
    <x v="0"/>
    <s v="Caucasian"/>
    <m/>
    <m/>
    <m/>
    <s v="no"/>
    <m/>
    <s v="no"/>
    <m/>
    <s v="170"/>
    <s v="80"/>
    <s v="27.7"/>
    <m/>
    <m/>
    <s v="17418"/>
    <s v="2023-029"/>
  </r>
  <r>
    <n v="1"/>
    <n v="11"/>
    <n v="88"/>
    <s v="D11566S"/>
    <s v="D11566S"/>
    <s v="D11566S"/>
    <x v="5"/>
    <x v="2"/>
    <x v="2"/>
    <s v="2022"/>
    <s v="F"/>
    <n v="38"/>
    <x v="0"/>
    <s v="Caucasian"/>
    <m/>
    <m/>
    <m/>
    <s v="no"/>
    <m/>
    <s v="no"/>
    <m/>
    <s v="170"/>
    <s v="80"/>
    <s v="27.7"/>
    <m/>
    <m/>
    <s v="17418"/>
    <s v="2023-029"/>
  </r>
  <r>
    <n v="1"/>
    <n v="11"/>
    <n v="89"/>
    <s v="D11521S"/>
    <s v="D11521S"/>
    <s v="D11521S"/>
    <x v="5"/>
    <x v="2"/>
    <x v="2"/>
    <s v="2022"/>
    <s v="F"/>
    <n v="58"/>
    <x v="0"/>
    <s v="Caucasian"/>
    <m/>
    <m/>
    <m/>
    <s v="no"/>
    <m/>
    <s v="no"/>
    <m/>
    <s v="174"/>
    <s v="55"/>
    <s v="18.2"/>
    <m/>
    <m/>
    <s v="17418"/>
    <s v="2023-029"/>
  </r>
  <r>
    <n v="1"/>
    <n v="11"/>
    <n v="90"/>
    <s v="D11521S"/>
    <s v="D11521S"/>
    <s v="D11521S"/>
    <x v="5"/>
    <x v="2"/>
    <x v="2"/>
    <s v="2022"/>
    <s v="F"/>
    <n v="58"/>
    <x v="0"/>
    <s v="Caucasian"/>
    <m/>
    <m/>
    <m/>
    <s v="no"/>
    <m/>
    <s v="no"/>
    <m/>
    <s v="174"/>
    <s v="55"/>
    <s v="18.2"/>
    <m/>
    <m/>
    <s v="17418"/>
    <s v="2023-029"/>
  </r>
  <r>
    <n v="1"/>
    <n v="11"/>
    <n v="91"/>
    <s v="D11517S"/>
    <s v="D11517S"/>
    <s v="D11517S"/>
    <x v="5"/>
    <x v="2"/>
    <x v="2"/>
    <s v="2022"/>
    <s v="F"/>
    <n v="58"/>
    <x v="0"/>
    <s v="Caucasian"/>
    <m/>
    <m/>
    <m/>
    <s v="no"/>
    <m/>
    <s v="no"/>
    <m/>
    <s v="167"/>
    <s v="73"/>
    <s v="26.2"/>
    <m/>
    <m/>
    <s v="17418"/>
    <s v="2023-029"/>
  </r>
  <r>
    <n v="1"/>
    <n v="11"/>
    <n v="92"/>
    <s v="D11517S"/>
    <s v="D11517S"/>
    <s v="D11517S"/>
    <x v="5"/>
    <x v="2"/>
    <x v="2"/>
    <s v="2022"/>
    <s v="F"/>
    <n v="58"/>
    <x v="0"/>
    <s v="Caucasian"/>
    <m/>
    <m/>
    <m/>
    <s v="no"/>
    <m/>
    <s v="no"/>
    <m/>
    <s v="167"/>
    <s v="73"/>
    <s v="26.2"/>
    <m/>
    <m/>
    <s v="17418"/>
    <s v="2023-029"/>
  </r>
  <r>
    <n v="1"/>
    <n v="11"/>
    <n v="93"/>
    <s v="D11479S"/>
    <s v="D11479S"/>
    <s v="D11479S"/>
    <x v="5"/>
    <x v="2"/>
    <x v="2"/>
    <s v="2022"/>
    <s v="F"/>
    <n v="60"/>
    <x v="0"/>
    <s v="Caucasian"/>
    <m/>
    <m/>
    <m/>
    <s v="no"/>
    <m/>
    <s v="no"/>
    <m/>
    <s v="160"/>
    <s v="70"/>
    <s v="27.3"/>
    <m/>
    <m/>
    <s v="17418"/>
    <s v="2023-029"/>
  </r>
  <r>
    <n v="1"/>
    <n v="11"/>
    <n v="94"/>
    <s v="D11479S"/>
    <s v="D11479S"/>
    <s v="D11479S"/>
    <x v="5"/>
    <x v="2"/>
    <x v="2"/>
    <s v="2022"/>
    <s v="F"/>
    <n v="60"/>
    <x v="0"/>
    <s v="Caucasian"/>
    <m/>
    <m/>
    <m/>
    <s v="no"/>
    <m/>
    <s v="no"/>
    <m/>
    <s v="160"/>
    <s v="70"/>
    <s v="27.3"/>
    <m/>
    <m/>
    <s v="17418"/>
    <s v="2023-029"/>
  </r>
  <r>
    <n v="1"/>
    <n v="11"/>
    <n v="95"/>
    <s v="D11478S"/>
    <s v="D11478S"/>
    <s v="D11478S"/>
    <x v="5"/>
    <x v="2"/>
    <x v="2"/>
    <s v="2022"/>
    <s v="F"/>
    <n v="59"/>
    <x v="0"/>
    <s v="Caucasian"/>
    <m/>
    <m/>
    <m/>
    <s v="no"/>
    <m/>
    <s v="no"/>
    <m/>
    <s v="173"/>
    <s v="85"/>
    <s v="28.4"/>
    <m/>
    <m/>
    <s v="17418"/>
    <s v="2023-029"/>
  </r>
  <r>
    <n v="1"/>
    <n v="11"/>
    <n v="96"/>
    <s v="D11478S"/>
    <s v="D11478S"/>
    <s v="D11478S"/>
    <x v="5"/>
    <x v="2"/>
    <x v="2"/>
    <s v="2022"/>
    <s v="F"/>
    <n v="59"/>
    <x v="0"/>
    <s v="Caucasian"/>
    <m/>
    <m/>
    <m/>
    <s v="no"/>
    <m/>
    <s v="no"/>
    <m/>
    <s v="173"/>
    <s v="85"/>
    <s v="28.4"/>
    <m/>
    <m/>
    <s v="17418"/>
    <s v="2023-029"/>
  </r>
  <r>
    <n v="1"/>
    <n v="11"/>
    <n v="97"/>
    <s v="D11477S"/>
    <s v="D11477"/>
    <s v="D11477"/>
    <x v="5"/>
    <x v="2"/>
    <x v="2"/>
    <s v="2022"/>
    <s v="F"/>
    <n v="55"/>
    <x v="0"/>
    <s v="Caucasian"/>
    <m/>
    <m/>
    <m/>
    <s v="no"/>
    <m/>
    <s v="no"/>
    <m/>
    <s v="170"/>
    <s v="80"/>
    <s v="27.7"/>
    <m/>
    <m/>
    <s v="14711,17418"/>
    <s v="2022-002,2023-029"/>
  </r>
  <r>
    <n v="1"/>
    <n v="11"/>
    <n v="98"/>
    <s v="D11477S"/>
    <s v="D11477"/>
    <s v="D11477"/>
    <x v="5"/>
    <x v="2"/>
    <x v="2"/>
    <s v="2022"/>
    <s v="F"/>
    <n v="55"/>
    <x v="0"/>
    <s v="Caucasian"/>
    <m/>
    <m/>
    <m/>
    <s v="no"/>
    <m/>
    <s v="no"/>
    <m/>
    <s v="170"/>
    <s v="80"/>
    <s v="27.7"/>
    <m/>
    <m/>
    <s v="14711,17418"/>
    <s v="2022-002,2023-029"/>
  </r>
  <r>
    <n v="1"/>
    <n v="11"/>
    <n v="99"/>
    <s v="D9868S"/>
    <s v="D9868S"/>
    <s v="D9868S"/>
    <x v="5"/>
    <x v="2"/>
    <x v="2"/>
    <s v="2019"/>
    <s v="F"/>
    <n v="38"/>
    <x v="0"/>
    <s v="Caucasian"/>
    <m/>
    <m/>
    <m/>
    <s v="no"/>
    <m/>
    <s v="no"/>
    <m/>
    <s v="162"/>
    <s v="70"/>
    <s v="26.7"/>
    <m/>
    <m/>
    <s v="17418"/>
    <s v="2023-029"/>
  </r>
  <r>
    <n v="1"/>
    <n v="11"/>
    <n v="100"/>
    <s v="D11431S"/>
    <s v="D11431S"/>
    <s v="D11431S"/>
    <x v="5"/>
    <x v="2"/>
    <x v="2"/>
    <s v="2022"/>
    <s v="F"/>
    <n v="56"/>
    <x v="0"/>
    <s v="Caucasian"/>
    <m/>
    <m/>
    <m/>
    <s v="no"/>
    <m/>
    <s v="varicose veins "/>
    <m/>
    <s v="170"/>
    <s v="80"/>
    <s v="27.7"/>
    <m/>
    <m/>
    <s v="17418"/>
    <s v="2023-029"/>
  </r>
  <r>
    <n v="1"/>
    <n v="12"/>
    <n v="1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2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3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4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5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6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7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8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9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10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11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12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13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14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15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16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17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18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19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20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21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22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23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24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25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26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27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28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29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30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40"/>
    <s v="HUMANSRM-0101030 HMN89052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41"/>
    <s v="HUMANSRM-0101030 HMN85658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42"/>
    <s v="HUMANSRM-0101030 HMN85658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61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62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63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64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65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66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67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68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69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70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71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72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73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74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75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76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77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78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79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80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81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82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83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84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85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86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87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88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89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90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91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92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93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94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95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96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97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98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99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2"/>
    <n v="100"/>
    <s v="HUMANSRM-0101030 HMN89052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1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2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3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4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5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6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7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8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9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10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11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12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13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14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15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16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17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18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19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20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21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22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23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24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25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26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27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28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29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30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31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32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33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34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35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36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37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38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39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40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49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50"/>
    <s v="HUMANSRM-0101030 HMN89052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51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52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53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54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55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56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57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58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59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61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62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63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64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65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66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67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68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69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70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71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72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73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74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75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76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77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78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79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80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81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82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83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84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85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86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87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88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89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90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91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92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93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94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95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96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97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98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99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3"/>
    <n v="100"/>
    <s v="HUMANSRM-0101030 HMN89053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1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2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3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4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5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6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7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8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9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10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11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12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13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14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15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16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17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18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19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20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27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28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29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30"/>
    <s v="HUMANSRM-0101030 HMN8905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61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71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72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73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74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75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76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77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78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79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80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81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82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83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84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85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86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87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88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89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90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91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92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93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94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95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96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97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98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99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4"/>
    <n v="100"/>
    <s v="HUMANSRM-0101030 HMN8905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5"/>
    <n v="1"/>
    <s v="D9983S"/>
    <s v="D9983S"/>
    <s v="D9983S"/>
    <x v="5"/>
    <x v="2"/>
    <x v="2"/>
    <s v="2019"/>
    <s v="F"/>
    <n v="67"/>
    <x v="0"/>
    <s v="Caucasian"/>
    <m/>
    <m/>
    <m/>
    <s v="no"/>
    <m/>
    <s v="CAD, hypertension"/>
    <m/>
    <s v="160"/>
    <s v="70"/>
    <s v="27.3"/>
    <m/>
    <m/>
    <s v="17418"/>
    <s v="2023-029"/>
  </r>
  <r>
    <n v="1"/>
    <n v="15"/>
    <n v="2"/>
    <s v="D11925S"/>
    <s v="D11925S"/>
    <s v="D11925S"/>
    <x v="5"/>
    <x v="2"/>
    <x v="2"/>
    <s v="2022"/>
    <s v="F"/>
    <n v="49"/>
    <x v="0"/>
    <s v="Caucasian"/>
    <m/>
    <m/>
    <m/>
    <s v="&gt;19 years 1 pack/day"/>
    <m/>
    <s v="no"/>
    <m/>
    <s v="167"/>
    <s v="73"/>
    <s v="26.2"/>
    <m/>
    <m/>
    <s v="17418"/>
    <s v="2023-029"/>
  </r>
  <r>
    <n v="1"/>
    <n v="15"/>
    <n v="3"/>
    <s v="D11914S"/>
    <s v="D11914S"/>
    <s v="D11914S"/>
    <x v="5"/>
    <x v="2"/>
    <x v="2"/>
    <s v="2022"/>
    <s v="F"/>
    <n v="47"/>
    <x v="0"/>
    <s v="Caucasian"/>
    <m/>
    <m/>
    <m/>
    <s v="17 years 1 pack/day"/>
    <m/>
    <s v="no"/>
    <m/>
    <s v="183"/>
    <s v="70"/>
    <s v="20.9"/>
    <m/>
    <m/>
    <s v="17418"/>
    <s v="2023-029"/>
  </r>
  <r>
    <n v="1"/>
    <n v="15"/>
    <n v="4"/>
    <s v="D11904S"/>
    <s v="D11904S"/>
    <s v="D11904S"/>
    <x v="5"/>
    <x v="2"/>
    <x v="2"/>
    <s v="2022"/>
    <s v="F"/>
    <n v="55"/>
    <x v="0"/>
    <s v="Caucasian"/>
    <m/>
    <m/>
    <m/>
    <s v="no"/>
    <m/>
    <s v="no"/>
    <m/>
    <s v="178"/>
    <s v="81"/>
    <s v="25.6"/>
    <m/>
    <m/>
    <s v="17418"/>
    <s v="2023-029"/>
  </r>
  <r>
    <n v="1"/>
    <n v="15"/>
    <n v="5"/>
    <s v="D11890S"/>
    <s v="D11890S"/>
    <s v="D11890S"/>
    <x v="5"/>
    <x v="2"/>
    <x v="2"/>
    <s v="2022"/>
    <s v="F"/>
    <n v="57"/>
    <x v="0"/>
    <s v="Caucasian"/>
    <m/>
    <m/>
    <m/>
    <s v="no"/>
    <m/>
    <s v="no"/>
    <m/>
    <s v="178"/>
    <s v="84"/>
    <s v="26.5"/>
    <m/>
    <m/>
    <s v="17418"/>
    <s v="2023-029"/>
  </r>
  <r>
    <n v="1"/>
    <n v="15"/>
    <n v="6"/>
    <s v="D11858S"/>
    <s v="D11858S"/>
    <s v="D11858S"/>
    <x v="5"/>
    <x v="2"/>
    <x v="2"/>
    <s v="2022"/>
    <s v="F"/>
    <n v="49"/>
    <x v="0"/>
    <s v="Caucasian"/>
    <m/>
    <m/>
    <m/>
    <s v="15 years 1 pack/day"/>
    <m/>
    <s v="no"/>
    <m/>
    <s v="160"/>
    <s v="75"/>
    <s v="29.3"/>
    <m/>
    <m/>
    <s v="17418"/>
    <s v="2023-029"/>
  </r>
  <r>
    <n v="1"/>
    <n v="15"/>
    <n v="7"/>
    <s v="D11839S"/>
    <s v="D11839S"/>
    <s v="D11839S"/>
    <x v="5"/>
    <x v="2"/>
    <x v="2"/>
    <s v="2022"/>
    <s v="F"/>
    <n v="52"/>
    <x v="0"/>
    <s v="Caucasian"/>
    <m/>
    <m/>
    <m/>
    <s v="28 years 1 pack/day"/>
    <m/>
    <s v="no"/>
    <m/>
    <s v="160"/>
    <s v="63"/>
    <s v="24.6"/>
    <m/>
    <m/>
    <s v="17418"/>
    <s v="2023-029"/>
  </r>
  <r>
    <n v="1"/>
    <n v="15"/>
    <n v="8"/>
    <s v="D10046S"/>
    <s v="D10046S"/>
    <s v="D10046S"/>
    <x v="5"/>
    <x v="2"/>
    <x v="2"/>
    <s v="2019"/>
    <s v="F"/>
    <n v="65"/>
    <x v="0"/>
    <s v="Caucasian"/>
    <m/>
    <m/>
    <m/>
    <s v="no"/>
    <m/>
    <s v="varicose veins "/>
    <m/>
    <s v="166"/>
    <s v="76"/>
    <s v="27.6"/>
    <m/>
    <m/>
    <s v="17418"/>
    <s v="2023-029"/>
  </r>
  <r>
    <n v="1"/>
    <n v="15"/>
    <n v="9"/>
    <s v="D11793S"/>
    <s v="D11793S"/>
    <s v="D11793S"/>
    <x v="5"/>
    <x v="2"/>
    <x v="2"/>
    <s v="2022"/>
    <s v="F"/>
    <n v="49"/>
    <x v="0"/>
    <s v="Caucasian"/>
    <m/>
    <m/>
    <m/>
    <s v="16 years 1 pack/day"/>
    <m/>
    <s v="no"/>
    <m/>
    <s v="163"/>
    <s v="66"/>
    <s v="24.8"/>
    <m/>
    <m/>
    <s v="17418"/>
    <s v="2023-029"/>
  </r>
  <r>
    <n v="1"/>
    <n v="15"/>
    <n v="10"/>
    <s v="D11751S"/>
    <s v="D11751S"/>
    <s v="D11751S"/>
    <x v="5"/>
    <x v="2"/>
    <x v="2"/>
    <s v="2022"/>
    <s v="F"/>
    <n v="63"/>
    <x v="0"/>
    <s v="Caucasian"/>
    <m/>
    <m/>
    <m/>
    <s v="no"/>
    <m/>
    <s v="no"/>
    <m/>
    <s v="170"/>
    <s v="80"/>
    <s v="27.7"/>
    <m/>
    <m/>
    <s v="15913,17418"/>
    <s v="2023-002,2023-029"/>
  </r>
  <r>
    <n v="1"/>
    <n v="15"/>
    <n v="11"/>
    <s v="D9983S"/>
    <s v="D9983S"/>
    <s v="D9983S"/>
    <x v="5"/>
    <x v="2"/>
    <x v="2"/>
    <s v="2019"/>
    <s v="F"/>
    <n v="67"/>
    <x v="0"/>
    <s v="Caucasian"/>
    <m/>
    <m/>
    <m/>
    <s v="no"/>
    <m/>
    <s v="CAD, hypertension"/>
    <m/>
    <s v="160"/>
    <s v="70"/>
    <s v="27.3"/>
    <m/>
    <m/>
    <s v="17418"/>
    <s v="2023-029"/>
  </r>
  <r>
    <n v="1"/>
    <n v="15"/>
    <n v="12"/>
    <s v="D11925S"/>
    <s v="D11925S"/>
    <s v="D11925S"/>
    <x v="5"/>
    <x v="2"/>
    <x v="2"/>
    <s v="2022"/>
    <s v="F"/>
    <n v="49"/>
    <x v="0"/>
    <s v="Caucasian"/>
    <m/>
    <m/>
    <m/>
    <s v="&gt;19 years 1 pack/day"/>
    <m/>
    <s v="no"/>
    <m/>
    <s v="167"/>
    <s v="73"/>
    <s v="26.2"/>
    <m/>
    <m/>
    <s v="17418"/>
    <s v="2023-029"/>
  </r>
  <r>
    <n v="1"/>
    <n v="15"/>
    <n v="13"/>
    <s v="D11914S"/>
    <s v="D11914S"/>
    <s v="D11914S"/>
    <x v="5"/>
    <x v="2"/>
    <x v="2"/>
    <s v="2022"/>
    <s v="F"/>
    <n v="47"/>
    <x v="0"/>
    <s v="Caucasian"/>
    <m/>
    <m/>
    <m/>
    <s v="17 years 1 pack/day"/>
    <m/>
    <s v="no"/>
    <m/>
    <s v="183"/>
    <s v="70"/>
    <s v="20.9"/>
    <m/>
    <m/>
    <s v="17418"/>
    <s v="2023-029"/>
  </r>
  <r>
    <n v="1"/>
    <n v="15"/>
    <n v="14"/>
    <s v="D11904S"/>
    <s v="D11904S"/>
    <s v="D11904S"/>
    <x v="5"/>
    <x v="2"/>
    <x v="2"/>
    <s v="2022"/>
    <s v="F"/>
    <n v="55"/>
    <x v="0"/>
    <s v="Caucasian"/>
    <m/>
    <m/>
    <m/>
    <s v="no"/>
    <m/>
    <s v="no"/>
    <m/>
    <s v="178"/>
    <s v="81"/>
    <s v="25.6"/>
    <m/>
    <m/>
    <s v="17418"/>
    <s v="2023-029"/>
  </r>
  <r>
    <n v="1"/>
    <n v="15"/>
    <n v="15"/>
    <s v="D11890S"/>
    <s v="D11890S"/>
    <s v="D11890S"/>
    <x v="5"/>
    <x v="2"/>
    <x v="2"/>
    <s v="2022"/>
    <s v="F"/>
    <n v="57"/>
    <x v="0"/>
    <s v="Caucasian"/>
    <m/>
    <m/>
    <m/>
    <s v="no"/>
    <m/>
    <s v="no"/>
    <m/>
    <s v="178"/>
    <s v="84"/>
    <s v="26.5"/>
    <m/>
    <m/>
    <s v="17418"/>
    <s v="2023-029"/>
  </r>
  <r>
    <n v="1"/>
    <n v="15"/>
    <n v="16"/>
    <s v="D11858S"/>
    <s v="D11858S"/>
    <s v="D11858S"/>
    <x v="5"/>
    <x v="2"/>
    <x v="2"/>
    <s v="2022"/>
    <s v="F"/>
    <n v="49"/>
    <x v="0"/>
    <s v="Caucasian"/>
    <m/>
    <m/>
    <m/>
    <s v="15 years 1 pack/day"/>
    <m/>
    <s v="no"/>
    <m/>
    <s v="160"/>
    <s v="75"/>
    <s v="29.3"/>
    <m/>
    <m/>
    <s v="17418"/>
    <s v="2023-029"/>
  </r>
  <r>
    <n v="1"/>
    <n v="15"/>
    <n v="17"/>
    <s v="D11839S"/>
    <s v="D11839S"/>
    <s v="D11839S"/>
    <x v="5"/>
    <x v="2"/>
    <x v="2"/>
    <s v="2022"/>
    <s v="F"/>
    <n v="52"/>
    <x v="0"/>
    <s v="Caucasian"/>
    <m/>
    <m/>
    <m/>
    <s v="28 years 1 pack/day"/>
    <m/>
    <s v="no"/>
    <m/>
    <s v="160"/>
    <s v="63"/>
    <s v="24.6"/>
    <m/>
    <m/>
    <s v="17418"/>
    <s v="2023-029"/>
  </r>
  <r>
    <n v="1"/>
    <n v="15"/>
    <n v="18"/>
    <s v="D10046S"/>
    <s v="D10046S"/>
    <s v="D10046S"/>
    <x v="5"/>
    <x v="2"/>
    <x v="2"/>
    <s v="2019"/>
    <s v="F"/>
    <n v="65"/>
    <x v="0"/>
    <s v="Caucasian"/>
    <m/>
    <m/>
    <m/>
    <s v="no"/>
    <m/>
    <s v="varicose veins "/>
    <m/>
    <s v="166"/>
    <s v="76"/>
    <s v="27.6"/>
    <m/>
    <m/>
    <s v="17418"/>
    <s v="2023-029"/>
  </r>
  <r>
    <n v="1"/>
    <n v="15"/>
    <n v="19"/>
    <s v="D11793S"/>
    <s v="D11793S"/>
    <s v="D11793S"/>
    <x v="5"/>
    <x v="2"/>
    <x v="2"/>
    <s v="2022"/>
    <s v="F"/>
    <n v="49"/>
    <x v="0"/>
    <s v="Caucasian"/>
    <m/>
    <m/>
    <m/>
    <s v="16 years 1 pack/day"/>
    <m/>
    <s v="no"/>
    <m/>
    <s v="163"/>
    <s v="66"/>
    <s v="24.8"/>
    <m/>
    <m/>
    <s v="17418"/>
    <s v="2023-029"/>
  </r>
  <r>
    <n v="1"/>
    <n v="15"/>
    <n v="20"/>
    <s v="D11751S"/>
    <s v="D11751S"/>
    <s v="D11751S"/>
    <x v="5"/>
    <x v="2"/>
    <x v="2"/>
    <s v="2022"/>
    <s v="F"/>
    <n v="63"/>
    <x v="0"/>
    <s v="Caucasian"/>
    <m/>
    <m/>
    <m/>
    <s v="no"/>
    <m/>
    <s v="no"/>
    <m/>
    <s v="170"/>
    <s v="80"/>
    <s v="27.7"/>
    <m/>
    <m/>
    <s v="15913,17418"/>
    <s v="2023-002,2023-029"/>
  </r>
  <r>
    <n v="1"/>
    <n v="15"/>
    <n v="21"/>
    <s v="D9882S"/>
    <s v="D9882S"/>
    <s v="D9882S"/>
    <x v="5"/>
    <x v="2"/>
    <x v="2"/>
    <s v="2019"/>
    <s v="F"/>
    <n v="32"/>
    <x v="0"/>
    <s v="Caucasian"/>
    <m/>
    <m/>
    <m/>
    <s v="no"/>
    <m/>
    <s v="no"/>
    <m/>
    <s v="171"/>
    <s v="65"/>
    <s v="22.2"/>
    <m/>
    <m/>
    <s v="17418"/>
    <s v="2023-029"/>
  </r>
  <r>
    <n v="1"/>
    <n v="15"/>
    <n v="22"/>
    <s v="D11922S"/>
    <s v="D11922"/>
    <s v="D11922"/>
    <x v="5"/>
    <x v="2"/>
    <x v="2"/>
    <s v="2022"/>
    <s v="F"/>
    <n v="43"/>
    <x v="0"/>
    <s v="Caucasian"/>
    <m/>
    <m/>
    <m/>
    <s v="19 years 1 pack/day"/>
    <m/>
    <s v="no"/>
    <m/>
    <s v="172"/>
    <s v="62"/>
    <s v="21"/>
    <m/>
    <m/>
    <s v="14711,17418"/>
    <s v="2022-002,2023-029"/>
  </r>
  <r>
    <n v="1"/>
    <n v="15"/>
    <n v="23"/>
    <s v="D11912S"/>
    <s v="D11912"/>
    <s v="D11912"/>
    <x v="5"/>
    <x v="2"/>
    <x v="2"/>
    <s v="2022"/>
    <s v="F"/>
    <n v="46"/>
    <x v="0"/>
    <s v="Caucasian"/>
    <m/>
    <m/>
    <m/>
    <s v="16 years 1 pack/day"/>
    <m/>
    <s v="no"/>
    <m/>
    <s v="180"/>
    <s v="70"/>
    <s v="21.6"/>
    <m/>
    <m/>
    <s v="16031,17418"/>
    <s v="2023-008,2023-029"/>
  </r>
  <r>
    <n v="1"/>
    <n v="15"/>
    <n v="24"/>
    <s v="D11903S"/>
    <s v="D11903"/>
    <s v="D11903"/>
    <x v="5"/>
    <x v="2"/>
    <x v="2"/>
    <s v="2022"/>
    <s v="F"/>
    <n v="45"/>
    <x v="0"/>
    <s v="Caucasian"/>
    <m/>
    <m/>
    <m/>
    <s v="no"/>
    <m/>
    <s v="no"/>
    <m/>
    <s v="166"/>
    <s v="60"/>
    <s v="21.8"/>
    <m/>
    <m/>
    <s v="16031,17418"/>
    <s v="2023-008,2023-029"/>
  </r>
  <r>
    <n v="1"/>
    <n v="15"/>
    <n v="25"/>
    <s v="D11889S"/>
    <s v="D11889"/>
    <s v="D11889"/>
    <x v="5"/>
    <x v="2"/>
    <x v="2"/>
    <s v="2022"/>
    <s v="F"/>
    <n v="38"/>
    <x v="0"/>
    <s v="Caucasian"/>
    <m/>
    <m/>
    <m/>
    <s v="no"/>
    <m/>
    <s v="no"/>
    <m/>
    <s v="169"/>
    <s v="78"/>
    <s v="27.3"/>
    <m/>
    <m/>
    <s v="16031,17418"/>
    <s v="2023-008,2023-029"/>
  </r>
  <r>
    <n v="1"/>
    <n v="15"/>
    <n v="26"/>
    <s v="D11856S"/>
    <s v="D11856"/>
    <s v="D11856"/>
    <x v="5"/>
    <x v="2"/>
    <x v="2"/>
    <s v="2022"/>
    <s v="F"/>
    <n v="52"/>
    <x v="0"/>
    <s v="Caucasian"/>
    <m/>
    <m/>
    <m/>
    <s v="no"/>
    <m/>
    <s v="no"/>
    <m/>
    <s v="165"/>
    <s v="73"/>
    <s v="26.8"/>
    <m/>
    <m/>
    <s v="16031,17418"/>
    <s v="2023-008,2023-029"/>
  </r>
  <r>
    <n v="1"/>
    <n v="15"/>
    <n v="27"/>
    <s v="D11837S"/>
    <s v="D11837"/>
    <s v="D11837"/>
    <x v="5"/>
    <x v="2"/>
    <x v="2"/>
    <s v="2022"/>
    <s v="F"/>
    <n v="47"/>
    <x v="0"/>
    <s v="Caucasian"/>
    <m/>
    <m/>
    <m/>
    <s v="&gt;16 years 1 pack/day"/>
    <m/>
    <s v="no"/>
    <m/>
    <s v="164"/>
    <s v="58"/>
    <s v="21.6"/>
    <m/>
    <m/>
    <s v="14711,17418"/>
    <s v="2022-002,2023-029"/>
  </r>
  <r>
    <n v="1"/>
    <n v="15"/>
    <n v="28"/>
    <s v="D10045S"/>
    <s v="D10045S"/>
    <s v="D10045S"/>
    <x v="5"/>
    <x v="2"/>
    <x v="2"/>
    <s v="2019"/>
    <s v="F"/>
    <n v="60"/>
    <x v="0"/>
    <s v="Caucasian"/>
    <m/>
    <m/>
    <m/>
    <s v="no"/>
    <m/>
    <s v="hypertension"/>
    <m/>
    <s v="167"/>
    <s v="78"/>
    <s v="28"/>
    <m/>
    <m/>
    <s v="17418"/>
    <s v="2023-029"/>
  </r>
  <r>
    <n v="1"/>
    <n v="15"/>
    <n v="29"/>
    <s v="D11792S"/>
    <s v="D11792S"/>
    <s v="D11792S"/>
    <x v="5"/>
    <x v="2"/>
    <x v="2"/>
    <s v="2022"/>
    <s v="F"/>
    <n v="52"/>
    <x v="0"/>
    <s v="Caucasian"/>
    <m/>
    <m/>
    <m/>
    <s v="18 years 1 pack/day"/>
    <m/>
    <s v="no"/>
    <m/>
    <s v="164"/>
    <s v="58"/>
    <s v="21.6"/>
    <m/>
    <m/>
    <s v="17418"/>
    <s v="2023-029"/>
  </r>
  <r>
    <n v="1"/>
    <n v="15"/>
    <n v="30"/>
    <s v="D11726S"/>
    <s v="D11726"/>
    <s v="D11726"/>
    <x v="5"/>
    <x v="2"/>
    <x v="2"/>
    <s v="2022"/>
    <s v="F"/>
    <n v="62"/>
    <x v="0"/>
    <s v="Caucasian"/>
    <m/>
    <m/>
    <m/>
    <s v="no"/>
    <m/>
    <s v="no"/>
    <m/>
    <s v="173"/>
    <s v="68"/>
    <s v="22.7"/>
    <m/>
    <m/>
    <s v="14711,17418"/>
    <s v="2022-002,2023-029"/>
  </r>
  <r>
    <n v="1"/>
    <n v="15"/>
    <n v="31"/>
    <s v="D9882S"/>
    <s v="D9882S"/>
    <s v="D9882S"/>
    <x v="5"/>
    <x v="2"/>
    <x v="2"/>
    <s v="2019"/>
    <s v="F"/>
    <n v="32"/>
    <x v="0"/>
    <s v="Caucasian"/>
    <m/>
    <m/>
    <m/>
    <s v="no"/>
    <m/>
    <s v="no"/>
    <m/>
    <s v="171"/>
    <s v="65"/>
    <s v="22.2"/>
    <m/>
    <m/>
    <s v="17418"/>
    <s v="2023-029"/>
  </r>
  <r>
    <n v="1"/>
    <n v="15"/>
    <n v="32"/>
    <s v="D11922S"/>
    <s v="D11922"/>
    <s v="D11922"/>
    <x v="5"/>
    <x v="2"/>
    <x v="2"/>
    <s v="2022"/>
    <s v="F"/>
    <n v="43"/>
    <x v="0"/>
    <s v="Caucasian"/>
    <m/>
    <m/>
    <m/>
    <s v="19 years 1 pack/day"/>
    <m/>
    <s v="no"/>
    <m/>
    <s v="172"/>
    <s v="62"/>
    <s v="21"/>
    <m/>
    <m/>
    <s v="14711,17418"/>
    <s v="2022-002,2023-029"/>
  </r>
  <r>
    <n v="1"/>
    <n v="15"/>
    <n v="33"/>
    <s v="D11912S"/>
    <s v="D11912"/>
    <s v="D11912"/>
    <x v="5"/>
    <x v="2"/>
    <x v="2"/>
    <s v="2022"/>
    <s v="F"/>
    <n v="46"/>
    <x v="0"/>
    <s v="Caucasian"/>
    <m/>
    <m/>
    <m/>
    <s v="16 years 1 pack/day"/>
    <m/>
    <s v="no"/>
    <m/>
    <s v="180"/>
    <s v="70"/>
    <s v="21.6"/>
    <m/>
    <m/>
    <s v="16031,17418"/>
    <s v="2023-008,2023-029"/>
  </r>
  <r>
    <n v="1"/>
    <n v="15"/>
    <n v="34"/>
    <s v="D11903S"/>
    <s v="D11903"/>
    <s v="D11903"/>
    <x v="5"/>
    <x v="2"/>
    <x v="2"/>
    <s v="2022"/>
    <s v="F"/>
    <n v="45"/>
    <x v="0"/>
    <s v="Caucasian"/>
    <m/>
    <m/>
    <m/>
    <s v="no"/>
    <m/>
    <s v="no"/>
    <m/>
    <s v="166"/>
    <s v="60"/>
    <s v="21.8"/>
    <m/>
    <m/>
    <s v="16031,17418"/>
    <s v="2023-008,2023-029"/>
  </r>
  <r>
    <n v="1"/>
    <n v="15"/>
    <n v="35"/>
    <s v="D11889S"/>
    <s v="D11889"/>
    <s v="D11889"/>
    <x v="5"/>
    <x v="2"/>
    <x v="2"/>
    <s v="2022"/>
    <s v="F"/>
    <n v="38"/>
    <x v="0"/>
    <s v="Caucasian"/>
    <m/>
    <m/>
    <m/>
    <s v="no"/>
    <m/>
    <s v="no"/>
    <m/>
    <s v="169"/>
    <s v="78"/>
    <s v="27.3"/>
    <m/>
    <m/>
    <s v="16031,17418"/>
    <s v="2023-008,2023-029"/>
  </r>
  <r>
    <n v="1"/>
    <n v="15"/>
    <n v="36"/>
    <s v="D11856S"/>
    <s v="D11856"/>
    <s v="D11856"/>
    <x v="5"/>
    <x v="2"/>
    <x v="2"/>
    <s v="2022"/>
    <s v="F"/>
    <n v="52"/>
    <x v="0"/>
    <s v="Caucasian"/>
    <m/>
    <m/>
    <m/>
    <s v="no"/>
    <m/>
    <s v="no"/>
    <m/>
    <s v="165"/>
    <s v="73"/>
    <s v="26.8"/>
    <m/>
    <m/>
    <s v="16031,17418"/>
    <s v="2023-008,2023-029"/>
  </r>
  <r>
    <n v="1"/>
    <n v="15"/>
    <n v="37"/>
    <s v="D11837S"/>
    <s v="D11837"/>
    <s v="D11837"/>
    <x v="5"/>
    <x v="2"/>
    <x v="2"/>
    <s v="2022"/>
    <s v="F"/>
    <n v="47"/>
    <x v="0"/>
    <s v="Caucasian"/>
    <m/>
    <m/>
    <m/>
    <s v="&gt;16 years 1 pack/day"/>
    <m/>
    <s v="no"/>
    <m/>
    <s v="164"/>
    <s v="58"/>
    <s v="21.6"/>
    <m/>
    <m/>
    <s v="14711,17418"/>
    <s v="2022-002,2023-029"/>
  </r>
  <r>
    <n v="1"/>
    <n v="15"/>
    <n v="38"/>
    <s v="D10045S"/>
    <s v="D10045S"/>
    <s v="D10045S"/>
    <x v="5"/>
    <x v="2"/>
    <x v="2"/>
    <s v="2019"/>
    <s v="F"/>
    <n v="60"/>
    <x v="0"/>
    <s v="Caucasian"/>
    <m/>
    <m/>
    <m/>
    <s v="no"/>
    <m/>
    <s v="hypertension"/>
    <m/>
    <s v="167"/>
    <s v="78"/>
    <s v="28"/>
    <m/>
    <m/>
    <s v="17418"/>
    <s v="2023-029"/>
  </r>
  <r>
    <n v="1"/>
    <n v="15"/>
    <n v="39"/>
    <s v="D11792S"/>
    <s v="D11792S"/>
    <s v="D11792S"/>
    <x v="5"/>
    <x v="2"/>
    <x v="2"/>
    <s v="2022"/>
    <s v="F"/>
    <n v="52"/>
    <x v="0"/>
    <s v="Caucasian"/>
    <m/>
    <m/>
    <m/>
    <s v="18 years 1 pack/day"/>
    <m/>
    <s v="no"/>
    <m/>
    <s v="164"/>
    <s v="58"/>
    <s v="21.6"/>
    <m/>
    <m/>
    <s v="17418"/>
    <s v="2023-029"/>
  </r>
  <r>
    <n v="1"/>
    <n v="15"/>
    <n v="40"/>
    <s v="D11726S"/>
    <s v="D11726"/>
    <s v="D11726"/>
    <x v="5"/>
    <x v="2"/>
    <x v="2"/>
    <s v="2022"/>
    <s v="F"/>
    <n v="62"/>
    <x v="0"/>
    <s v="Caucasian"/>
    <m/>
    <m/>
    <m/>
    <s v="no"/>
    <m/>
    <s v="no"/>
    <m/>
    <s v="173"/>
    <s v="68"/>
    <s v="22.7"/>
    <m/>
    <m/>
    <s v="14711,17418"/>
    <s v="2022-002,2023-029"/>
  </r>
  <r>
    <n v="1"/>
    <n v="15"/>
    <n v="41"/>
    <s v="D9851S"/>
    <s v="D9851"/>
    <s v="D9851"/>
    <x v="5"/>
    <x v="2"/>
    <x v="2"/>
    <s v="2019"/>
    <s v="F"/>
    <n v="70"/>
    <x v="0"/>
    <s v="Caucasian"/>
    <m/>
    <m/>
    <m/>
    <s v="no"/>
    <m/>
    <s v="CAD"/>
    <m/>
    <s v="163"/>
    <s v="78"/>
    <s v="29.4"/>
    <m/>
    <m/>
    <s v="14711,17418"/>
    <s v="2022-002,2023-029"/>
  </r>
  <r>
    <n v="1"/>
    <n v="15"/>
    <n v="42"/>
    <s v="D11921S"/>
    <s v="D11921S"/>
    <s v="D11921S"/>
    <x v="5"/>
    <x v="2"/>
    <x v="2"/>
    <s v="2022"/>
    <s v="F"/>
    <n v="56"/>
    <x v="0"/>
    <s v="Caucasian"/>
    <m/>
    <m/>
    <m/>
    <s v="no"/>
    <m/>
    <s v="no"/>
    <m/>
    <s v="160"/>
    <s v="50"/>
    <s v="19.5"/>
    <m/>
    <m/>
    <s v="17418"/>
    <s v="2023-029"/>
  </r>
  <r>
    <n v="1"/>
    <n v="15"/>
    <n v="43"/>
    <s v="D11910S"/>
    <s v="D11910"/>
    <s v="D11910"/>
    <x v="5"/>
    <x v="2"/>
    <x v="2"/>
    <s v="2022"/>
    <s v="F"/>
    <n v="45"/>
    <x v="0"/>
    <s v="Caucasian"/>
    <m/>
    <m/>
    <m/>
    <s v="no"/>
    <m/>
    <s v="no"/>
    <m/>
    <s v="176"/>
    <s v="71"/>
    <s v="22.9"/>
    <m/>
    <m/>
    <s v="16031,17418"/>
    <s v="2023-008,2023-029"/>
  </r>
  <r>
    <n v="1"/>
    <n v="15"/>
    <n v="44"/>
    <s v="D11897S"/>
    <s v="D11897S"/>
    <s v="D11897S"/>
    <x v="5"/>
    <x v="2"/>
    <x v="2"/>
    <s v="2022"/>
    <s v="F"/>
    <n v="48"/>
    <x v="0"/>
    <s v="Caucasian"/>
    <m/>
    <m/>
    <m/>
    <s v="18 years 1 pack/day"/>
    <m/>
    <s v="no"/>
    <m/>
    <s v="158"/>
    <s v="63"/>
    <s v="25.2"/>
    <m/>
    <m/>
    <s v="17418"/>
    <s v="2023-029"/>
  </r>
  <r>
    <n v="1"/>
    <n v="15"/>
    <n v="45"/>
    <s v="D11870S"/>
    <s v="D11870"/>
    <s v="D11870"/>
    <x v="5"/>
    <x v="2"/>
    <x v="2"/>
    <s v="2022"/>
    <s v="F"/>
    <n v="51"/>
    <x v="0"/>
    <s v="Caucasian"/>
    <m/>
    <m/>
    <m/>
    <s v="no"/>
    <m/>
    <s v="no"/>
    <m/>
    <s v="165"/>
    <s v="60"/>
    <s v="22"/>
    <m/>
    <m/>
    <s v="16031,17418"/>
    <s v="2023-008,2023-029"/>
  </r>
  <r>
    <n v="1"/>
    <n v="15"/>
    <n v="46"/>
    <s v="D11854S"/>
    <s v="D11854"/>
    <s v="D11854"/>
    <x v="5"/>
    <x v="2"/>
    <x v="2"/>
    <s v="2022"/>
    <s v="F"/>
    <n v="45"/>
    <x v="0"/>
    <s v="Caucasian"/>
    <m/>
    <m/>
    <m/>
    <s v="no"/>
    <m/>
    <s v="no"/>
    <m/>
    <s v="173"/>
    <s v="61"/>
    <s v="20.399999999999999"/>
    <m/>
    <m/>
    <s v="16031,16436,17418"/>
    <s v="2023-008,AOA-230405-MultiSerum,2023-029"/>
  </r>
  <r>
    <n v="1"/>
    <n v="15"/>
    <n v="47"/>
    <s v="D11794S"/>
    <s v="D11794S"/>
    <s v="D11794S"/>
    <x v="5"/>
    <x v="2"/>
    <x v="2"/>
    <s v="2022"/>
    <s v="F"/>
    <n v="51"/>
    <x v="0"/>
    <s v="Caucasian"/>
    <m/>
    <m/>
    <m/>
    <s v="23 years 1 pack/day"/>
    <m/>
    <s v="chronic bronchitis"/>
    <m/>
    <s v="166"/>
    <s v="72"/>
    <s v="26.1"/>
    <m/>
    <m/>
    <s v="17418"/>
    <s v="2023-029"/>
  </r>
  <r>
    <n v="1"/>
    <n v="15"/>
    <n v="48"/>
    <s v="D10041S"/>
    <s v="D10041S"/>
    <s v="D10041S"/>
    <x v="5"/>
    <x v="2"/>
    <x v="2"/>
    <s v="2019"/>
    <s v="F"/>
    <n v="68"/>
    <x v="0"/>
    <s v="Caucasian"/>
    <m/>
    <m/>
    <m/>
    <s v="no"/>
    <m/>
    <s v="hypertension, heart failure"/>
    <m/>
    <s v="163"/>
    <s v="66"/>
    <s v="24.8"/>
    <m/>
    <m/>
    <s v="17418"/>
    <s v="2023-029"/>
  </r>
  <r>
    <n v="1"/>
    <n v="15"/>
    <n v="49"/>
    <s v="D11791S"/>
    <s v="D11791"/>
    <s v="D11791"/>
    <x v="5"/>
    <x v="2"/>
    <x v="2"/>
    <s v="2022"/>
    <s v="F"/>
    <n v="54"/>
    <x v="0"/>
    <s v="Caucasian"/>
    <m/>
    <m/>
    <m/>
    <s v="10 years 1 pack/day"/>
    <m/>
    <s v="no"/>
    <m/>
    <s v="161"/>
    <s v="53"/>
    <s v="20.399999999999999"/>
    <m/>
    <m/>
    <s v="14711,15913,17418"/>
    <s v="2022-002,2023-002,2023-029"/>
  </r>
  <r>
    <n v="1"/>
    <n v="15"/>
    <n v="50"/>
    <s v="D11723S"/>
    <s v="D11723S"/>
    <s v="D11723S"/>
    <x v="5"/>
    <x v="2"/>
    <x v="2"/>
    <s v="2022"/>
    <s v="F"/>
    <n v="56"/>
    <x v="0"/>
    <s v="Caucasian"/>
    <m/>
    <m/>
    <m/>
    <s v="no"/>
    <m/>
    <s v="no"/>
    <m/>
    <s v="165"/>
    <s v="71"/>
    <s v="26.1"/>
    <m/>
    <m/>
    <s v="17418"/>
    <s v="2023-029"/>
  </r>
  <r>
    <n v="1"/>
    <n v="15"/>
    <n v="51"/>
    <s v="D9851S"/>
    <s v="D9851"/>
    <s v="D9851"/>
    <x v="5"/>
    <x v="2"/>
    <x v="2"/>
    <s v="2019"/>
    <s v="F"/>
    <n v="70"/>
    <x v="0"/>
    <s v="Caucasian"/>
    <m/>
    <m/>
    <m/>
    <s v="no"/>
    <m/>
    <s v="CAD"/>
    <m/>
    <s v="163"/>
    <s v="78"/>
    <s v="29.4"/>
    <m/>
    <m/>
    <s v="14711,17418"/>
    <s v="2022-002,2023-029"/>
  </r>
  <r>
    <n v="1"/>
    <n v="15"/>
    <n v="52"/>
    <s v="D11921S"/>
    <s v="D11921S"/>
    <s v="D11921S"/>
    <x v="5"/>
    <x v="2"/>
    <x v="2"/>
    <s v="2022"/>
    <s v="F"/>
    <n v="56"/>
    <x v="0"/>
    <s v="Caucasian"/>
    <m/>
    <m/>
    <m/>
    <s v="no"/>
    <m/>
    <s v="no"/>
    <m/>
    <s v="160"/>
    <s v="50"/>
    <s v="19.5"/>
    <m/>
    <m/>
    <s v="17418"/>
    <s v="2023-029"/>
  </r>
  <r>
    <n v="1"/>
    <n v="15"/>
    <n v="53"/>
    <s v="D11910S"/>
    <s v="D11910"/>
    <s v="D11910"/>
    <x v="5"/>
    <x v="2"/>
    <x v="2"/>
    <s v="2022"/>
    <s v="F"/>
    <n v="45"/>
    <x v="0"/>
    <s v="Caucasian"/>
    <m/>
    <m/>
    <m/>
    <s v="no"/>
    <m/>
    <s v="no"/>
    <m/>
    <s v="176"/>
    <s v="71"/>
    <s v="22.9"/>
    <m/>
    <m/>
    <s v="16031,17418"/>
    <s v="2023-008,2023-029"/>
  </r>
  <r>
    <n v="1"/>
    <n v="15"/>
    <n v="54"/>
    <s v="D11897S"/>
    <s v="D11897S"/>
    <s v="D11897S"/>
    <x v="5"/>
    <x v="2"/>
    <x v="2"/>
    <s v="2022"/>
    <s v="F"/>
    <n v="48"/>
    <x v="0"/>
    <s v="Caucasian"/>
    <m/>
    <m/>
    <m/>
    <s v="18 years 1 pack/day"/>
    <m/>
    <s v="no"/>
    <m/>
    <s v="158"/>
    <s v="63"/>
    <s v="25.2"/>
    <m/>
    <m/>
    <s v="17418"/>
    <s v="2023-029"/>
  </r>
  <r>
    <n v="1"/>
    <n v="15"/>
    <n v="55"/>
    <s v="D11870S"/>
    <s v="D11870"/>
    <s v="D11870"/>
    <x v="5"/>
    <x v="2"/>
    <x v="2"/>
    <s v="2022"/>
    <s v="F"/>
    <n v="51"/>
    <x v="0"/>
    <s v="Caucasian"/>
    <m/>
    <m/>
    <m/>
    <s v="no"/>
    <m/>
    <s v="no"/>
    <m/>
    <s v="165"/>
    <s v="60"/>
    <s v="22"/>
    <m/>
    <m/>
    <s v="16031,17418"/>
    <s v="2023-008,2023-029"/>
  </r>
  <r>
    <n v="1"/>
    <n v="15"/>
    <n v="56"/>
    <s v="D11854S"/>
    <s v="D11854"/>
    <s v="D11854"/>
    <x v="5"/>
    <x v="2"/>
    <x v="2"/>
    <s v="2022"/>
    <s v="F"/>
    <n v="45"/>
    <x v="0"/>
    <s v="Caucasian"/>
    <m/>
    <m/>
    <m/>
    <s v="no"/>
    <m/>
    <s v="no"/>
    <m/>
    <s v="173"/>
    <s v="61"/>
    <s v="20.399999999999999"/>
    <m/>
    <m/>
    <s v="16031,16436,17418"/>
    <s v="2023-008,AOA-230405-MultiSerum,2023-029"/>
  </r>
  <r>
    <n v="1"/>
    <n v="15"/>
    <n v="57"/>
    <s v="D11794S"/>
    <s v="D11794S"/>
    <s v="D11794S"/>
    <x v="5"/>
    <x v="2"/>
    <x v="2"/>
    <s v="2022"/>
    <s v="F"/>
    <n v="51"/>
    <x v="0"/>
    <s v="Caucasian"/>
    <m/>
    <m/>
    <m/>
    <s v="23 years 1 pack/day"/>
    <m/>
    <s v="chronic bronchitis"/>
    <m/>
    <s v="166"/>
    <s v="72"/>
    <s v="26.1"/>
    <m/>
    <m/>
    <s v="17418"/>
    <s v="2023-029"/>
  </r>
  <r>
    <n v="1"/>
    <n v="15"/>
    <n v="58"/>
    <s v="D10041S"/>
    <s v="D10041S"/>
    <s v="D10041S"/>
    <x v="5"/>
    <x v="2"/>
    <x v="2"/>
    <s v="2019"/>
    <s v="F"/>
    <n v="68"/>
    <x v="0"/>
    <s v="Caucasian"/>
    <m/>
    <m/>
    <m/>
    <s v="no"/>
    <m/>
    <s v="hypertension, heart failure"/>
    <m/>
    <s v="163"/>
    <s v="66"/>
    <s v="24.8"/>
    <m/>
    <m/>
    <s v="17418"/>
    <s v="2023-029"/>
  </r>
  <r>
    <n v="1"/>
    <n v="15"/>
    <n v="59"/>
    <s v="D11791S"/>
    <s v="D11791"/>
    <s v="D11791"/>
    <x v="5"/>
    <x v="2"/>
    <x v="2"/>
    <s v="2022"/>
    <s v="F"/>
    <n v="54"/>
    <x v="0"/>
    <s v="Caucasian"/>
    <m/>
    <m/>
    <m/>
    <s v="10 years 1 pack/day"/>
    <m/>
    <s v="no"/>
    <m/>
    <s v="161"/>
    <s v="53"/>
    <s v="20.399999999999999"/>
    <m/>
    <m/>
    <s v="14711,15913,17418"/>
    <s v="2022-002,2023-002,2023-029"/>
  </r>
  <r>
    <n v="1"/>
    <n v="15"/>
    <n v="60"/>
    <s v="D11723S"/>
    <s v="D11723S"/>
    <s v="D11723S"/>
    <x v="5"/>
    <x v="2"/>
    <x v="2"/>
    <s v="2022"/>
    <s v="F"/>
    <n v="56"/>
    <x v="0"/>
    <s v="Caucasian"/>
    <m/>
    <m/>
    <m/>
    <s v="no"/>
    <m/>
    <s v="no"/>
    <m/>
    <s v="165"/>
    <s v="71"/>
    <s v="26.1"/>
    <m/>
    <m/>
    <s v="17418"/>
    <s v="2023-029"/>
  </r>
  <r>
    <n v="1"/>
    <n v="15"/>
    <n v="61"/>
    <s v="D9823S"/>
    <s v="D9823S"/>
    <s v="D9823S"/>
    <x v="5"/>
    <x v="2"/>
    <x v="2"/>
    <s v="2019"/>
    <s v="F"/>
    <n v="62"/>
    <x v="0"/>
    <s v="Caucasian"/>
    <m/>
    <m/>
    <m/>
    <s v="no"/>
    <m/>
    <s v="no"/>
    <m/>
    <s v="160"/>
    <s v="70"/>
    <s v="27.3"/>
    <m/>
    <m/>
    <s v="17418"/>
    <s v="2023-029"/>
  </r>
  <r>
    <n v="1"/>
    <n v="15"/>
    <n v="62"/>
    <s v="D11920S"/>
    <s v="D11920S"/>
    <s v="D11920S"/>
    <x v="5"/>
    <x v="2"/>
    <x v="2"/>
    <s v="2022"/>
    <s v="F"/>
    <n v="55"/>
    <x v="0"/>
    <s v="Caucasian"/>
    <m/>
    <m/>
    <m/>
    <s v="no"/>
    <m/>
    <s v="no"/>
    <m/>
    <s v="166"/>
    <s v="68"/>
    <s v="24.7"/>
    <m/>
    <m/>
    <s v="17418"/>
    <s v="2023-029"/>
  </r>
  <r>
    <n v="1"/>
    <n v="15"/>
    <n v="63"/>
    <s v="D11908S"/>
    <s v="D11908"/>
    <s v="D11908"/>
    <x v="5"/>
    <x v="2"/>
    <x v="2"/>
    <s v="2022"/>
    <s v="F"/>
    <n v="48"/>
    <x v="0"/>
    <s v="Caucasian"/>
    <m/>
    <m/>
    <m/>
    <s v="no"/>
    <m/>
    <s v="no"/>
    <m/>
    <s v="186"/>
    <s v="90"/>
    <s v="26"/>
    <m/>
    <m/>
    <s v="16031,17418"/>
    <s v="2023-008,2023-029"/>
  </r>
  <r>
    <n v="1"/>
    <n v="15"/>
    <n v="64"/>
    <s v="D11896S"/>
    <s v="D11896S"/>
    <s v="D11896S"/>
    <x v="5"/>
    <x v="2"/>
    <x v="2"/>
    <s v="2022"/>
    <s v="F"/>
    <n v="55"/>
    <x v="0"/>
    <s v="Caucasian"/>
    <m/>
    <m/>
    <m/>
    <s v="23 years 1 pack/day"/>
    <m/>
    <s v="no"/>
    <m/>
    <s v="163"/>
    <s v="74"/>
    <s v="27.9"/>
    <m/>
    <m/>
    <s v="17418"/>
    <s v="2023-029"/>
  </r>
  <r>
    <n v="1"/>
    <n v="15"/>
    <n v="65"/>
    <s v="D11869S"/>
    <s v="D11869"/>
    <s v="D11869"/>
    <x v="5"/>
    <x v="2"/>
    <x v="2"/>
    <s v="2022"/>
    <s v="F"/>
    <n v="47"/>
    <x v="0"/>
    <s v="Caucasian"/>
    <m/>
    <m/>
    <m/>
    <s v="no"/>
    <m/>
    <s v="no"/>
    <m/>
    <s v="163"/>
    <s v="72"/>
    <s v="27.1"/>
    <m/>
    <m/>
    <s v="16031,17418"/>
    <s v="2023-008,2023-029"/>
  </r>
  <r>
    <n v="1"/>
    <n v="15"/>
    <n v="66"/>
    <s v="D11851S"/>
    <s v="D11851S"/>
    <s v="D11851S"/>
    <x v="5"/>
    <x v="2"/>
    <x v="2"/>
    <s v="2022"/>
    <s v="F"/>
    <n v="55"/>
    <x v="0"/>
    <s v="Caucasian"/>
    <m/>
    <m/>
    <m/>
    <s v="&gt;20 years 1 pack/day"/>
    <m/>
    <s v="no"/>
    <m/>
    <s v="161"/>
    <s v="76"/>
    <s v="29.3"/>
    <m/>
    <m/>
    <s v="17418"/>
    <s v="2023-029"/>
  </r>
  <r>
    <n v="1"/>
    <n v="15"/>
    <n v="67"/>
    <s v="D10107S"/>
    <s v="D10107S"/>
    <s v="D10107S"/>
    <x v="5"/>
    <x v="2"/>
    <x v="2"/>
    <s v="2019"/>
    <s v="F"/>
    <n v="66"/>
    <x v="0"/>
    <s v="Caucasian"/>
    <m/>
    <m/>
    <m/>
    <s v="no"/>
    <m/>
    <s v="asthma"/>
    <m/>
    <s v="166"/>
    <s v="82"/>
    <s v="29.8"/>
    <m/>
    <m/>
    <s v="17418"/>
    <s v="2023-029"/>
  </r>
  <r>
    <n v="1"/>
    <n v="15"/>
    <n v="68"/>
    <s v="D10028S"/>
    <s v="D10028S"/>
    <s v="D10028S"/>
    <x v="5"/>
    <x v="2"/>
    <x v="2"/>
    <s v="2019"/>
    <s v="F"/>
    <n v="65"/>
    <x v="0"/>
    <s v="Caucasian"/>
    <m/>
    <m/>
    <m/>
    <s v="no"/>
    <m/>
    <s v="varicose veins"/>
    <m/>
    <s v="165"/>
    <s v="76"/>
    <s v="27.9"/>
    <m/>
    <m/>
    <s v="17418"/>
    <s v="2023-029"/>
  </r>
  <r>
    <n v="1"/>
    <n v="15"/>
    <n v="69"/>
    <s v="D11790S"/>
    <s v="D11790S"/>
    <s v="D11790S"/>
    <x v="5"/>
    <x v="2"/>
    <x v="2"/>
    <s v="2022"/>
    <s v="F"/>
    <n v="48"/>
    <x v="0"/>
    <s v="Caucasian"/>
    <m/>
    <m/>
    <m/>
    <s v="13 years 1 pack/day"/>
    <m/>
    <s v="no"/>
    <m/>
    <s v="173"/>
    <s v="80"/>
    <s v="26.7"/>
    <m/>
    <m/>
    <s v="17418"/>
    <s v="2023-029"/>
  </r>
  <r>
    <n v="1"/>
    <n v="15"/>
    <n v="70"/>
    <s v="D11749S"/>
    <s v="D11749S"/>
    <s v="D11749S"/>
    <x v="5"/>
    <x v="2"/>
    <x v="2"/>
    <s v="2022"/>
    <s v="F"/>
    <n v="56"/>
    <x v="0"/>
    <s v="Caucasian"/>
    <m/>
    <m/>
    <m/>
    <s v="no"/>
    <m/>
    <s v="no"/>
    <m/>
    <s v="170"/>
    <s v="80"/>
    <s v="27.7"/>
    <m/>
    <m/>
    <s v="17418"/>
    <s v="2023-029"/>
  </r>
  <r>
    <n v="1"/>
    <n v="15"/>
    <n v="71"/>
    <s v="D9823S"/>
    <s v="D9823S"/>
    <s v="D9823S"/>
    <x v="5"/>
    <x v="2"/>
    <x v="2"/>
    <s v="2019"/>
    <s v="F"/>
    <n v="62"/>
    <x v="0"/>
    <s v="Caucasian"/>
    <m/>
    <m/>
    <m/>
    <s v="no"/>
    <m/>
    <s v="no"/>
    <m/>
    <s v="160"/>
    <s v="70"/>
    <s v="27.3"/>
    <m/>
    <m/>
    <s v="17418"/>
    <s v="2023-029"/>
  </r>
  <r>
    <n v="1"/>
    <n v="15"/>
    <n v="72"/>
    <s v="D11920S"/>
    <s v="D11920S"/>
    <s v="D11920S"/>
    <x v="5"/>
    <x v="2"/>
    <x v="2"/>
    <s v="2022"/>
    <s v="F"/>
    <n v="55"/>
    <x v="0"/>
    <s v="Caucasian"/>
    <m/>
    <m/>
    <m/>
    <s v="no"/>
    <m/>
    <s v="no"/>
    <m/>
    <s v="166"/>
    <s v="68"/>
    <s v="24.7"/>
    <m/>
    <m/>
    <s v="17418"/>
    <s v="2023-029"/>
  </r>
  <r>
    <n v="1"/>
    <n v="15"/>
    <n v="73"/>
    <s v="D11908S"/>
    <s v="D11908"/>
    <s v="D11908"/>
    <x v="5"/>
    <x v="2"/>
    <x v="2"/>
    <s v="2022"/>
    <s v="F"/>
    <n v="48"/>
    <x v="0"/>
    <s v="Caucasian"/>
    <m/>
    <m/>
    <m/>
    <s v="no"/>
    <m/>
    <s v="no"/>
    <m/>
    <s v="186"/>
    <s v="90"/>
    <s v="26"/>
    <m/>
    <m/>
    <s v="16031,17418"/>
    <s v="2023-008,2023-029"/>
  </r>
  <r>
    <n v="1"/>
    <n v="15"/>
    <n v="74"/>
    <s v="D11896S"/>
    <s v="D11896S"/>
    <s v="D11896S"/>
    <x v="5"/>
    <x v="2"/>
    <x v="2"/>
    <s v="2022"/>
    <s v="F"/>
    <n v="55"/>
    <x v="0"/>
    <s v="Caucasian"/>
    <m/>
    <m/>
    <m/>
    <s v="23 years 1 pack/day"/>
    <m/>
    <s v="no"/>
    <m/>
    <s v="163"/>
    <s v="74"/>
    <s v="27.9"/>
    <m/>
    <m/>
    <s v="17418"/>
    <s v="2023-029"/>
  </r>
  <r>
    <n v="1"/>
    <n v="15"/>
    <n v="75"/>
    <s v="D11869S"/>
    <s v="D11869"/>
    <s v="D11869"/>
    <x v="5"/>
    <x v="2"/>
    <x v="2"/>
    <s v="2022"/>
    <s v="F"/>
    <n v="47"/>
    <x v="0"/>
    <s v="Caucasian"/>
    <m/>
    <m/>
    <m/>
    <s v="no"/>
    <m/>
    <s v="no"/>
    <m/>
    <s v="163"/>
    <s v="72"/>
    <s v="27.1"/>
    <m/>
    <m/>
    <s v="16031,17418"/>
    <s v="2023-008,2023-029"/>
  </r>
  <r>
    <n v="1"/>
    <n v="15"/>
    <n v="76"/>
    <s v="D11851S"/>
    <s v="D11851S"/>
    <s v="D11851S"/>
    <x v="5"/>
    <x v="2"/>
    <x v="2"/>
    <s v="2022"/>
    <s v="F"/>
    <n v="55"/>
    <x v="0"/>
    <s v="Caucasian"/>
    <m/>
    <m/>
    <m/>
    <s v="&gt;20 years 1 pack/day"/>
    <m/>
    <s v="no"/>
    <m/>
    <s v="161"/>
    <s v="76"/>
    <s v="29.3"/>
    <m/>
    <m/>
    <s v="17418"/>
    <s v="2023-029"/>
  </r>
  <r>
    <n v="1"/>
    <n v="15"/>
    <n v="77"/>
    <s v="D10107S"/>
    <s v="D10107S"/>
    <s v="D10107S"/>
    <x v="5"/>
    <x v="2"/>
    <x v="2"/>
    <s v="2019"/>
    <s v="F"/>
    <n v="66"/>
    <x v="0"/>
    <s v="Caucasian"/>
    <m/>
    <m/>
    <m/>
    <s v="no"/>
    <m/>
    <s v="asthma"/>
    <m/>
    <s v="166"/>
    <s v="82"/>
    <s v="29.8"/>
    <m/>
    <m/>
    <s v="17418"/>
    <s v="2023-029"/>
  </r>
  <r>
    <n v="1"/>
    <n v="15"/>
    <n v="78"/>
    <s v="D10028S"/>
    <s v="D10028S"/>
    <s v="D10028S"/>
    <x v="5"/>
    <x v="2"/>
    <x v="2"/>
    <s v="2019"/>
    <s v="F"/>
    <n v="65"/>
    <x v="0"/>
    <s v="Caucasian"/>
    <m/>
    <m/>
    <m/>
    <s v="no"/>
    <m/>
    <s v="varicose veins"/>
    <m/>
    <s v="165"/>
    <s v="76"/>
    <s v="27.9"/>
    <m/>
    <m/>
    <s v="17418"/>
    <s v="2023-029"/>
  </r>
  <r>
    <n v="1"/>
    <n v="15"/>
    <n v="79"/>
    <s v="D11790S"/>
    <s v="D11790S"/>
    <s v="D11790S"/>
    <x v="5"/>
    <x v="2"/>
    <x v="2"/>
    <s v="2022"/>
    <s v="F"/>
    <n v="48"/>
    <x v="0"/>
    <s v="Caucasian"/>
    <m/>
    <m/>
    <m/>
    <s v="13 years 1 pack/day"/>
    <m/>
    <s v="no"/>
    <m/>
    <s v="173"/>
    <s v="80"/>
    <s v="26.7"/>
    <m/>
    <m/>
    <s v="17418"/>
    <s v="2023-029"/>
  </r>
  <r>
    <n v="1"/>
    <n v="15"/>
    <n v="80"/>
    <s v="D11749S"/>
    <s v="D11749S"/>
    <s v="D11749S"/>
    <x v="5"/>
    <x v="2"/>
    <x v="2"/>
    <s v="2022"/>
    <s v="F"/>
    <n v="56"/>
    <x v="0"/>
    <s v="Caucasian"/>
    <m/>
    <m/>
    <m/>
    <s v="no"/>
    <m/>
    <s v="no"/>
    <m/>
    <s v="170"/>
    <s v="80"/>
    <s v="27.7"/>
    <m/>
    <m/>
    <s v="17418"/>
    <s v="2023-029"/>
  </r>
  <r>
    <n v="1"/>
    <n v="15"/>
    <n v="81"/>
    <s v="D11937S"/>
    <s v="D11937"/>
    <s v="D11937"/>
    <x v="5"/>
    <x v="2"/>
    <x v="2"/>
    <s v="2022"/>
    <s v="F"/>
    <n v="52"/>
    <x v="0"/>
    <s v="Caucasian"/>
    <m/>
    <m/>
    <m/>
    <s v="no"/>
    <m/>
    <s v="no"/>
    <m/>
    <s v="150"/>
    <s v="42"/>
    <s v="18.7"/>
    <m/>
    <m/>
    <s v="16031,17418"/>
    <s v="2023-008,2023-029"/>
  </r>
  <r>
    <n v="1"/>
    <n v="15"/>
    <n v="82"/>
    <s v="D11915S"/>
    <s v="D11915S"/>
    <s v="D11915S"/>
    <x v="5"/>
    <x v="2"/>
    <x v="2"/>
    <s v="2022"/>
    <s v="F"/>
    <n v="46"/>
    <x v="0"/>
    <s v="Caucasian"/>
    <m/>
    <m/>
    <m/>
    <s v="23 years 1 pack/day"/>
    <m/>
    <s v="no"/>
    <m/>
    <s v="167"/>
    <s v="81"/>
    <s v="29"/>
    <m/>
    <m/>
    <s v="17418"/>
    <s v="2023-029"/>
  </r>
  <r>
    <n v="1"/>
    <n v="15"/>
    <n v="83"/>
    <s v="D11905S"/>
    <s v="D11905S"/>
    <s v="D11905S"/>
    <x v="5"/>
    <x v="2"/>
    <x v="2"/>
    <s v="2022"/>
    <s v="F"/>
    <n v="57"/>
    <x v="0"/>
    <s v="Caucasian"/>
    <m/>
    <m/>
    <m/>
    <s v="no"/>
    <m/>
    <s v="no"/>
    <m/>
    <s v="170"/>
    <s v="65"/>
    <s v="22.5"/>
    <m/>
    <m/>
    <s v="17418"/>
    <s v="2023-029"/>
  </r>
  <r>
    <n v="1"/>
    <n v="15"/>
    <n v="84"/>
    <s v="D11895S"/>
    <s v="D11895"/>
    <s v="D11895"/>
    <x v="5"/>
    <x v="2"/>
    <x v="2"/>
    <s v="2022"/>
    <s v="F"/>
    <n v="53"/>
    <x v="0"/>
    <s v="Caucasian"/>
    <m/>
    <m/>
    <m/>
    <s v="no"/>
    <m/>
    <s v="no"/>
    <m/>
    <s v="160"/>
    <s v="70"/>
    <s v="27.3"/>
    <m/>
    <m/>
    <s v="16031,17418"/>
    <s v="2023-008,2023-029"/>
  </r>
  <r>
    <n v="1"/>
    <n v="15"/>
    <n v="85"/>
    <s v="D11860S"/>
    <s v="D11860S"/>
    <s v="D11860S"/>
    <x v="5"/>
    <x v="2"/>
    <x v="2"/>
    <s v="2022"/>
    <s v="F"/>
    <n v="55"/>
    <x v="0"/>
    <s v="Caucasian"/>
    <m/>
    <m/>
    <m/>
    <s v="20 years 1 pack/day"/>
    <m/>
    <s v="no"/>
    <m/>
    <s v="168"/>
    <s v="82"/>
    <s v="29.1"/>
    <m/>
    <m/>
    <s v="17418"/>
    <s v="2023-029"/>
  </r>
  <r>
    <n v="1"/>
    <n v="15"/>
    <n v="86"/>
    <s v="D11849S"/>
    <s v="D11849"/>
    <s v="D11849"/>
    <x v="5"/>
    <x v="2"/>
    <x v="2"/>
    <s v="2022"/>
    <s v="F"/>
    <n v="45"/>
    <x v="0"/>
    <s v="Caucasian"/>
    <m/>
    <m/>
    <m/>
    <s v="no"/>
    <m/>
    <s v="no"/>
    <m/>
    <s v="170"/>
    <s v="70"/>
    <s v="24.2"/>
    <m/>
    <m/>
    <s v="14711,17418"/>
    <s v="2022-002,2023-029"/>
  </r>
  <r>
    <n v="1"/>
    <n v="15"/>
    <n v="87"/>
    <s v="D10050S"/>
    <s v="D10050S"/>
    <s v="D10050S"/>
    <x v="5"/>
    <x v="2"/>
    <x v="2"/>
    <s v="2019"/>
    <s v="F"/>
    <n v="64"/>
    <x v="0"/>
    <s v="Caucasian"/>
    <m/>
    <m/>
    <m/>
    <s v="no"/>
    <m/>
    <s v="chronic bronchitis"/>
    <m/>
    <s v="171"/>
    <s v="80"/>
    <s v="27.4"/>
    <m/>
    <m/>
    <s v="17418"/>
    <s v="2023-029"/>
  </r>
  <r>
    <n v="1"/>
    <n v="15"/>
    <n v="88"/>
    <s v="D10007S"/>
    <s v="D10007S"/>
    <s v="D10007S"/>
    <x v="5"/>
    <x v="2"/>
    <x v="2"/>
    <s v="2019"/>
    <s v="F"/>
    <n v="67"/>
    <x v="0"/>
    <s v="Caucasian"/>
    <m/>
    <m/>
    <m/>
    <s v="no"/>
    <m/>
    <s v="chronic cystitis "/>
    <m/>
    <s v="170"/>
    <s v="80"/>
    <s v="27.7"/>
    <m/>
    <m/>
    <s v="17418"/>
    <s v="2023-029"/>
  </r>
  <r>
    <n v="1"/>
    <n v="15"/>
    <n v="89"/>
    <s v="D11789S"/>
    <s v="D11789S"/>
    <s v="D11789S"/>
    <x v="5"/>
    <x v="2"/>
    <x v="2"/>
    <s v="2022"/>
    <s v="F"/>
    <n v="50"/>
    <x v="0"/>
    <s v="Caucasian"/>
    <m/>
    <m/>
    <m/>
    <s v="18 years 1 pack/day"/>
    <m/>
    <s v="no"/>
    <m/>
    <s v="170"/>
    <s v="60"/>
    <s v="20.8"/>
    <m/>
    <m/>
    <s v="17418"/>
    <s v="2023-029"/>
  </r>
  <r>
    <n v="1"/>
    <n v="15"/>
    <n v="90"/>
    <s v="D11728S"/>
    <s v="D11728S"/>
    <s v="D11728S"/>
    <x v="5"/>
    <x v="2"/>
    <x v="2"/>
    <s v="2022"/>
    <s v="F"/>
    <n v="55"/>
    <x v="0"/>
    <s v="Caucasian"/>
    <m/>
    <m/>
    <m/>
    <s v="no"/>
    <m/>
    <s v="no"/>
    <m/>
    <s v="164"/>
    <s v="73"/>
    <s v="27.1"/>
    <m/>
    <m/>
    <s v="17418"/>
    <s v="2023-029"/>
  </r>
  <r>
    <n v="1"/>
    <n v="15"/>
    <n v="91"/>
    <s v="D11937S"/>
    <s v="D11937"/>
    <s v="D11937"/>
    <x v="5"/>
    <x v="2"/>
    <x v="2"/>
    <s v="2022"/>
    <s v="F"/>
    <n v="52"/>
    <x v="0"/>
    <s v="Caucasian"/>
    <m/>
    <m/>
    <m/>
    <s v="no"/>
    <m/>
    <s v="no"/>
    <m/>
    <s v="150"/>
    <s v="42"/>
    <s v="18.7"/>
    <m/>
    <m/>
    <s v="16031,17418"/>
    <s v="2023-008,2023-029"/>
  </r>
  <r>
    <n v="1"/>
    <n v="15"/>
    <n v="92"/>
    <s v="D11915S"/>
    <s v="D11915S"/>
    <s v="D11915S"/>
    <x v="5"/>
    <x v="2"/>
    <x v="2"/>
    <s v="2022"/>
    <s v="F"/>
    <n v="46"/>
    <x v="0"/>
    <s v="Caucasian"/>
    <m/>
    <m/>
    <m/>
    <s v="23 years 1 pack/day"/>
    <m/>
    <s v="no"/>
    <m/>
    <s v="167"/>
    <s v="81"/>
    <s v="29"/>
    <m/>
    <m/>
    <s v="17418"/>
    <s v="2023-029"/>
  </r>
  <r>
    <n v="1"/>
    <n v="15"/>
    <n v="93"/>
    <s v="D11905S"/>
    <s v="D11905S"/>
    <s v="D11905S"/>
    <x v="5"/>
    <x v="2"/>
    <x v="2"/>
    <s v="2022"/>
    <s v="F"/>
    <n v="57"/>
    <x v="0"/>
    <s v="Caucasian"/>
    <m/>
    <m/>
    <m/>
    <s v="no"/>
    <m/>
    <s v="no"/>
    <m/>
    <s v="170"/>
    <s v="65"/>
    <s v="22.5"/>
    <m/>
    <m/>
    <s v="17418"/>
    <s v="2023-029"/>
  </r>
  <r>
    <n v="1"/>
    <n v="15"/>
    <n v="94"/>
    <s v="D11895S"/>
    <s v="D11895"/>
    <s v="D11895"/>
    <x v="5"/>
    <x v="2"/>
    <x v="2"/>
    <s v="2022"/>
    <s v="F"/>
    <n v="53"/>
    <x v="0"/>
    <s v="Caucasian"/>
    <m/>
    <m/>
    <m/>
    <s v="no"/>
    <m/>
    <s v="no"/>
    <m/>
    <s v="160"/>
    <s v="70"/>
    <s v="27.3"/>
    <m/>
    <m/>
    <s v="16031,17418"/>
    <s v="2023-008,2023-029"/>
  </r>
  <r>
    <n v="1"/>
    <n v="15"/>
    <n v="95"/>
    <s v="D11860S"/>
    <s v="D11860S"/>
    <s v="D11860S"/>
    <x v="5"/>
    <x v="2"/>
    <x v="2"/>
    <s v="2022"/>
    <s v="F"/>
    <n v="55"/>
    <x v="0"/>
    <s v="Caucasian"/>
    <m/>
    <m/>
    <m/>
    <s v="20 years 1 pack/day"/>
    <m/>
    <s v="no"/>
    <m/>
    <s v="168"/>
    <s v="82"/>
    <s v="29.1"/>
    <m/>
    <m/>
    <s v="17418"/>
    <s v="2023-029"/>
  </r>
  <r>
    <n v="1"/>
    <n v="15"/>
    <n v="96"/>
    <s v="D11849S"/>
    <s v="D11849"/>
    <s v="D11849"/>
    <x v="5"/>
    <x v="2"/>
    <x v="2"/>
    <s v="2022"/>
    <s v="F"/>
    <n v="45"/>
    <x v="0"/>
    <s v="Caucasian"/>
    <m/>
    <m/>
    <m/>
    <s v="no"/>
    <m/>
    <s v="no"/>
    <m/>
    <s v="170"/>
    <s v="70"/>
    <s v="24.2"/>
    <m/>
    <m/>
    <s v="14711,17418"/>
    <s v="2022-002,2023-029"/>
  </r>
  <r>
    <n v="1"/>
    <n v="15"/>
    <n v="97"/>
    <s v="D10050S"/>
    <s v="D10050S"/>
    <s v="D10050S"/>
    <x v="5"/>
    <x v="2"/>
    <x v="2"/>
    <s v="2019"/>
    <s v="F"/>
    <n v="64"/>
    <x v="0"/>
    <s v="Caucasian"/>
    <m/>
    <m/>
    <m/>
    <s v="no"/>
    <m/>
    <s v="chronic bronchitis"/>
    <m/>
    <s v="171"/>
    <s v="80"/>
    <s v="27.4"/>
    <m/>
    <m/>
    <s v="17418"/>
    <s v="2023-029"/>
  </r>
  <r>
    <n v="1"/>
    <n v="15"/>
    <n v="98"/>
    <s v="D10007S"/>
    <s v="D10007S"/>
    <s v="D10007S"/>
    <x v="5"/>
    <x v="2"/>
    <x v="2"/>
    <s v="2019"/>
    <s v="F"/>
    <n v="67"/>
    <x v="0"/>
    <s v="Caucasian"/>
    <m/>
    <m/>
    <m/>
    <s v="no"/>
    <m/>
    <s v="chronic cystitis "/>
    <m/>
    <s v="170"/>
    <s v="80"/>
    <s v="27.7"/>
    <m/>
    <m/>
    <s v="17418"/>
    <s v="2023-029"/>
  </r>
  <r>
    <n v="1"/>
    <n v="15"/>
    <n v="99"/>
    <s v="D11789S"/>
    <s v="D11789S"/>
    <s v="D11789S"/>
    <x v="5"/>
    <x v="2"/>
    <x v="2"/>
    <s v="2022"/>
    <s v="F"/>
    <n v="50"/>
    <x v="0"/>
    <s v="Caucasian"/>
    <m/>
    <m/>
    <m/>
    <s v="18 years 1 pack/day"/>
    <m/>
    <s v="no"/>
    <m/>
    <s v="170"/>
    <s v="60"/>
    <s v="20.8"/>
    <m/>
    <m/>
    <s v="17418"/>
    <s v="2023-029"/>
  </r>
  <r>
    <n v="1"/>
    <n v="15"/>
    <n v="100"/>
    <s v="D11728S"/>
    <s v="D11728S"/>
    <s v="D11728S"/>
    <x v="5"/>
    <x v="2"/>
    <x v="2"/>
    <s v="2022"/>
    <s v="F"/>
    <n v="55"/>
    <x v="0"/>
    <s v="Caucasian"/>
    <m/>
    <m/>
    <m/>
    <s v="no"/>
    <m/>
    <s v="no"/>
    <m/>
    <s v="164"/>
    <s v="73"/>
    <s v="27.1"/>
    <m/>
    <m/>
    <s v="17418"/>
    <s v="2023-029"/>
  </r>
  <r>
    <n v="1"/>
    <n v="16"/>
    <n v="1"/>
    <s v="2300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2"/>
    <s v="2301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3"/>
    <s v="2301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4"/>
    <s v="2301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5"/>
    <s v="2301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6"/>
    <s v="2301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7"/>
    <s v="2301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8"/>
    <s v="2300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9"/>
    <s v="2300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10"/>
    <s v="2300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11"/>
    <s v="2300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12"/>
    <s v="2301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13"/>
    <s v="2301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14"/>
    <s v="2301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15"/>
    <s v="2301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16"/>
    <s v="2301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17"/>
    <s v="2301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18"/>
    <s v="2300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19"/>
    <s v="2300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20"/>
    <s v="2300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21"/>
    <s v="2300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22"/>
    <s v="2301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23"/>
    <s v="2301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24"/>
    <s v="2301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25"/>
    <s v="2301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26"/>
    <s v="2301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27"/>
    <s v="2301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28"/>
    <s v="2300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29"/>
    <s v="2300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30"/>
    <s v="2300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71"/>
    <s v="2300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72"/>
    <s v="2300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73"/>
    <s v="2300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74"/>
    <s v="2300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75"/>
    <s v="2300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76"/>
    <s v="2201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77"/>
    <s v="2201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78"/>
    <s v="2201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79"/>
    <s v="2201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80"/>
    <s v="2201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81"/>
    <s v="2300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82"/>
    <s v="2300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83"/>
    <s v="2300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84"/>
    <s v="2300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85"/>
    <s v="2300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86"/>
    <s v="2201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87"/>
    <s v="2201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88"/>
    <s v="2201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89"/>
    <s v="2201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90"/>
    <s v="2201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91"/>
    <s v="2300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92"/>
    <s v="2300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93"/>
    <s v="2300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94"/>
    <s v="2300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95"/>
    <s v="2300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96"/>
    <s v="2201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97"/>
    <s v="2201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98"/>
    <s v="2201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99"/>
    <s v="2201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6"/>
    <n v="100"/>
    <s v="2201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7"/>
    <n v="1"/>
    <s v="Pooled Nrml Hmn Serum 19Mar2024 MDM CH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7"/>
    <n v="2"/>
    <s v="Pooled Nrml Hmn Serum 19Mar2024 MDM CH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7"/>
    <n v="3"/>
    <s v="Pooled Nrml Hmn Serum 19Mar2024 MDM CH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7"/>
    <n v="4"/>
    <s v="Pooled Nrml Hmn Serum 19Mar2024 MDM CH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7"/>
    <n v="5"/>
    <s v="Pooled Nrml Hmn Serum 19Mar2024 MDM CH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7"/>
    <n v="6"/>
    <s v="Pooled Nrml Hmn Serum 19Mar2024 MDM CH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7"/>
    <n v="7"/>
    <s v="Pooled Nrml Hmn Serum 19Mar2024 MDM CH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7"/>
    <n v="8"/>
    <s v="Pooled Nrml Hmn Serum 19Mar2024 MDM CH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7"/>
    <n v="9"/>
    <s v="Pooled Nrml Hmn Serum 19Mar2024 MDM CH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7"/>
    <n v="10"/>
    <s v="Pooled Nrml Hmn Serum 19Mar2024 MDM CH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7"/>
    <n v="11"/>
    <s v="Pooled Nrml Hmn Serum 19Mar2024 MDM CH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7"/>
    <n v="12"/>
    <s v="Pooled Nrml Hmn Serum 19Mar2024 MDM CH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7"/>
    <n v="13"/>
    <s v="Pooled Nrml Hmn Serum 19Mar2024 MDM CH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7"/>
    <n v="18"/>
    <s v="Pooled Nrml Hmn Serum 19Mar2024 MDM CH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7"/>
    <n v="19"/>
    <s v="Pooled Nrml Hmn Serum 19Mar2024 MDM CH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7"/>
    <n v="20"/>
    <s v="Pooled Nrml Hmn Serum 19Mar2024 MDM CH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1"/>
    <s v="AOA CONT-13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2"/>
    <s v="AOA CONT-13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3"/>
    <s v="AOA CONT-13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4"/>
    <s v="AOA CONT-13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5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6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7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8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9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10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11"/>
    <s v="AOA CONT-13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12"/>
    <s v="AOA CONT-13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13"/>
    <s v="AOA CONT-13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14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15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16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18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19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20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21"/>
    <s v="AOA CONT-13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22"/>
    <s v="AOA CONT-13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23"/>
    <s v="AOA CONT-13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24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25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26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27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28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29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30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31"/>
    <s v="AOA CONT-13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32"/>
    <s v="AOA CONT-13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33"/>
    <s v="AOA CONT-13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35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36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37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38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39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40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41"/>
    <s v="AOA CONT-13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42"/>
    <s v="AOA CONT-13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43"/>
    <s v="AOA CONT-13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45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46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47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48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49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50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51"/>
    <s v="AOA CONT-13 HU SER-OC 500UL 6/27/23LOW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52"/>
    <s v="AOA CONT-13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53"/>
    <s v="AOA CONT-13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55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56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57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58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59"/>
    <s v="AOA CONT-15 HU SER-OC 500UL 6/27/23LOW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60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61"/>
    <s v="AOA CONT-13 HU SER-OC 500UL 6/27/23LOW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62"/>
    <s v="AOA CONT-13 HU SER-OC 500UL 6/27/23LOW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63"/>
    <s v="AOA CONT-13 HU SER-OC 500UL 6/27/23LOW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65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66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67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68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69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70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71"/>
    <s v="AOA CONT-13 HU SER-OC 500UL 6/27/23LOW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72"/>
    <s v="AOA CONT-13 HU SER-OC 500UL 6/27/23LOW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73"/>
    <s v="AOA CONT-13 HU SER-OC 500UL 6/27/23LOW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74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75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76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77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78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79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80"/>
    <s v="AOA CONT-15 HU SER-OC 500UL 6/27/23LOW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81"/>
    <s v="AOA CONT-13 HU SER-OC 500UL 6/27/23LOW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82"/>
    <s v="AOA CONT-13 HU SER-OC 500UL 6/27/23LOW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83"/>
    <s v="AOA CONT-13 HU SER-OC 500UL 6/27/23LOW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84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85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86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87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88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89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90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91"/>
    <s v="AOA CONT-13 HU SER-OC 500UL 6/27/23LOW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92"/>
    <s v="AOA CONT-13 HU SER-OC 500UL 6/27/23LOW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93"/>
    <s v="AOA CONT-13 HU SER-OC 500UL 6/27/23LOW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94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95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96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97"/>
    <s v="AOA CONT-16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98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99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8"/>
    <n v="100"/>
    <s v="AOA CONT-15 HU SER-OC 500UL 6/27/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1"/>
    <s v="2361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2"/>
    <s v="2361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3"/>
    <s v="2361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4"/>
    <s v="2361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5"/>
    <s v="2360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6"/>
    <s v="2360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7"/>
    <s v="2360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8"/>
    <s v="2360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9"/>
    <s v="2360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10"/>
    <s v="2360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11"/>
    <s v="2361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12"/>
    <s v="2361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13"/>
    <s v="2361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14"/>
    <s v="2361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15"/>
    <s v="2360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16"/>
    <s v="2360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17"/>
    <s v="2360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18"/>
    <s v="2360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19"/>
    <s v="2360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20"/>
    <s v="2360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21"/>
    <s v="2361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22"/>
    <s v="2361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23"/>
    <s v="2361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24"/>
    <s v="2361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25"/>
    <s v="2360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26"/>
    <s v="2360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27"/>
    <s v="2360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28"/>
    <s v="2360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29"/>
    <s v="2360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30"/>
    <s v="2360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31"/>
    <s v="236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32"/>
    <s v="236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33"/>
    <s v="236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34"/>
    <s v="236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35"/>
    <s v="2361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36"/>
    <s v="2361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37"/>
    <s v="2361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38"/>
    <s v="2361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39"/>
    <s v="2361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40"/>
    <s v="2361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41"/>
    <s v="236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42"/>
    <s v="236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43"/>
    <s v="236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44"/>
    <s v="236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45"/>
    <s v="2361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46"/>
    <s v="2361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47"/>
    <s v="2361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48"/>
    <s v="2361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49"/>
    <s v="2361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50"/>
    <s v="2361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51"/>
    <s v="2362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52"/>
    <s v="2362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53"/>
    <s v="2362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54"/>
    <s v="2362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55"/>
    <s v="2361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56"/>
    <s v="2361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57"/>
    <s v="2361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58"/>
    <s v="2361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59"/>
    <s v="23611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19"/>
    <n v="60"/>
    <s v="2361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1"/>
    <s v="370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2"/>
    <s v="391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3"/>
    <s v="404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4"/>
    <s v="467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5"/>
    <s v="475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6"/>
    <s v="2300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7"/>
    <s v="2300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8"/>
    <s v="2300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9"/>
    <s v="230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10"/>
    <s v="2300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11"/>
    <s v="370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12"/>
    <s v="391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13"/>
    <s v="404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14"/>
    <s v="467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15"/>
    <s v="475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16"/>
    <s v="2300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17"/>
    <s v="2300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18"/>
    <s v="2300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19"/>
    <s v="230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20"/>
    <s v="2300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21"/>
    <s v="370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22"/>
    <s v="391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23"/>
    <s v="4048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24"/>
    <s v="467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25"/>
    <s v="475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26"/>
    <s v="23004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27"/>
    <s v="2300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28"/>
    <s v="2300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29"/>
    <s v="2302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30"/>
    <s v="23006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31"/>
    <s v="139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32"/>
    <s v="149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33"/>
    <s v="151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34"/>
    <s v="170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35"/>
    <s v="184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36"/>
    <s v="189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37"/>
    <s v="309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38"/>
    <s v="328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39"/>
    <s v="353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40"/>
    <s v="369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41"/>
    <s v="139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42"/>
    <s v="149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43"/>
    <s v="151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44"/>
    <s v="170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45"/>
    <s v="184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46"/>
    <s v="189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47"/>
    <s v="309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48"/>
    <s v="328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49"/>
    <s v="353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50"/>
    <s v="3693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51"/>
    <s v="139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52"/>
    <s v="1499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53"/>
    <s v="151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54"/>
    <s v="1707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55"/>
    <s v="184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56"/>
    <s v="189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57"/>
    <s v="3092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58"/>
    <s v="3280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59"/>
    <s v="3535"/>
    <m/>
    <m/>
    <x v="5"/>
    <x v="1"/>
    <x v="2"/>
    <m/>
    <m/>
    <m/>
    <x v="1"/>
    <m/>
    <m/>
    <m/>
    <m/>
    <m/>
    <m/>
    <m/>
    <m/>
    <m/>
    <m/>
    <m/>
    <m/>
    <m/>
    <m/>
    <m/>
  </r>
  <r>
    <n v="1"/>
    <n v="20"/>
    <n v="60"/>
    <s v="369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1"/>
    <s v="IGR 1725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2"/>
    <s v="IGR 1725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3"/>
    <s v="IGR 1603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4"/>
    <s v="IGR 1603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5"/>
    <s v="IGR 1599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6"/>
    <s v="IGR 1599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7"/>
    <s v="IGR 1712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8"/>
    <s v="IGR 1712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9"/>
    <s v="IGR 1716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10"/>
    <s v="IGR 1716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11"/>
    <s v="IGR 1726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12"/>
    <s v="IGR 1720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13"/>
    <s v="IGR 1709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14"/>
    <s v="IGR 1709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21"/>
    <s v="IGR 1729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22"/>
    <s v="IGR 1729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23"/>
    <s v="IGR 1715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24"/>
    <s v="IGR 1715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25"/>
    <s v="IGR 1610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26"/>
    <s v="IGR 1610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27"/>
    <s v="IGR 1723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28"/>
    <s v="IGR 1723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29"/>
    <s v="IGR 1714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30"/>
    <s v="IGR 1714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31"/>
    <s v="IGR 1728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32"/>
    <s v="IGR 1728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33"/>
    <s v="IGR 1609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34"/>
    <s v="IGR 1609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35"/>
    <s v="IGR 1710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36"/>
    <s v="IGR 1710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41"/>
    <s v="IGR1611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42"/>
    <s v="IGR1611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43"/>
    <s v="IGR1717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44"/>
    <s v="IGR1717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45"/>
    <s v="IGR 1713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46"/>
    <s v="IGR 1713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47"/>
    <s v="IGR 1721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48"/>
    <s v="IGR 1721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49"/>
    <s v="IGR 1722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50"/>
    <s v="IGR 1722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51"/>
    <s v="IGR 1730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52"/>
    <s v="IGR 1730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53"/>
    <s v="IGR 1719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54"/>
    <s v="IGR 1719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55"/>
    <s v="IGR 1608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56"/>
    <s v="IGR 1608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61"/>
    <s v="IGR 1718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62"/>
    <s v="IGR 1718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63"/>
    <s v="IGR 1711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64"/>
    <s v="IGR 1711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65"/>
    <s v="IGR 1727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66"/>
    <s v="IGR 1727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67"/>
    <s v="IGR 1612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68"/>
    <s v="IGR 1612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69"/>
    <s v="IGR 1726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70"/>
    <s v="IGR 1726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71"/>
    <s v="IGR 1607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"/>
    <n v="72"/>
    <s v="IGR 1607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1"/>
    <s v="23035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2"/>
    <s v="2303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3"/>
    <s v="23028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4"/>
    <s v="23025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5"/>
    <s v="2302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6"/>
    <s v="23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7"/>
    <s v="23019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8"/>
    <s v="23015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9"/>
    <s v="1403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10"/>
    <s v="1377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11"/>
    <s v="23035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12"/>
    <s v="2303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13"/>
    <s v="23028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14"/>
    <s v="23025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15"/>
    <s v="2302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16"/>
    <s v="23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17"/>
    <s v="23019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18"/>
    <s v="23015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19"/>
    <s v="1403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20"/>
    <s v="1377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21"/>
    <s v="23035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22"/>
    <s v="2303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23"/>
    <s v="23028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24"/>
    <s v="23025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25"/>
    <s v="2302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26"/>
    <s v="23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27"/>
    <s v="23019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28"/>
    <s v="23015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29"/>
    <s v="1403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30"/>
    <s v="1377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61"/>
    <s v="13759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62"/>
    <s v="13249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63"/>
    <s v="13096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64"/>
    <s v="1300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65"/>
    <s v="1298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66"/>
    <s v="12690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67"/>
    <s v="1217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68"/>
    <s v="1207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69"/>
    <s v="1186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70"/>
    <s v="11770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71"/>
    <s v="13759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72"/>
    <s v="13249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73"/>
    <s v="13096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74"/>
    <s v="1300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75"/>
    <s v="1298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76"/>
    <s v="12690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77"/>
    <s v="1217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78"/>
    <s v="1207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79"/>
    <s v="1186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80"/>
    <s v="11770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81"/>
    <s v="13759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82"/>
    <s v="13249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83"/>
    <s v="13096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84"/>
    <s v="1300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85"/>
    <s v="1298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86"/>
    <s v="12690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87"/>
    <s v="1217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88"/>
    <s v="1207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89"/>
    <s v="1186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2"/>
    <n v="90"/>
    <s v="11770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3"/>
    <n v="1"/>
    <s v="D11952S"/>
    <s v="D11952"/>
    <s v="D11952"/>
    <x v="5"/>
    <x v="2"/>
    <x v="2"/>
    <s v="2022"/>
    <s v="F"/>
    <n v="44"/>
    <x v="0"/>
    <s v="Caucasian"/>
    <m/>
    <m/>
    <m/>
    <s v="28 years 1 pack/day"/>
    <m/>
    <s v="no"/>
    <m/>
    <s v="16"/>
    <s v="56"/>
    <s v="21.9"/>
    <m/>
    <m/>
    <s v="16031"/>
    <s v="2023-008"/>
  </r>
  <r>
    <n v="2"/>
    <n v="3"/>
    <n v="2"/>
    <s v="034819S"/>
    <s v="034819S"/>
    <s v="034819S"/>
    <x v="2"/>
    <x v="0"/>
    <x v="1"/>
    <s v="2022"/>
    <s v="F"/>
    <n v="50"/>
    <x v="0"/>
    <s v="Caucasian"/>
    <s v="G3"/>
    <s v="T2bN0M0"/>
    <s v="1063"/>
    <s v="no"/>
    <s v="no"/>
    <s v="no"/>
    <s v="no"/>
    <s v="160"/>
    <s v="64.7"/>
    <s v="25.3"/>
    <m/>
    <m/>
    <s v="15959"/>
    <s v="2023-006"/>
  </r>
  <r>
    <n v="2"/>
    <n v="3"/>
    <n v="3"/>
    <s v="034796S"/>
    <s v="034796S"/>
    <s v="034796S"/>
    <x v="2"/>
    <x v="0"/>
    <x v="6"/>
    <s v="2022"/>
    <s v="F"/>
    <n v="50"/>
    <x v="0"/>
    <s v="Caucasian"/>
    <s v="G3"/>
    <s v="T3bN0M0"/>
    <s v="N/A"/>
    <s v="no"/>
    <s v="no"/>
    <s v="no"/>
    <s v="no"/>
    <s v="157"/>
    <s v="69.5"/>
    <s v="28"/>
    <m/>
    <m/>
    <s v="15913,15959"/>
    <s v="2023-002,2023-006"/>
  </r>
  <r>
    <n v="2"/>
    <n v="3"/>
    <n v="4"/>
    <s v="033372S"/>
    <s v="033372S"/>
    <s v="033372S"/>
    <x v="2"/>
    <x v="0"/>
    <x v="7"/>
    <s v="2016"/>
    <s v="F"/>
    <n v="74"/>
    <x v="0"/>
    <s v="Caucasian"/>
    <s v="G3"/>
    <s v="T3cN1M0"/>
    <s v="690"/>
    <s v="no"/>
    <s v="no"/>
    <s v="no"/>
    <s v="no"/>
    <s v="165"/>
    <s v="55"/>
    <s v="20.2"/>
    <m/>
    <m/>
    <s v="13914"/>
    <s v="2021-009"/>
  </r>
  <r>
    <n v="2"/>
    <n v="3"/>
    <n v="5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2"/>
    <n v="3"/>
    <n v="6"/>
    <s v="034759S"/>
    <s v="034759S"/>
    <s v="034759S"/>
    <x v="2"/>
    <x v="0"/>
    <x v="9"/>
    <s v="2022"/>
    <s v="F"/>
    <n v="43"/>
    <x v="0"/>
    <s v="Caucasian"/>
    <s v="G3"/>
    <s v="T3cN1M1"/>
    <s v="83.6"/>
    <s v="no"/>
    <s v="mother-breast cancer, uterine cancer"/>
    <s v="no"/>
    <s v="no"/>
    <s v="162"/>
    <s v="66"/>
    <s v="25.1"/>
    <m/>
    <m/>
    <s v="15959,16436"/>
    <s v="2023-006,AOA-230405-MultiSerum"/>
  </r>
  <r>
    <n v="2"/>
    <n v="3"/>
    <n v="7"/>
    <s v="034578S"/>
    <s v="34578"/>
    <s v="34578"/>
    <x v="2"/>
    <x v="0"/>
    <x v="9"/>
    <s v="2021"/>
    <s v="F"/>
    <n v="28"/>
    <x v="0"/>
    <s v="Caucasian"/>
    <s v="N/A"/>
    <s v="T3cN0M1"/>
    <s v="547"/>
    <s v="no"/>
    <s v="no"/>
    <s v="no"/>
    <s v="no"/>
    <s v="n/a"/>
    <m/>
    <m/>
    <m/>
    <m/>
    <s v="14711,15959"/>
    <s v="2022-002,2023-006"/>
  </r>
  <r>
    <n v="2"/>
    <n v="3"/>
    <n v="8"/>
    <s v="D11960S"/>
    <s v="D11960"/>
    <s v="D11960"/>
    <x v="5"/>
    <x v="2"/>
    <x v="2"/>
    <s v="2022"/>
    <s v="F"/>
    <n v="50"/>
    <x v="0"/>
    <s v="Caucasian"/>
    <m/>
    <m/>
    <m/>
    <s v="no"/>
    <m/>
    <s v="no"/>
    <m/>
    <s v="180"/>
    <s v="80"/>
    <s v="24.7"/>
    <m/>
    <m/>
    <s v="16031"/>
    <s v="2023-008"/>
  </r>
  <r>
    <n v="2"/>
    <n v="3"/>
    <n v="9"/>
    <s v="D11950S"/>
    <s v="D11950"/>
    <s v="D11950"/>
    <x v="5"/>
    <x v="2"/>
    <x v="2"/>
    <s v="2022"/>
    <s v="F"/>
    <n v="51"/>
    <x v="0"/>
    <s v="Caucasian"/>
    <m/>
    <m/>
    <m/>
    <s v="26 years 1 pack/day"/>
    <m/>
    <s v="no"/>
    <m/>
    <s v="161"/>
    <s v="70"/>
    <s v="27"/>
    <m/>
    <m/>
    <s v="16031"/>
    <s v="2023-008"/>
  </r>
  <r>
    <n v="2"/>
    <n v="3"/>
    <n v="10"/>
    <s v="034800S"/>
    <s v="034800S"/>
    <s v="034800S"/>
    <x v="2"/>
    <x v="0"/>
    <x v="10"/>
    <s v="2022"/>
    <s v="F"/>
    <n v="36"/>
    <x v="0"/>
    <s v="Caucasian"/>
    <s v="G1"/>
    <s v="T3aN0M0"/>
    <s v="490"/>
    <s v="no"/>
    <s v="no"/>
    <s v="no"/>
    <s v="no"/>
    <s v="170"/>
    <s v="58"/>
    <s v="20.100000000000001"/>
    <m/>
    <m/>
    <s v="15959"/>
    <s v="2023-006"/>
  </r>
  <r>
    <n v="2"/>
    <n v="3"/>
    <n v="11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2"/>
    <n v="3"/>
    <n v="12"/>
    <s v="034759S"/>
    <s v="034759S"/>
    <s v="034759S"/>
    <x v="2"/>
    <x v="0"/>
    <x v="9"/>
    <s v="2022"/>
    <s v="F"/>
    <n v="43"/>
    <x v="0"/>
    <s v="Caucasian"/>
    <s v="G3"/>
    <s v="T3cN1M1"/>
    <s v="83.6"/>
    <s v="no"/>
    <s v="mother-breast cancer, uterine cancer"/>
    <s v="no"/>
    <s v="no"/>
    <s v="162"/>
    <s v="66"/>
    <s v="25.1"/>
    <m/>
    <m/>
    <s v="15959,16436"/>
    <s v="2023-006,AOA-230405-MultiSerum"/>
  </r>
  <r>
    <n v="2"/>
    <n v="3"/>
    <n v="13"/>
    <s v="034578S"/>
    <s v="34578"/>
    <s v="34578"/>
    <x v="2"/>
    <x v="0"/>
    <x v="9"/>
    <s v="2021"/>
    <s v="F"/>
    <n v="28"/>
    <x v="0"/>
    <s v="Caucasian"/>
    <s v="N/A"/>
    <s v="T3cN0M1"/>
    <s v="547"/>
    <s v="no"/>
    <s v="no"/>
    <s v="no"/>
    <s v="no"/>
    <s v="n/a"/>
    <m/>
    <m/>
    <m/>
    <m/>
    <s v="14711,15959"/>
    <s v="2022-002,2023-006"/>
  </r>
  <r>
    <n v="2"/>
    <n v="3"/>
    <n v="14"/>
    <s v="D11958S"/>
    <s v="D11958"/>
    <s v="D11958"/>
    <x v="5"/>
    <x v="2"/>
    <x v="2"/>
    <s v="2022"/>
    <s v="F"/>
    <n v="50"/>
    <x v="0"/>
    <s v="Caucasian"/>
    <m/>
    <m/>
    <m/>
    <s v="no"/>
    <m/>
    <s v="no"/>
    <m/>
    <s v="161"/>
    <s v="65"/>
    <s v="25.1"/>
    <m/>
    <m/>
    <s v="16031,16436"/>
    <s v="2023-008,AOA-230405-MultiSerum"/>
  </r>
  <r>
    <n v="2"/>
    <n v="3"/>
    <n v="15"/>
    <s v="D11950S"/>
    <s v="D11950"/>
    <s v="D11950"/>
    <x v="5"/>
    <x v="2"/>
    <x v="2"/>
    <s v="2022"/>
    <s v="F"/>
    <n v="51"/>
    <x v="0"/>
    <s v="Caucasian"/>
    <m/>
    <m/>
    <m/>
    <s v="26 years 1 pack/day"/>
    <m/>
    <s v="no"/>
    <m/>
    <s v="161"/>
    <s v="70"/>
    <s v="27"/>
    <m/>
    <m/>
    <s v="16031"/>
    <s v="2023-008"/>
  </r>
  <r>
    <n v="2"/>
    <n v="3"/>
    <n v="16"/>
    <s v="034807S"/>
    <s v="034807S"/>
    <s v="034807S"/>
    <x v="2"/>
    <x v="0"/>
    <x v="6"/>
    <s v="2022"/>
    <s v="F"/>
    <n v="62"/>
    <x v="0"/>
    <s v="Caucasian"/>
    <s v="G3"/>
    <s v="T3bN0M0"/>
    <s v="N/A"/>
    <s v="no"/>
    <s v="no"/>
    <s v="hypertension "/>
    <s v="no"/>
    <s v="149"/>
    <s v="66"/>
    <s v="29.7"/>
    <m/>
    <m/>
    <s v="15913,15959"/>
    <s v="2023-002,2023-006"/>
  </r>
  <r>
    <n v="2"/>
    <n v="3"/>
    <n v="17"/>
    <s v="034806S"/>
    <s v="034806S"/>
    <s v="034806S"/>
    <x v="2"/>
    <x v="0"/>
    <x v="6"/>
    <s v="2022"/>
    <s v="F"/>
    <n v="67"/>
    <x v="0"/>
    <s v="Caucasian"/>
    <s v="G3"/>
    <s v="T3bN0M0"/>
    <s v="597"/>
    <s v="no"/>
    <s v="brother- H&amp;N cancer"/>
    <s v="hypertension, diabetes type 2, obesity"/>
    <s v="no"/>
    <s v="162"/>
    <s v="80.5"/>
    <s v="30.5"/>
    <m/>
    <m/>
    <s v="15959"/>
    <s v="2023-006"/>
  </r>
  <r>
    <n v="2"/>
    <n v="3"/>
    <n v="18"/>
    <s v="034800S"/>
    <s v="034800S"/>
    <s v="034800S"/>
    <x v="2"/>
    <x v="0"/>
    <x v="10"/>
    <s v="2022"/>
    <s v="F"/>
    <n v="36"/>
    <x v="0"/>
    <s v="Caucasian"/>
    <s v="G1"/>
    <s v="T3aN0M0"/>
    <s v="490"/>
    <s v="no"/>
    <s v="no"/>
    <s v="no"/>
    <s v="no"/>
    <s v="170"/>
    <s v="58"/>
    <s v="20.100000000000001"/>
    <m/>
    <m/>
    <s v="15959"/>
    <s v="2023-006"/>
  </r>
  <r>
    <n v="2"/>
    <n v="3"/>
    <n v="19"/>
    <s v="034784S"/>
    <s v="034784S"/>
    <s v="034784S"/>
    <x v="2"/>
    <x v="0"/>
    <x v="7"/>
    <s v="2022"/>
    <s v="F"/>
    <n v="59"/>
    <x v="0"/>
    <s v="Caucasian"/>
    <s v="G3"/>
    <s v="T3cN0M0"/>
    <s v="500"/>
    <s v="no"/>
    <s v="no"/>
    <s v="no"/>
    <s v="no"/>
    <s v="157"/>
    <s v="65.3"/>
    <s v="26.4"/>
    <m/>
    <m/>
    <s v="15959"/>
    <s v="2023-006"/>
  </r>
  <r>
    <n v="2"/>
    <n v="3"/>
    <n v="20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2"/>
    <n v="3"/>
    <n v="21"/>
    <s v="034578S"/>
    <s v="34578"/>
    <s v="34578"/>
    <x v="2"/>
    <x v="0"/>
    <x v="9"/>
    <s v="2021"/>
    <s v="F"/>
    <n v="28"/>
    <x v="0"/>
    <s v="Caucasian"/>
    <s v="N/A"/>
    <s v="T3cN0M1"/>
    <s v="547"/>
    <s v="no"/>
    <s v="no"/>
    <s v="no"/>
    <s v="no"/>
    <s v="n/a"/>
    <m/>
    <m/>
    <m/>
    <m/>
    <s v="14711,15959"/>
    <s v="2022-002,2023-006"/>
  </r>
  <r>
    <n v="2"/>
    <n v="3"/>
    <n v="22"/>
    <s v="D11958S"/>
    <s v="D11958"/>
    <s v="D11958"/>
    <x v="5"/>
    <x v="2"/>
    <x v="2"/>
    <s v="2022"/>
    <s v="F"/>
    <n v="50"/>
    <x v="0"/>
    <s v="Caucasian"/>
    <m/>
    <m/>
    <m/>
    <s v="no"/>
    <m/>
    <s v="no"/>
    <m/>
    <s v="161"/>
    <s v="65"/>
    <s v="25.1"/>
    <m/>
    <m/>
    <s v="16031,16436"/>
    <s v="2023-008,AOA-230405-MultiSerum"/>
  </r>
  <r>
    <n v="2"/>
    <n v="3"/>
    <n v="23"/>
    <s v="034807S"/>
    <s v="034807S"/>
    <s v="034807S"/>
    <x v="2"/>
    <x v="0"/>
    <x v="6"/>
    <s v="2022"/>
    <s v="F"/>
    <n v="62"/>
    <x v="0"/>
    <s v="Caucasian"/>
    <s v="G3"/>
    <s v="T3bN0M0"/>
    <s v="N/A"/>
    <s v="no"/>
    <s v="no"/>
    <s v="hypertension "/>
    <s v="no"/>
    <s v="149"/>
    <s v="66"/>
    <s v="29.7"/>
    <m/>
    <m/>
    <s v="15913,15959"/>
    <s v="2023-002,2023-006"/>
  </r>
  <r>
    <n v="2"/>
    <n v="3"/>
    <n v="24"/>
    <s v="034806S"/>
    <s v="034806S"/>
    <s v="034806S"/>
    <x v="2"/>
    <x v="0"/>
    <x v="6"/>
    <s v="2022"/>
    <s v="F"/>
    <n v="67"/>
    <x v="0"/>
    <s v="Caucasian"/>
    <s v="G3"/>
    <s v="T3bN0M0"/>
    <s v="597"/>
    <s v="no"/>
    <s v="brother- H&amp;N cancer"/>
    <s v="hypertension, diabetes type 2, obesity"/>
    <s v="no"/>
    <s v="162"/>
    <s v="80.5"/>
    <s v="30.5"/>
    <m/>
    <m/>
    <s v="15959"/>
    <s v="2023-006"/>
  </r>
  <r>
    <n v="2"/>
    <n v="3"/>
    <n v="25"/>
    <s v="034800S"/>
    <s v="034800S"/>
    <s v="034800S"/>
    <x v="2"/>
    <x v="0"/>
    <x v="10"/>
    <s v="2022"/>
    <s v="F"/>
    <n v="36"/>
    <x v="0"/>
    <s v="Caucasian"/>
    <s v="G1"/>
    <s v="T3aN0M0"/>
    <s v="490"/>
    <s v="no"/>
    <s v="no"/>
    <s v="no"/>
    <s v="no"/>
    <s v="170"/>
    <s v="58"/>
    <s v="20.100000000000001"/>
    <m/>
    <m/>
    <s v="15959"/>
    <s v="2023-006"/>
  </r>
  <r>
    <n v="2"/>
    <n v="3"/>
    <n v="26"/>
    <s v="034784S"/>
    <s v="034784S"/>
    <s v="034784S"/>
    <x v="2"/>
    <x v="0"/>
    <x v="7"/>
    <s v="2022"/>
    <s v="F"/>
    <n v="59"/>
    <x v="0"/>
    <s v="Caucasian"/>
    <s v="G3"/>
    <s v="T3cN0M0"/>
    <s v="500"/>
    <s v="no"/>
    <s v="no"/>
    <s v="no"/>
    <s v="no"/>
    <s v="157"/>
    <s v="65.3"/>
    <s v="26.4"/>
    <m/>
    <m/>
    <s v="15959"/>
    <s v="2023-006"/>
  </r>
  <r>
    <n v="2"/>
    <n v="3"/>
    <n v="27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2"/>
    <n v="3"/>
    <n v="28"/>
    <s v="034687S"/>
    <s v="34687"/>
    <s v="34687"/>
    <x v="2"/>
    <x v="0"/>
    <x v="9"/>
    <s v="2021"/>
    <s v="F"/>
    <n v="71"/>
    <x v="0"/>
    <s v="Caucasian"/>
    <s v="N/A"/>
    <s v="T3cN1M1"/>
    <s v="N/A"/>
    <s v="no"/>
    <s v="no"/>
    <s v="hypertension, erosive gastritis, anemia"/>
    <s v="no"/>
    <s v="157"/>
    <m/>
    <m/>
    <m/>
    <m/>
    <s v="14711,15959"/>
    <s v="2022-002,2023-006"/>
  </r>
  <r>
    <n v="2"/>
    <n v="3"/>
    <n v="29"/>
    <s v="D11956S"/>
    <s v="D11956"/>
    <s v="D11956"/>
    <x v="5"/>
    <x v="2"/>
    <x v="2"/>
    <s v="2022"/>
    <s v="F"/>
    <n v="45"/>
    <x v="0"/>
    <s v="Caucasian"/>
    <m/>
    <m/>
    <m/>
    <s v="no"/>
    <m/>
    <s v="no"/>
    <m/>
    <s v="166"/>
    <s v="73"/>
    <s v="26.5"/>
    <m/>
    <m/>
    <s v="16031"/>
    <s v="2023-008"/>
  </r>
  <r>
    <n v="2"/>
    <n v="3"/>
    <n v="30"/>
    <s v="034820S"/>
    <s v="034820S"/>
    <s v="034820S"/>
    <x v="15"/>
    <x v="0"/>
    <x v="7"/>
    <s v="2022"/>
    <s v="F"/>
    <n v="57"/>
    <x v="0"/>
    <s v="Caucasian"/>
    <s v="N/A"/>
    <s v="T3cN1M0"/>
    <s v="78"/>
    <s v="no"/>
    <s v="chronic cholecystitis"/>
    <s v="n/a"/>
    <s v="n/a"/>
    <s v="n/a"/>
    <m/>
    <m/>
    <m/>
    <m/>
    <s v="15959"/>
    <s v="2023-006"/>
  </r>
  <r>
    <n v="2"/>
    <n v="3"/>
    <n v="31"/>
    <s v="034807S"/>
    <s v="034807S"/>
    <s v="034807S"/>
    <x v="2"/>
    <x v="0"/>
    <x v="6"/>
    <s v="2022"/>
    <s v="F"/>
    <n v="62"/>
    <x v="0"/>
    <s v="Caucasian"/>
    <s v="G3"/>
    <s v="T3bN0M0"/>
    <s v="N/A"/>
    <s v="no"/>
    <s v="no"/>
    <s v="hypertension "/>
    <s v="no"/>
    <s v="149"/>
    <s v="66"/>
    <s v="29.7"/>
    <m/>
    <m/>
    <s v="15913,15959"/>
    <s v="2023-002,2023-006"/>
  </r>
  <r>
    <n v="2"/>
    <n v="3"/>
    <n v="32"/>
    <s v="034806S"/>
    <s v="034806S"/>
    <s v="034806S"/>
    <x v="2"/>
    <x v="0"/>
    <x v="6"/>
    <s v="2022"/>
    <s v="F"/>
    <n v="67"/>
    <x v="0"/>
    <s v="Caucasian"/>
    <s v="G3"/>
    <s v="T3bN0M0"/>
    <s v="597"/>
    <s v="no"/>
    <s v="brother- H&amp;N cancer"/>
    <s v="hypertension, diabetes type 2, obesity"/>
    <s v="no"/>
    <s v="162"/>
    <s v="80.5"/>
    <s v="30.5"/>
    <m/>
    <m/>
    <s v="15959"/>
    <s v="2023-006"/>
  </r>
  <r>
    <n v="2"/>
    <n v="3"/>
    <n v="33"/>
    <s v="034553S"/>
    <s v="034553S"/>
    <s v="034553S"/>
    <x v="2"/>
    <x v="0"/>
    <x v="7"/>
    <s v="2021"/>
    <s v="F"/>
    <n v="53"/>
    <x v="0"/>
    <s v="Caucasian"/>
    <s v="G3"/>
    <s v="T3cN0M0"/>
    <s v="490"/>
    <s v="no"/>
    <s v="no"/>
    <s v="hypertension, obesity"/>
    <s v="no"/>
    <s v="160"/>
    <s v="78"/>
    <s v="30.5"/>
    <m/>
    <m/>
    <s v="13914,15959"/>
    <s v="2021-009,2023-006"/>
  </r>
  <r>
    <n v="2"/>
    <n v="3"/>
    <n v="34"/>
    <s v="D11956S"/>
    <s v="D11956"/>
    <s v="D11956"/>
    <x v="5"/>
    <x v="2"/>
    <x v="2"/>
    <s v="2022"/>
    <s v="F"/>
    <n v="45"/>
    <x v="0"/>
    <s v="Caucasian"/>
    <m/>
    <m/>
    <m/>
    <s v="no"/>
    <m/>
    <s v="no"/>
    <m/>
    <s v="166"/>
    <s v="73"/>
    <s v="26.5"/>
    <m/>
    <m/>
    <s v="16031"/>
    <s v="2023-008"/>
  </r>
  <r>
    <n v="2"/>
    <n v="3"/>
    <n v="35"/>
    <s v="034820S"/>
    <s v="034820S"/>
    <s v="034820S"/>
    <x v="15"/>
    <x v="0"/>
    <x v="7"/>
    <s v="2022"/>
    <s v="F"/>
    <n v="57"/>
    <x v="0"/>
    <s v="Caucasian"/>
    <s v="N/A"/>
    <s v="T3cN1M0"/>
    <s v="78"/>
    <s v="no"/>
    <s v="chronic cholecystitis"/>
    <s v="n/a"/>
    <s v="n/a"/>
    <s v="n/a"/>
    <m/>
    <m/>
    <m/>
    <m/>
    <s v="15959"/>
    <s v="2023-006"/>
  </r>
  <r>
    <n v="2"/>
    <n v="3"/>
    <n v="36"/>
    <s v="034807S"/>
    <s v="034807S"/>
    <s v="034807S"/>
    <x v="2"/>
    <x v="0"/>
    <x v="6"/>
    <s v="2022"/>
    <s v="F"/>
    <n v="62"/>
    <x v="0"/>
    <s v="Caucasian"/>
    <s v="G3"/>
    <s v="T3bN0M0"/>
    <s v="N/A"/>
    <s v="no"/>
    <s v="no"/>
    <s v="hypertension "/>
    <s v="no"/>
    <s v="149"/>
    <s v="66"/>
    <s v="29.7"/>
    <m/>
    <m/>
    <s v="15913,15959"/>
    <s v="2023-002,2023-006"/>
  </r>
  <r>
    <n v="2"/>
    <n v="3"/>
    <n v="37"/>
    <s v="034794S"/>
    <s v="034794S"/>
    <s v="034794S"/>
    <x v="2"/>
    <x v="0"/>
    <x v="7"/>
    <s v="2022"/>
    <s v="F"/>
    <n v="61"/>
    <x v="0"/>
    <s v="Caucasian"/>
    <s v="G3"/>
    <s v="T3cN0M0"/>
    <s v="4960"/>
    <s v="no"/>
    <s v="no"/>
    <s v="no"/>
    <s v="no"/>
    <s v="162"/>
    <s v="59"/>
    <s v="22.5"/>
    <m/>
    <m/>
    <s v="15959"/>
    <s v="2023-006"/>
  </r>
  <r>
    <n v="2"/>
    <n v="3"/>
    <n v="38"/>
    <s v="034798S"/>
    <s v="34798"/>
    <s v="34798"/>
    <x v="2"/>
    <x v="0"/>
    <x v="7"/>
    <s v="2022"/>
    <s v="F"/>
    <n v="50"/>
    <x v="0"/>
    <s v="Caucasian"/>
    <s v="G3"/>
    <s v="T3cN0M0"/>
    <s v="59.57"/>
    <s v="23 years 1 pack/day"/>
    <s v="no"/>
    <s v="no"/>
    <s v="no"/>
    <s v="165"/>
    <m/>
    <m/>
    <m/>
    <m/>
    <s v="14711,15913,15959"/>
    <s v="2022-002,2023-002,2023-006"/>
  </r>
  <r>
    <n v="2"/>
    <n v="3"/>
    <n v="39"/>
    <s v="034768S"/>
    <s v="34768"/>
    <s v="34768"/>
    <x v="2"/>
    <x v="0"/>
    <x v="9"/>
    <s v="2022"/>
    <s v="F"/>
    <n v="63"/>
    <x v="0"/>
    <s v="Caucasian"/>
    <s v="G3"/>
    <s v="T3cN0M1"/>
    <s v="83.6"/>
    <s v="no"/>
    <s v="no"/>
    <s v="no"/>
    <s v="no"/>
    <s v="170"/>
    <m/>
    <m/>
    <m/>
    <m/>
    <s v="14711,15959"/>
    <s v="2022-002,2023-006"/>
  </r>
  <r>
    <n v="2"/>
    <n v="3"/>
    <n v="40"/>
    <s v="034590S"/>
    <s v="034590S"/>
    <s v="034590S"/>
    <x v="22"/>
    <x v="0"/>
    <x v="7"/>
    <s v="2021"/>
    <s v="F"/>
    <n v="57"/>
    <x v="0"/>
    <s v="Caucasian"/>
    <s v="G3"/>
    <s v="T3cN0M0"/>
    <s v="556.1"/>
    <s v="no"/>
    <s v="father - gastric cancer "/>
    <s v="hypertension"/>
    <s v="no"/>
    <s v="168"/>
    <s v="77"/>
    <s v="27.3"/>
    <m/>
    <m/>
    <s v="13914,15959"/>
    <s v="2021-009,2023-006"/>
  </r>
  <r>
    <n v="2"/>
    <n v="3"/>
    <n v="41"/>
    <s v="034553S"/>
    <s v="034553S"/>
    <s v="034553S"/>
    <x v="2"/>
    <x v="0"/>
    <x v="7"/>
    <s v="2021"/>
    <s v="F"/>
    <n v="53"/>
    <x v="0"/>
    <s v="Caucasian"/>
    <s v="G3"/>
    <s v="T3cN0M0"/>
    <s v="490"/>
    <s v="no"/>
    <s v="no"/>
    <s v="hypertension, obesity"/>
    <s v="no"/>
    <s v="160"/>
    <s v="78"/>
    <s v="30.5"/>
    <m/>
    <m/>
    <s v="13914,15959"/>
    <s v="2021-009,2023-006"/>
  </r>
  <r>
    <n v="2"/>
    <n v="3"/>
    <n v="42"/>
    <s v="D11954S"/>
    <s v="D11954"/>
    <s v="D11954"/>
    <x v="5"/>
    <x v="2"/>
    <x v="2"/>
    <s v="2022"/>
    <s v="F"/>
    <n v="46"/>
    <x v="0"/>
    <s v="Caucasian"/>
    <m/>
    <m/>
    <m/>
    <s v="no"/>
    <m/>
    <s v="no"/>
    <m/>
    <s v="165"/>
    <s v="66"/>
    <s v="24.2"/>
    <m/>
    <m/>
    <s v="16031,16436"/>
    <s v="2023-008,AOA-230405-MultiSerum"/>
  </r>
  <r>
    <n v="2"/>
    <n v="3"/>
    <n v="43"/>
    <s v="034820S"/>
    <s v="034820S"/>
    <s v="034820S"/>
    <x v="15"/>
    <x v="0"/>
    <x v="7"/>
    <s v="2022"/>
    <s v="F"/>
    <n v="57"/>
    <x v="0"/>
    <s v="Caucasian"/>
    <s v="N/A"/>
    <s v="T3cN1M0"/>
    <s v="78"/>
    <s v="no"/>
    <s v="chronic cholecystitis"/>
    <s v="n/a"/>
    <s v="n/a"/>
    <s v="n/a"/>
    <m/>
    <m/>
    <m/>
    <m/>
    <s v="15959"/>
    <s v="2023-006"/>
  </r>
  <r>
    <n v="2"/>
    <n v="3"/>
    <n v="44"/>
    <s v="034805S"/>
    <s v="034805S"/>
    <s v="034805S"/>
    <x v="2"/>
    <x v="0"/>
    <x v="10"/>
    <s v="2022"/>
    <s v="F"/>
    <n v="34"/>
    <x v="0"/>
    <s v="Caucasian"/>
    <s v="G1"/>
    <s v="T3a2N0M0"/>
    <s v="41.2"/>
    <s v="no"/>
    <s v="no"/>
    <s v="underweight"/>
    <s v="no"/>
    <s v="170"/>
    <s v="48.4"/>
    <s v="16.7"/>
    <m/>
    <m/>
    <s v="15959"/>
    <s v="2023-006"/>
  </r>
  <r>
    <n v="2"/>
    <n v="3"/>
    <n v="45"/>
    <s v="034794S"/>
    <s v="034794S"/>
    <s v="034794S"/>
    <x v="2"/>
    <x v="0"/>
    <x v="7"/>
    <s v="2022"/>
    <s v="F"/>
    <n v="61"/>
    <x v="0"/>
    <s v="Caucasian"/>
    <s v="G3"/>
    <s v="T3cN0M0"/>
    <s v="4960"/>
    <s v="no"/>
    <s v="no"/>
    <s v="no"/>
    <s v="no"/>
    <s v="162"/>
    <s v="59"/>
    <s v="22.5"/>
    <m/>
    <m/>
    <s v="15959"/>
    <s v="2023-006"/>
  </r>
  <r>
    <n v="2"/>
    <n v="3"/>
    <n v="46"/>
    <s v="034798S"/>
    <s v="34798"/>
    <s v="34798"/>
    <x v="2"/>
    <x v="0"/>
    <x v="7"/>
    <s v="2022"/>
    <s v="F"/>
    <n v="50"/>
    <x v="0"/>
    <s v="Caucasian"/>
    <s v="G3"/>
    <s v="T3cN0M0"/>
    <s v="59.57"/>
    <s v="23 years 1 pack/day"/>
    <s v="no"/>
    <s v="no"/>
    <s v="no"/>
    <s v="165"/>
    <m/>
    <m/>
    <m/>
    <m/>
    <s v="14711,15913,15959"/>
    <s v="2022-002,2023-002,2023-006"/>
  </r>
  <r>
    <n v="2"/>
    <n v="3"/>
    <n v="47"/>
    <s v="034768S"/>
    <s v="34768"/>
    <s v="34768"/>
    <x v="2"/>
    <x v="0"/>
    <x v="9"/>
    <s v="2022"/>
    <s v="F"/>
    <n v="63"/>
    <x v="0"/>
    <s v="Caucasian"/>
    <s v="G3"/>
    <s v="T3cN0M1"/>
    <s v="83.6"/>
    <s v="no"/>
    <s v="no"/>
    <s v="no"/>
    <s v="no"/>
    <s v="170"/>
    <m/>
    <m/>
    <m/>
    <m/>
    <s v="14711,15959"/>
    <s v="2022-002,2023-006"/>
  </r>
  <r>
    <n v="2"/>
    <n v="3"/>
    <n v="48"/>
    <s v="034590S"/>
    <s v="034590S"/>
    <s v="034590S"/>
    <x v="22"/>
    <x v="0"/>
    <x v="7"/>
    <s v="2021"/>
    <s v="F"/>
    <n v="57"/>
    <x v="0"/>
    <s v="Caucasian"/>
    <s v="G3"/>
    <s v="T3cN0M0"/>
    <s v="556.1"/>
    <s v="no"/>
    <s v="father - gastric cancer "/>
    <s v="hypertension"/>
    <s v="no"/>
    <s v="168"/>
    <s v="77"/>
    <s v="27.3"/>
    <m/>
    <m/>
    <s v="13914,15959"/>
    <s v="2021-009,2023-006"/>
  </r>
  <r>
    <n v="2"/>
    <n v="3"/>
    <n v="49"/>
    <s v="034553S"/>
    <s v="034553S"/>
    <s v="034553S"/>
    <x v="2"/>
    <x v="0"/>
    <x v="7"/>
    <s v="2021"/>
    <s v="F"/>
    <n v="53"/>
    <x v="0"/>
    <s v="Caucasian"/>
    <s v="G3"/>
    <s v="T3cN0M0"/>
    <s v="490"/>
    <s v="no"/>
    <s v="no"/>
    <s v="hypertension, obesity"/>
    <s v="no"/>
    <s v="160"/>
    <s v="78"/>
    <s v="30.5"/>
    <m/>
    <m/>
    <s v="13914,15959"/>
    <s v="2021-009,2023-006"/>
  </r>
  <r>
    <n v="2"/>
    <n v="3"/>
    <n v="50"/>
    <s v="D11954S"/>
    <s v="D11954"/>
    <s v="D11954"/>
    <x v="5"/>
    <x v="2"/>
    <x v="2"/>
    <s v="2022"/>
    <s v="F"/>
    <n v="46"/>
    <x v="0"/>
    <s v="Caucasian"/>
    <m/>
    <m/>
    <m/>
    <s v="no"/>
    <m/>
    <s v="no"/>
    <m/>
    <s v="165"/>
    <s v="66"/>
    <s v="24.2"/>
    <m/>
    <m/>
    <s v="16031,16436"/>
    <s v="2023-008,AOA-230405-MultiSerum"/>
  </r>
  <r>
    <n v="2"/>
    <n v="3"/>
    <n v="51"/>
    <s v="034796S"/>
    <s v="034796S"/>
    <s v="034796S"/>
    <x v="2"/>
    <x v="0"/>
    <x v="6"/>
    <s v="2022"/>
    <s v="F"/>
    <n v="50"/>
    <x v="0"/>
    <s v="Caucasian"/>
    <s v="G3"/>
    <s v="T3bN0M0"/>
    <s v="N/A"/>
    <s v="no"/>
    <s v="no"/>
    <s v="no"/>
    <s v="no"/>
    <s v="157"/>
    <s v="69.5"/>
    <s v="28"/>
    <m/>
    <m/>
    <s v="15913,15959"/>
    <s v="2023-002,2023-006"/>
  </r>
  <r>
    <n v="2"/>
    <n v="3"/>
    <n v="52"/>
    <s v="034805S"/>
    <s v="034805S"/>
    <s v="034805S"/>
    <x v="2"/>
    <x v="0"/>
    <x v="10"/>
    <s v="2022"/>
    <s v="F"/>
    <n v="34"/>
    <x v="0"/>
    <s v="Caucasian"/>
    <s v="G1"/>
    <s v="T3a2N0M0"/>
    <s v="41.2"/>
    <s v="no"/>
    <s v="no"/>
    <s v="underweight"/>
    <s v="no"/>
    <s v="170"/>
    <s v="48.4"/>
    <s v="16.7"/>
    <m/>
    <m/>
    <s v="15959"/>
    <s v="2023-006"/>
  </r>
  <r>
    <n v="2"/>
    <n v="3"/>
    <n v="53"/>
    <s v="034792S"/>
    <s v="034792S"/>
    <s v="034792S"/>
    <x v="2"/>
    <x v="0"/>
    <x v="15"/>
    <s v="2022"/>
    <s v="F"/>
    <n v="41"/>
    <x v="0"/>
    <s v="Caucasian"/>
    <s v="G3"/>
    <s v="T3cN1M1"/>
    <s v="500"/>
    <s v="no"/>
    <s v="father -CRC "/>
    <s v="erosive gastritis"/>
    <s v="no"/>
    <s v="167"/>
    <s v="64"/>
    <s v="22.9"/>
    <m/>
    <m/>
    <s v="15959"/>
    <s v="2023-006"/>
  </r>
  <r>
    <n v="2"/>
    <n v="3"/>
    <n v="54"/>
    <s v="034798S"/>
    <s v="34798"/>
    <s v="34798"/>
    <x v="2"/>
    <x v="0"/>
    <x v="7"/>
    <s v="2022"/>
    <s v="F"/>
    <n v="50"/>
    <x v="0"/>
    <s v="Caucasian"/>
    <s v="G3"/>
    <s v="T3cN0M0"/>
    <s v="59.57"/>
    <s v="23 years 1 pack/day"/>
    <s v="no"/>
    <s v="no"/>
    <s v="no"/>
    <s v="165"/>
    <m/>
    <m/>
    <m/>
    <m/>
    <s v="14711,15913,15959"/>
    <s v="2022-002,2023-002,2023-006"/>
  </r>
  <r>
    <n v="2"/>
    <n v="3"/>
    <n v="55"/>
    <s v="034590S"/>
    <s v="034590S"/>
    <s v="034590S"/>
    <x v="22"/>
    <x v="0"/>
    <x v="7"/>
    <s v="2021"/>
    <s v="F"/>
    <n v="57"/>
    <x v="0"/>
    <s v="Caucasian"/>
    <s v="G3"/>
    <s v="T3cN0M0"/>
    <s v="556.1"/>
    <s v="no"/>
    <s v="father - gastric cancer "/>
    <s v="hypertension"/>
    <s v="no"/>
    <s v="168"/>
    <s v="77"/>
    <s v="27.3"/>
    <m/>
    <m/>
    <s v="13914,15959"/>
    <s v="2021-009,2023-006"/>
  </r>
  <r>
    <n v="2"/>
    <n v="3"/>
    <n v="56"/>
    <s v="034553S"/>
    <s v="034553S"/>
    <s v="034553S"/>
    <x v="2"/>
    <x v="0"/>
    <x v="7"/>
    <s v="2021"/>
    <s v="F"/>
    <n v="53"/>
    <x v="0"/>
    <s v="Caucasian"/>
    <s v="G3"/>
    <s v="T3cN0M0"/>
    <s v="490"/>
    <s v="no"/>
    <s v="no"/>
    <s v="hypertension, obesity"/>
    <s v="no"/>
    <s v="160"/>
    <s v="78"/>
    <s v="30.5"/>
    <m/>
    <m/>
    <s v="13914,15959"/>
    <s v="2021-009,2023-006"/>
  </r>
  <r>
    <n v="2"/>
    <n v="3"/>
    <n v="57"/>
    <s v="D11952S"/>
    <s v="D11952"/>
    <s v="D11952"/>
    <x v="5"/>
    <x v="2"/>
    <x v="2"/>
    <s v="2022"/>
    <s v="F"/>
    <n v="44"/>
    <x v="0"/>
    <s v="Caucasian"/>
    <m/>
    <m/>
    <m/>
    <s v="28 years 1 pack/day"/>
    <m/>
    <s v="no"/>
    <m/>
    <s v="16"/>
    <s v="56"/>
    <s v="21.9"/>
    <m/>
    <m/>
    <s v="16031"/>
    <s v="2023-008"/>
  </r>
  <r>
    <n v="2"/>
    <n v="3"/>
    <n v="58"/>
    <s v="034819S"/>
    <s v="034819S"/>
    <s v="034819S"/>
    <x v="2"/>
    <x v="0"/>
    <x v="1"/>
    <s v="2022"/>
    <s v="F"/>
    <n v="50"/>
    <x v="0"/>
    <s v="Caucasian"/>
    <s v="G3"/>
    <s v="T2bN0M0"/>
    <s v="1063"/>
    <s v="no"/>
    <s v="no"/>
    <s v="no"/>
    <s v="no"/>
    <s v="160"/>
    <s v="64.7"/>
    <s v="25.3"/>
    <m/>
    <m/>
    <s v="15959"/>
    <s v="2023-006"/>
  </r>
  <r>
    <n v="2"/>
    <n v="3"/>
    <n v="59"/>
    <s v="034796S"/>
    <s v="034796S"/>
    <s v="034796S"/>
    <x v="2"/>
    <x v="0"/>
    <x v="6"/>
    <s v="2022"/>
    <s v="F"/>
    <n v="50"/>
    <x v="0"/>
    <s v="Caucasian"/>
    <s v="G3"/>
    <s v="T3bN0M0"/>
    <s v="N/A"/>
    <s v="no"/>
    <s v="no"/>
    <s v="no"/>
    <s v="no"/>
    <s v="157"/>
    <s v="69.5"/>
    <s v="28"/>
    <m/>
    <m/>
    <s v="15913,15959"/>
    <s v="2023-002,2023-006"/>
  </r>
  <r>
    <n v="2"/>
    <n v="3"/>
    <n v="60"/>
    <s v="034805S"/>
    <s v="034805S"/>
    <s v="034805S"/>
    <x v="2"/>
    <x v="0"/>
    <x v="10"/>
    <s v="2022"/>
    <s v="F"/>
    <n v="34"/>
    <x v="0"/>
    <s v="Caucasian"/>
    <s v="G1"/>
    <s v="T3a2N0M0"/>
    <s v="41.2"/>
    <s v="no"/>
    <s v="no"/>
    <s v="underweight"/>
    <s v="no"/>
    <s v="170"/>
    <s v="48.4"/>
    <s v="16.7"/>
    <m/>
    <m/>
    <s v="15959"/>
    <s v="2023-006"/>
  </r>
  <r>
    <n v="2"/>
    <n v="3"/>
    <n v="61"/>
    <s v="034759S"/>
    <s v="034759S"/>
    <s v="034759S"/>
    <x v="2"/>
    <x v="0"/>
    <x v="9"/>
    <s v="2022"/>
    <s v="F"/>
    <n v="43"/>
    <x v="0"/>
    <s v="Caucasian"/>
    <s v="G3"/>
    <s v="T3cN1M1"/>
    <s v="83.6"/>
    <s v="no"/>
    <s v="mother-breast cancer, uterine cancer"/>
    <s v="no"/>
    <s v="no"/>
    <s v="162"/>
    <s v="66"/>
    <s v="25.1"/>
    <m/>
    <m/>
    <s v="15959,16436"/>
    <s v="2023-006,AOA-230405-MultiSerum"/>
  </r>
  <r>
    <n v="2"/>
    <n v="3"/>
    <n v="62"/>
    <s v="034819S"/>
    <s v="034819S"/>
    <s v="034819S"/>
    <x v="2"/>
    <x v="0"/>
    <x v="1"/>
    <s v="2022"/>
    <s v="F"/>
    <n v="50"/>
    <x v="0"/>
    <s v="Caucasian"/>
    <s v="G3"/>
    <s v="T2bN0M0"/>
    <s v="1063"/>
    <s v="no"/>
    <s v="no"/>
    <s v="no"/>
    <s v="no"/>
    <s v="160"/>
    <s v="64.7"/>
    <s v="25.3"/>
    <m/>
    <m/>
    <s v="15959"/>
    <s v="2023-006"/>
  </r>
  <r>
    <n v="2"/>
    <n v="3"/>
    <n v="63"/>
    <s v="034779S"/>
    <s v="34779"/>
    <s v="34779"/>
    <x v="2"/>
    <x v="0"/>
    <x v="9"/>
    <s v="2022"/>
    <s v="F"/>
    <n v="48"/>
    <x v="0"/>
    <s v="Caucasian"/>
    <s v="G3"/>
    <s v="T3cN0M1"/>
    <s v="581.9"/>
    <s v="no"/>
    <s v="no"/>
    <s v="no"/>
    <s v="no"/>
    <s v="159"/>
    <m/>
    <m/>
    <m/>
    <m/>
    <s v="14711,15959"/>
    <s v="2022-002,2023-006"/>
  </r>
  <r>
    <n v="2"/>
    <n v="4"/>
    <n v="1"/>
    <s v="D11962S"/>
    <s v="D11962"/>
    <s v="D11962"/>
    <x v="5"/>
    <x v="2"/>
    <x v="2"/>
    <s v="2022"/>
    <s v="F"/>
    <n v="45"/>
    <x v="0"/>
    <s v="Caucasian"/>
    <m/>
    <m/>
    <m/>
    <s v="no"/>
    <m/>
    <s v="no"/>
    <m/>
    <s v="180"/>
    <s v="83"/>
    <s v="25.6"/>
    <m/>
    <m/>
    <s v="16031"/>
    <s v="2023-008"/>
  </r>
  <r>
    <n v="2"/>
    <n v="4"/>
    <n v="2"/>
    <s v="D11964S"/>
    <s v="D11964"/>
    <s v="D11964"/>
    <x v="5"/>
    <x v="2"/>
    <x v="2"/>
    <s v="2022"/>
    <s v="F"/>
    <n v="41"/>
    <x v="0"/>
    <s v="Caucasian"/>
    <m/>
    <m/>
    <m/>
    <s v="no"/>
    <m/>
    <s v="no"/>
    <m/>
    <s v="183"/>
    <s v="90"/>
    <s v="26.9"/>
    <m/>
    <m/>
    <s v="16031"/>
    <s v="2023-008"/>
  </r>
  <r>
    <n v="2"/>
    <n v="4"/>
    <n v="3"/>
    <s v="D11966S"/>
    <s v="D11966"/>
    <s v="D11966"/>
    <x v="5"/>
    <x v="2"/>
    <x v="2"/>
    <s v="2022"/>
    <s v="F"/>
    <n v="42"/>
    <x v="0"/>
    <s v="Caucasian"/>
    <m/>
    <m/>
    <m/>
    <s v="19 years 1 pack/day"/>
    <m/>
    <s v="no"/>
    <m/>
    <s v="178"/>
    <s v="83"/>
    <s v="26.2"/>
    <m/>
    <m/>
    <s v="16031"/>
    <s v="2023-008"/>
  </r>
  <r>
    <n v="2"/>
    <n v="4"/>
    <n v="4"/>
    <s v="D11966S"/>
    <s v="D11966"/>
    <s v="D11966"/>
    <x v="5"/>
    <x v="2"/>
    <x v="2"/>
    <s v="2022"/>
    <s v="F"/>
    <n v="42"/>
    <x v="0"/>
    <s v="Caucasian"/>
    <m/>
    <m/>
    <m/>
    <s v="19 years 1 pack/day"/>
    <m/>
    <s v="no"/>
    <m/>
    <s v="178"/>
    <s v="83"/>
    <s v="26.2"/>
    <m/>
    <m/>
    <s v="16031"/>
    <s v="2023-008"/>
  </r>
  <r>
    <n v="2"/>
    <n v="4"/>
    <n v="5"/>
    <s v="D11968S"/>
    <s v="D11968"/>
    <s v="D11968"/>
    <x v="5"/>
    <x v="2"/>
    <x v="2"/>
    <s v="2022"/>
    <s v="F"/>
    <n v="52"/>
    <x v="0"/>
    <s v="Caucasian"/>
    <m/>
    <m/>
    <m/>
    <s v="23 years 1 pack/day"/>
    <m/>
    <s v="no"/>
    <m/>
    <s v="175"/>
    <s v="70"/>
    <s v="22.9"/>
    <m/>
    <m/>
    <s v="16031"/>
    <s v="2023-008"/>
  </r>
  <r>
    <n v="2"/>
    <n v="4"/>
    <n v="6"/>
    <s v="D11889S"/>
    <s v="D11889"/>
    <s v="D11889"/>
    <x v="5"/>
    <x v="2"/>
    <x v="2"/>
    <s v="2022"/>
    <s v="F"/>
    <n v="38"/>
    <x v="0"/>
    <s v="Caucasian"/>
    <m/>
    <m/>
    <m/>
    <s v="no"/>
    <m/>
    <s v="no"/>
    <m/>
    <s v="169"/>
    <s v="78"/>
    <s v="27.3"/>
    <m/>
    <m/>
    <s v="16031,17418"/>
    <s v="2023-008,2023-029"/>
  </r>
  <r>
    <n v="2"/>
    <n v="4"/>
    <n v="7"/>
    <s v="D11889S"/>
    <s v="D11889"/>
    <s v="D11889"/>
    <x v="5"/>
    <x v="2"/>
    <x v="2"/>
    <s v="2022"/>
    <s v="F"/>
    <n v="38"/>
    <x v="0"/>
    <s v="Caucasian"/>
    <m/>
    <m/>
    <m/>
    <s v="no"/>
    <m/>
    <s v="no"/>
    <m/>
    <s v="169"/>
    <s v="78"/>
    <s v="27.3"/>
    <m/>
    <m/>
    <s v="16031,17418"/>
    <s v="2023-008,2023-029"/>
  </r>
  <r>
    <n v="2"/>
    <n v="4"/>
    <n v="8"/>
    <s v="D11891S"/>
    <s v="D11891S"/>
    <s v="D11891S"/>
    <x v="5"/>
    <x v="2"/>
    <x v="2"/>
    <s v="2022"/>
    <s v="F"/>
    <n v="22"/>
    <x v="0"/>
    <s v="Caucasian"/>
    <m/>
    <m/>
    <m/>
    <s v="no"/>
    <m/>
    <s v="no"/>
    <m/>
    <s v="174"/>
    <s v="88"/>
    <s v="29.1"/>
    <m/>
    <m/>
    <s v="15913,16031"/>
    <s v="2023-002,2023-008"/>
  </r>
  <r>
    <n v="2"/>
    <n v="4"/>
    <n v="9"/>
    <s v="D11891S"/>
    <s v="D11891S"/>
    <s v="D11891S"/>
    <x v="5"/>
    <x v="2"/>
    <x v="2"/>
    <s v="2022"/>
    <s v="F"/>
    <n v="22"/>
    <x v="0"/>
    <s v="Caucasian"/>
    <m/>
    <m/>
    <m/>
    <s v="no"/>
    <m/>
    <s v="no"/>
    <m/>
    <s v="174"/>
    <s v="88"/>
    <s v="29.1"/>
    <m/>
    <m/>
    <s v="15913,16031"/>
    <s v="2023-002,2023-008"/>
  </r>
  <r>
    <n v="2"/>
    <n v="4"/>
    <n v="10"/>
    <s v="D11977S"/>
    <s v="D11977"/>
    <s v="D11977"/>
    <x v="5"/>
    <x v="2"/>
    <x v="2"/>
    <s v="2022"/>
    <s v="F"/>
    <n v="49"/>
    <x v="0"/>
    <s v="Caucasian"/>
    <m/>
    <m/>
    <m/>
    <s v="no"/>
    <m/>
    <s v="no"/>
    <m/>
    <s v="171"/>
    <s v="68"/>
    <s v="23.3"/>
    <m/>
    <m/>
    <s v="16031"/>
    <s v="2023-008"/>
  </r>
  <r>
    <n v="2"/>
    <n v="4"/>
    <n v="11"/>
    <s v="D11977S"/>
    <s v="D11977"/>
    <s v="D11977"/>
    <x v="5"/>
    <x v="2"/>
    <x v="2"/>
    <s v="2022"/>
    <s v="F"/>
    <n v="49"/>
    <x v="0"/>
    <s v="Caucasian"/>
    <m/>
    <m/>
    <m/>
    <s v="no"/>
    <m/>
    <s v="no"/>
    <m/>
    <s v="171"/>
    <s v="68"/>
    <s v="23.3"/>
    <m/>
    <m/>
    <s v="16031"/>
    <s v="2023-008"/>
  </r>
  <r>
    <n v="2"/>
    <n v="4"/>
    <n v="12"/>
    <s v="D11978S"/>
    <s v="D11978"/>
    <s v="D11978"/>
    <x v="5"/>
    <x v="2"/>
    <x v="2"/>
    <s v="2022"/>
    <s v="F"/>
    <n v="45"/>
    <x v="0"/>
    <s v="Caucasian"/>
    <m/>
    <m/>
    <m/>
    <s v="no"/>
    <m/>
    <s v="no"/>
    <m/>
    <s v="170"/>
    <s v="70"/>
    <s v="24.2"/>
    <m/>
    <m/>
    <s v="16031"/>
    <s v="2023-008"/>
  </r>
  <r>
    <n v="2"/>
    <n v="4"/>
    <n v="13"/>
    <s v="D11978S"/>
    <s v="D11978"/>
    <s v="D11978"/>
    <x v="5"/>
    <x v="2"/>
    <x v="2"/>
    <s v="2022"/>
    <s v="F"/>
    <n v="45"/>
    <x v="0"/>
    <s v="Caucasian"/>
    <m/>
    <m/>
    <m/>
    <s v="no"/>
    <m/>
    <s v="no"/>
    <m/>
    <s v="170"/>
    <s v="70"/>
    <s v="24.2"/>
    <m/>
    <m/>
    <s v="16031"/>
    <s v="2023-008"/>
  </r>
  <r>
    <n v="2"/>
    <n v="4"/>
    <n v="14"/>
    <s v="D11984S"/>
    <s v="D11984"/>
    <s v="D11984"/>
    <x v="5"/>
    <x v="2"/>
    <x v="2"/>
    <s v="2022"/>
    <s v="F"/>
    <n v="45"/>
    <x v="0"/>
    <s v="Caucasian"/>
    <m/>
    <m/>
    <m/>
    <s v="no"/>
    <m/>
    <s v="no"/>
    <m/>
    <s v="160"/>
    <s v="72"/>
    <s v="28.1"/>
    <m/>
    <m/>
    <s v="16031"/>
    <s v="2023-008"/>
  </r>
  <r>
    <n v="2"/>
    <n v="4"/>
    <n v="15"/>
    <s v="D11990S"/>
    <s v="D11990"/>
    <s v="D11990"/>
    <x v="5"/>
    <x v="2"/>
    <x v="2"/>
    <s v="2022"/>
    <s v="F"/>
    <n v="50"/>
    <x v="0"/>
    <s v="Caucasian"/>
    <m/>
    <m/>
    <m/>
    <s v="no"/>
    <m/>
    <s v="no"/>
    <m/>
    <s v="169"/>
    <s v="62"/>
    <s v="21.7"/>
    <m/>
    <m/>
    <s v="16031"/>
    <s v="2023-008"/>
  </r>
  <r>
    <n v="2"/>
    <n v="4"/>
    <n v="16"/>
    <s v="D12011S"/>
    <s v="D12011"/>
    <s v="D12011"/>
    <x v="5"/>
    <x v="2"/>
    <x v="2"/>
    <s v="2022"/>
    <s v="F"/>
    <n v="44"/>
    <x v="0"/>
    <s v="Caucasian"/>
    <m/>
    <m/>
    <m/>
    <s v="no"/>
    <m/>
    <s v="no"/>
    <m/>
    <s v="160"/>
    <s v="70"/>
    <s v="27.3"/>
    <m/>
    <m/>
    <s v="16031"/>
    <s v="2023-008"/>
  </r>
  <r>
    <n v="2"/>
    <n v="4"/>
    <n v="17"/>
    <s v="D12013S"/>
    <s v="D12013"/>
    <s v="D12013"/>
    <x v="5"/>
    <x v="2"/>
    <x v="2"/>
    <s v="2022"/>
    <s v="F"/>
    <n v="47"/>
    <x v="0"/>
    <s v="Caucasian"/>
    <m/>
    <m/>
    <m/>
    <s v="20 years 1 pack/day"/>
    <m/>
    <s v="no"/>
    <m/>
    <s v="162"/>
    <s v="50"/>
    <s v="19.100000000000001"/>
    <m/>
    <m/>
    <s v="16031"/>
    <s v="2023-008"/>
  </r>
  <r>
    <n v="2"/>
    <n v="4"/>
    <n v="18"/>
    <s v="D12032S"/>
    <s v="D12032"/>
    <s v="D12032"/>
    <x v="5"/>
    <x v="2"/>
    <x v="2"/>
    <s v="2022"/>
    <s v="F"/>
    <n v="50"/>
    <x v="0"/>
    <s v="Caucasian"/>
    <m/>
    <m/>
    <m/>
    <s v="no"/>
    <m/>
    <s v="no"/>
    <m/>
    <s v="163"/>
    <s v="52"/>
    <s v="19.600000000000001"/>
    <m/>
    <m/>
    <s v="16031,16436"/>
    <s v="2023-008,AOA-230405-MultiSerum"/>
  </r>
  <r>
    <n v="2"/>
    <n v="4"/>
    <n v="19"/>
    <s v="D12033S"/>
    <s v="D12033"/>
    <s v="D12033"/>
    <x v="5"/>
    <x v="2"/>
    <x v="2"/>
    <s v="2022"/>
    <s v="F"/>
    <n v="45"/>
    <x v="0"/>
    <s v="Caucasian"/>
    <m/>
    <m/>
    <m/>
    <s v="no"/>
    <m/>
    <s v="no"/>
    <m/>
    <s v="170"/>
    <s v="80"/>
    <s v="27.7"/>
    <m/>
    <m/>
    <s v="16031"/>
    <s v="2023-008"/>
  </r>
  <r>
    <n v="2"/>
    <n v="4"/>
    <n v="20"/>
    <s v="D12035S"/>
    <s v="D12035"/>
    <s v="D12035"/>
    <x v="5"/>
    <x v="2"/>
    <x v="2"/>
    <s v="2022"/>
    <s v="F"/>
    <n v="44"/>
    <x v="0"/>
    <s v="Caucasian"/>
    <m/>
    <m/>
    <m/>
    <s v="no"/>
    <m/>
    <s v="no"/>
    <m/>
    <s v="170"/>
    <s v="60"/>
    <s v="20.8"/>
    <m/>
    <m/>
    <s v="16031,16436"/>
    <s v="2023-008,AOA-230405-MultiSerum"/>
  </r>
  <r>
    <n v="2"/>
    <n v="4"/>
    <n v="21"/>
    <s v="D12036S"/>
    <s v="D12036"/>
    <s v="D12036"/>
    <x v="5"/>
    <x v="2"/>
    <x v="2"/>
    <s v="2022"/>
    <s v="F"/>
    <n v="51"/>
    <x v="0"/>
    <s v="Caucasian"/>
    <m/>
    <m/>
    <m/>
    <s v="26 years 1 pack/day"/>
    <m/>
    <s v="no"/>
    <m/>
    <s v="161"/>
    <s v="75"/>
    <s v="28.9"/>
    <m/>
    <m/>
    <s v="16031"/>
    <s v="2023-008"/>
  </r>
  <r>
    <n v="2"/>
    <n v="4"/>
    <n v="22"/>
    <s v="D12041S"/>
    <s v="D12041"/>
    <s v="D12041"/>
    <x v="5"/>
    <x v="2"/>
    <x v="2"/>
    <s v="2022"/>
    <s v="F"/>
    <n v="50"/>
    <x v="0"/>
    <s v="Caucasian"/>
    <m/>
    <m/>
    <m/>
    <s v="no"/>
    <m/>
    <s v="no"/>
    <m/>
    <s v="163"/>
    <s v="72"/>
    <s v="27.1"/>
    <m/>
    <m/>
    <s v="16031"/>
    <s v="2023-008"/>
  </r>
  <r>
    <n v="2"/>
    <n v="4"/>
    <n v="23"/>
    <s v="D12041S"/>
    <s v="D12041"/>
    <s v="D12041"/>
    <x v="5"/>
    <x v="2"/>
    <x v="2"/>
    <s v="2022"/>
    <s v="F"/>
    <n v="50"/>
    <x v="0"/>
    <s v="Caucasian"/>
    <m/>
    <m/>
    <m/>
    <s v="no"/>
    <m/>
    <s v="no"/>
    <m/>
    <s v="163"/>
    <s v="72"/>
    <s v="27.1"/>
    <m/>
    <m/>
    <s v="16031"/>
    <s v="2023-008"/>
  </r>
  <r>
    <n v="2"/>
    <n v="4"/>
    <n v="24"/>
    <s v="D12044S"/>
    <s v="D12044"/>
    <s v="D12044"/>
    <x v="5"/>
    <x v="2"/>
    <x v="2"/>
    <s v="2022"/>
    <s v="F"/>
    <n v="46"/>
    <x v="0"/>
    <s v="Caucasian"/>
    <m/>
    <m/>
    <m/>
    <s v="no"/>
    <m/>
    <s v="no"/>
    <m/>
    <s v="171"/>
    <s v="84"/>
    <s v="28.7"/>
    <m/>
    <m/>
    <s v="16031"/>
    <s v="2023-008"/>
  </r>
  <r>
    <n v="2"/>
    <n v="4"/>
    <n v="25"/>
    <s v="D12056S"/>
    <s v="D12056"/>
    <s v="D12056"/>
    <x v="5"/>
    <x v="2"/>
    <x v="2"/>
    <s v="2022"/>
    <s v="F"/>
    <n v="47"/>
    <x v="0"/>
    <s v="Caucasian"/>
    <m/>
    <m/>
    <m/>
    <s v="13 years 1 pack/day"/>
    <m/>
    <s v="no"/>
    <m/>
    <s v="170"/>
    <s v="82"/>
    <s v="28.4"/>
    <m/>
    <m/>
    <s v="16031"/>
    <s v="2023-008"/>
  </r>
  <r>
    <n v="2"/>
    <n v="4"/>
    <n v="26"/>
    <s v="D12058S"/>
    <s v="D12058"/>
    <s v="D12058"/>
    <x v="5"/>
    <x v="2"/>
    <x v="2"/>
    <s v="2022"/>
    <s v="F"/>
    <n v="46"/>
    <x v="0"/>
    <s v="Caucasian"/>
    <m/>
    <m/>
    <m/>
    <s v="no"/>
    <m/>
    <s v="no"/>
    <m/>
    <s v="166"/>
    <s v="78"/>
    <s v="28.3"/>
    <m/>
    <m/>
    <s v="16031"/>
    <s v="2023-008"/>
  </r>
  <r>
    <n v="2"/>
    <n v="4"/>
    <n v="27"/>
    <s v="D12059S"/>
    <s v="D12059"/>
    <s v="D12059"/>
    <x v="5"/>
    <x v="2"/>
    <x v="2"/>
    <s v="2022"/>
    <s v="F"/>
    <n v="43"/>
    <x v="0"/>
    <s v="Caucasian"/>
    <m/>
    <m/>
    <m/>
    <s v="no"/>
    <m/>
    <s v="no"/>
    <m/>
    <s v="167"/>
    <s v="71"/>
    <s v="25.5"/>
    <m/>
    <m/>
    <s v="16031"/>
    <s v="2023-008"/>
  </r>
  <r>
    <n v="2"/>
    <n v="4"/>
    <n v="28"/>
    <s v="D12095S"/>
    <s v="D12095"/>
    <s v="D12095"/>
    <x v="5"/>
    <x v="2"/>
    <x v="2"/>
    <s v="2022"/>
    <s v="F"/>
    <n v="51"/>
    <x v="0"/>
    <s v="Caucasian"/>
    <m/>
    <m/>
    <m/>
    <s v="no"/>
    <m/>
    <s v="no"/>
    <m/>
    <s v="172"/>
    <s v="68"/>
    <s v="23"/>
    <m/>
    <m/>
    <s v="16031,16436"/>
    <s v="2023-008,AOA-230405-MultiSerum"/>
  </r>
  <r>
    <n v="2"/>
    <n v="4"/>
    <n v="29"/>
    <s v="D12116S"/>
    <s v="D12116"/>
    <s v="D12116"/>
    <x v="5"/>
    <x v="2"/>
    <x v="2"/>
    <s v="2022"/>
    <s v="F"/>
    <n v="48"/>
    <x v="0"/>
    <s v="Caucasian"/>
    <m/>
    <m/>
    <m/>
    <s v="no"/>
    <m/>
    <s v="no"/>
    <m/>
    <s v="167"/>
    <s v="76"/>
    <s v="27.3"/>
    <m/>
    <m/>
    <s v="16031"/>
    <s v="2023-008"/>
  </r>
  <r>
    <n v="2"/>
    <n v="4"/>
    <n v="30"/>
    <s v="D12035S"/>
    <s v="D12035"/>
    <s v="D12035"/>
    <x v="5"/>
    <x v="2"/>
    <x v="2"/>
    <s v="2022"/>
    <s v="F"/>
    <n v="44"/>
    <x v="0"/>
    <s v="Caucasian"/>
    <m/>
    <m/>
    <m/>
    <s v="no"/>
    <m/>
    <s v="no"/>
    <m/>
    <s v="170"/>
    <s v="60"/>
    <s v="20.8"/>
    <m/>
    <m/>
    <s v="16031,16436"/>
    <s v="2023-008,AOA-230405-MultiSerum"/>
  </r>
  <r>
    <n v="2"/>
    <n v="4"/>
    <n v="31"/>
    <s v="D12120S"/>
    <s v="D12120"/>
    <s v="D12120"/>
    <x v="5"/>
    <x v="2"/>
    <x v="2"/>
    <s v="2022"/>
    <s v="F"/>
    <n v="49"/>
    <x v="0"/>
    <s v="Caucasian"/>
    <m/>
    <m/>
    <m/>
    <s v="no"/>
    <m/>
    <s v="no"/>
    <m/>
    <s v="173"/>
    <s v="60"/>
    <s v="20"/>
    <m/>
    <m/>
    <s v="16031"/>
    <s v="2023-008"/>
  </r>
  <r>
    <n v="2"/>
    <n v="4"/>
    <n v="32"/>
    <s v="D11935S"/>
    <s v="D11935"/>
    <s v="D11935"/>
    <x v="5"/>
    <x v="2"/>
    <x v="2"/>
    <s v="2022"/>
    <s v="F"/>
    <n v="40"/>
    <x v="0"/>
    <s v="Caucasian"/>
    <m/>
    <m/>
    <m/>
    <s v="no"/>
    <m/>
    <s v="no"/>
    <m/>
    <s v="158"/>
    <s v="52"/>
    <s v="20.8"/>
    <m/>
    <m/>
    <s v="14711,15959"/>
    <s v="2022-002,2023-006"/>
  </r>
  <r>
    <n v="2"/>
    <n v="4"/>
    <n v="33"/>
    <s v="D11935S"/>
    <s v="D11935"/>
    <s v="D11935"/>
    <x v="5"/>
    <x v="2"/>
    <x v="2"/>
    <s v="2022"/>
    <s v="F"/>
    <n v="40"/>
    <x v="0"/>
    <s v="Caucasian"/>
    <m/>
    <m/>
    <m/>
    <s v="no"/>
    <m/>
    <s v="no"/>
    <m/>
    <s v="158"/>
    <s v="52"/>
    <s v="20.8"/>
    <m/>
    <m/>
    <s v="14711,15959"/>
    <s v="2022-002,2023-006"/>
  </r>
  <r>
    <n v="2"/>
    <n v="4"/>
    <n v="34"/>
    <s v="D11935S"/>
    <s v="D11935"/>
    <s v="D11935"/>
    <x v="5"/>
    <x v="2"/>
    <x v="2"/>
    <s v="2022"/>
    <s v="F"/>
    <n v="40"/>
    <x v="0"/>
    <s v="Caucasian"/>
    <m/>
    <m/>
    <m/>
    <s v="no"/>
    <m/>
    <s v="no"/>
    <m/>
    <s v="158"/>
    <s v="52"/>
    <s v="20.8"/>
    <m/>
    <m/>
    <s v="14711,15959"/>
    <s v="2022-002,2023-006"/>
  </r>
  <r>
    <n v="2"/>
    <n v="4"/>
    <n v="35"/>
    <s v="D11933S"/>
    <s v="D11933"/>
    <s v="D11933"/>
    <x v="5"/>
    <x v="2"/>
    <x v="2"/>
    <s v="2022"/>
    <s v="F"/>
    <n v="57"/>
    <x v="0"/>
    <s v="Caucasian"/>
    <m/>
    <m/>
    <m/>
    <s v="no"/>
    <m/>
    <s v="no"/>
    <m/>
    <s v="160"/>
    <s v="75"/>
    <s v="29.3"/>
    <m/>
    <m/>
    <s v="15959"/>
    <s v="2023-006"/>
  </r>
  <r>
    <n v="2"/>
    <n v="4"/>
    <n v="36"/>
    <s v="D11933S"/>
    <s v="D11933"/>
    <s v="D11933"/>
    <x v="5"/>
    <x v="2"/>
    <x v="2"/>
    <s v="2022"/>
    <s v="F"/>
    <n v="57"/>
    <x v="0"/>
    <s v="Caucasian"/>
    <m/>
    <m/>
    <m/>
    <s v="no"/>
    <m/>
    <s v="no"/>
    <m/>
    <s v="160"/>
    <s v="75"/>
    <s v="29.3"/>
    <m/>
    <m/>
    <s v="15959"/>
    <s v="2023-006"/>
  </r>
  <r>
    <n v="2"/>
    <n v="4"/>
    <n v="37"/>
    <s v="D11933S"/>
    <s v="D11933"/>
    <s v="D11933"/>
    <x v="5"/>
    <x v="2"/>
    <x v="2"/>
    <s v="2022"/>
    <s v="F"/>
    <n v="57"/>
    <x v="0"/>
    <s v="Caucasian"/>
    <m/>
    <m/>
    <m/>
    <s v="no"/>
    <m/>
    <s v="no"/>
    <m/>
    <s v="160"/>
    <s v="75"/>
    <s v="29.3"/>
    <m/>
    <m/>
    <s v="15959"/>
    <s v="2023-006"/>
  </r>
  <r>
    <n v="2"/>
    <n v="4"/>
    <n v="38"/>
    <s v="D11933S"/>
    <s v="D11933"/>
    <s v="D11933"/>
    <x v="5"/>
    <x v="2"/>
    <x v="2"/>
    <s v="2022"/>
    <s v="F"/>
    <n v="57"/>
    <x v="0"/>
    <s v="Caucasian"/>
    <m/>
    <m/>
    <m/>
    <s v="no"/>
    <m/>
    <s v="no"/>
    <m/>
    <s v="160"/>
    <s v="75"/>
    <s v="29.3"/>
    <m/>
    <m/>
    <s v="15959"/>
    <s v="2023-006"/>
  </r>
  <r>
    <n v="2"/>
    <n v="4"/>
    <n v="39"/>
    <s v="D11909S"/>
    <s v="D11909"/>
    <s v="D11909"/>
    <x v="5"/>
    <x v="2"/>
    <x v="2"/>
    <s v="2022"/>
    <s v="F"/>
    <n v="38"/>
    <x v="0"/>
    <s v="Caucasian"/>
    <m/>
    <m/>
    <m/>
    <s v="no"/>
    <m/>
    <s v="no"/>
    <m/>
    <s v="166"/>
    <s v="72"/>
    <s v="26.1"/>
    <m/>
    <m/>
    <s v="14711,15959"/>
    <s v="2022-002,2023-006"/>
  </r>
  <r>
    <n v="2"/>
    <n v="4"/>
    <n v="40"/>
    <s v="D11909S"/>
    <s v="D11909"/>
    <s v="D11909"/>
    <x v="5"/>
    <x v="2"/>
    <x v="2"/>
    <s v="2022"/>
    <s v="F"/>
    <n v="38"/>
    <x v="0"/>
    <s v="Caucasian"/>
    <m/>
    <m/>
    <m/>
    <s v="no"/>
    <m/>
    <s v="no"/>
    <m/>
    <s v="166"/>
    <s v="72"/>
    <s v="26.1"/>
    <m/>
    <m/>
    <s v="14711,15959"/>
    <s v="2022-002,2023-006"/>
  </r>
  <r>
    <n v="2"/>
    <n v="4"/>
    <n v="41"/>
    <s v="D11906S"/>
    <s v="D11906"/>
    <s v="D11906"/>
    <x v="5"/>
    <x v="2"/>
    <x v="2"/>
    <s v="2022"/>
    <s v="F"/>
    <n v="41"/>
    <x v="0"/>
    <s v="Caucasian"/>
    <m/>
    <m/>
    <m/>
    <s v="no"/>
    <m/>
    <s v="no"/>
    <m/>
    <s v="182"/>
    <s v="80"/>
    <s v="24.2"/>
    <m/>
    <m/>
    <s v="14711,15959"/>
    <s v="2022-002,2023-006"/>
  </r>
  <r>
    <n v="2"/>
    <n v="4"/>
    <n v="42"/>
    <s v="D11906S"/>
    <s v="D11906"/>
    <s v="D11906"/>
    <x v="5"/>
    <x v="2"/>
    <x v="2"/>
    <s v="2022"/>
    <s v="F"/>
    <n v="41"/>
    <x v="0"/>
    <s v="Caucasian"/>
    <m/>
    <m/>
    <m/>
    <s v="no"/>
    <m/>
    <s v="no"/>
    <m/>
    <s v="182"/>
    <s v="80"/>
    <s v="24.2"/>
    <m/>
    <m/>
    <s v="14711,15959"/>
    <s v="2022-002,2023-006"/>
  </r>
  <r>
    <n v="2"/>
    <n v="4"/>
    <n v="43"/>
    <s v="D11882S"/>
    <s v="D11882"/>
    <s v="D11882"/>
    <x v="5"/>
    <x v="2"/>
    <x v="2"/>
    <s v="2022"/>
    <s v="F"/>
    <n v="46"/>
    <x v="0"/>
    <s v="Caucasian"/>
    <m/>
    <m/>
    <m/>
    <s v="no"/>
    <m/>
    <s v="no"/>
    <m/>
    <s v="167"/>
    <s v="72"/>
    <s v="25.8"/>
    <m/>
    <m/>
    <s v="14711,15959"/>
    <s v="2022-002,2023-006"/>
  </r>
  <r>
    <n v="2"/>
    <n v="4"/>
    <n v="44"/>
    <s v="D11882S"/>
    <s v="D11882"/>
    <s v="D11882"/>
    <x v="5"/>
    <x v="2"/>
    <x v="2"/>
    <s v="2022"/>
    <s v="F"/>
    <n v="46"/>
    <x v="0"/>
    <s v="Caucasian"/>
    <m/>
    <m/>
    <m/>
    <s v="no"/>
    <m/>
    <s v="no"/>
    <m/>
    <s v="167"/>
    <s v="72"/>
    <s v="25.8"/>
    <m/>
    <m/>
    <s v="14711,15959"/>
    <s v="2022-002,2023-006"/>
  </r>
  <r>
    <n v="2"/>
    <n v="4"/>
    <n v="45"/>
    <s v="D11882S"/>
    <s v="D11882"/>
    <s v="D11882"/>
    <x v="5"/>
    <x v="2"/>
    <x v="2"/>
    <s v="2022"/>
    <s v="F"/>
    <n v="46"/>
    <x v="0"/>
    <s v="Caucasian"/>
    <m/>
    <m/>
    <m/>
    <s v="no"/>
    <m/>
    <s v="no"/>
    <m/>
    <s v="167"/>
    <s v="72"/>
    <s v="25.8"/>
    <m/>
    <m/>
    <s v="14711,15959"/>
    <s v="2022-002,2023-006"/>
  </r>
  <r>
    <n v="2"/>
    <n v="4"/>
    <n v="46"/>
    <s v="D11933S"/>
    <s v="D11933"/>
    <s v="D11933"/>
    <x v="5"/>
    <x v="2"/>
    <x v="2"/>
    <s v="2022"/>
    <s v="F"/>
    <n v="57"/>
    <x v="0"/>
    <s v="Caucasian"/>
    <m/>
    <m/>
    <m/>
    <s v="no"/>
    <m/>
    <s v="no"/>
    <m/>
    <s v="160"/>
    <s v="75"/>
    <s v="29.3"/>
    <m/>
    <m/>
    <s v="15959"/>
    <s v="2023-006"/>
  </r>
  <r>
    <n v="2"/>
    <n v="4"/>
    <n v="47"/>
    <s v="D11933S"/>
    <s v="D11933"/>
    <s v="D11933"/>
    <x v="5"/>
    <x v="2"/>
    <x v="2"/>
    <s v="2022"/>
    <s v="F"/>
    <n v="57"/>
    <x v="0"/>
    <s v="Caucasian"/>
    <m/>
    <m/>
    <m/>
    <s v="no"/>
    <m/>
    <s v="no"/>
    <m/>
    <s v="160"/>
    <s v="75"/>
    <s v="29.3"/>
    <m/>
    <m/>
    <s v="15959"/>
    <s v="2023-006"/>
  </r>
  <r>
    <n v="2"/>
    <n v="4"/>
    <n v="48"/>
    <s v="D11909S"/>
    <s v="D11909"/>
    <s v="D11909"/>
    <x v="5"/>
    <x v="2"/>
    <x v="2"/>
    <s v="2022"/>
    <s v="F"/>
    <n v="38"/>
    <x v="0"/>
    <s v="Caucasian"/>
    <m/>
    <m/>
    <m/>
    <s v="no"/>
    <m/>
    <s v="no"/>
    <m/>
    <s v="166"/>
    <s v="72"/>
    <s v="26.1"/>
    <m/>
    <m/>
    <s v="14711,15959"/>
    <s v="2022-002,2023-006"/>
  </r>
  <r>
    <n v="2"/>
    <n v="4"/>
    <n v="49"/>
    <s v="D11909S"/>
    <s v="D11909"/>
    <s v="D11909"/>
    <x v="5"/>
    <x v="2"/>
    <x v="2"/>
    <s v="2022"/>
    <s v="F"/>
    <n v="38"/>
    <x v="0"/>
    <s v="Caucasian"/>
    <m/>
    <m/>
    <m/>
    <s v="no"/>
    <m/>
    <s v="no"/>
    <m/>
    <s v="166"/>
    <s v="72"/>
    <s v="26.1"/>
    <m/>
    <m/>
    <s v="14711,15959"/>
    <s v="2022-002,2023-006"/>
  </r>
  <r>
    <n v="2"/>
    <n v="4"/>
    <n v="50"/>
    <s v="D11906S"/>
    <s v="D11906"/>
    <s v="D11906"/>
    <x v="5"/>
    <x v="2"/>
    <x v="2"/>
    <s v="2022"/>
    <s v="F"/>
    <n v="41"/>
    <x v="0"/>
    <s v="Caucasian"/>
    <m/>
    <m/>
    <m/>
    <s v="no"/>
    <m/>
    <s v="no"/>
    <m/>
    <s v="182"/>
    <s v="80"/>
    <s v="24.2"/>
    <m/>
    <m/>
    <s v="14711,15959"/>
    <s v="2022-002,2023-006"/>
  </r>
  <r>
    <n v="2"/>
    <n v="4"/>
    <n v="51"/>
    <s v="D11906S"/>
    <s v="D11906"/>
    <s v="D11906"/>
    <x v="5"/>
    <x v="2"/>
    <x v="2"/>
    <s v="2022"/>
    <s v="F"/>
    <n v="41"/>
    <x v="0"/>
    <s v="Caucasian"/>
    <m/>
    <m/>
    <m/>
    <s v="no"/>
    <m/>
    <s v="no"/>
    <m/>
    <s v="182"/>
    <s v="80"/>
    <s v="24.2"/>
    <m/>
    <m/>
    <s v="14711,15959"/>
    <s v="2022-002,2023-006"/>
  </r>
  <r>
    <n v="2"/>
    <n v="4"/>
    <n v="52"/>
    <s v="D11882S"/>
    <s v="D11882"/>
    <s v="D11882"/>
    <x v="5"/>
    <x v="2"/>
    <x v="2"/>
    <s v="2022"/>
    <s v="F"/>
    <n v="46"/>
    <x v="0"/>
    <s v="Caucasian"/>
    <m/>
    <m/>
    <m/>
    <s v="no"/>
    <m/>
    <s v="no"/>
    <m/>
    <s v="167"/>
    <s v="72"/>
    <s v="25.8"/>
    <m/>
    <m/>
    <s v="14711,15959"/>
    <s v="2022-002,2023-006"/>
  </r>
  <r>
    <n v="2"/>
    <n v="4"/>
    <n v="53"/>
    <s v="D11882S"/>
    <s v="D11882"/>
    <s v="D11882"/>
    <x v="5"/>
    <x v="2"/>
    <x v="2"/>
    <s v="2022"/>
    <s v="F"/>
    <n v="46"/>
    <x v="0"/>
    <s v="Caucasian"/>
    <m/>
    <m/>
    <m/>
    <s v="no"/>
    <m/>
    <s v="no"/>
    <m/>
    <s v="167"/>
    <s v="72"/>
    <s v="25.8"/>
    <m/>
    <m/>
    <s v="14711,15959"/>
    <s v="2022-002,2023-006"/>
  </r>
  <r>
    <n v="2"/>
    <n v="4"/>
    <n v="54"/>
    <s v="D11882S"/>
    <s v="D11882"/>
    <s v="D11882"/>
    <x v="5"/>
    <x v="2"/>
    <x v="2"/>
    <s v="2022"/>
    <s v="F"/>
    <n v="46"/>
    <x v="0"/>
    <s v="Caucasian"/>
    <m/>
    <m/>
    <m/>
    <s v="no"/>
    <m/>
    <s v="no"/>
    <m/>
    <s v="167"/>
    <s v="72"/>
    <s v="25.8"/>
    <m/>
    <m/>
    <s v="14711,15959"/>
    <s v="2022-002,2023-006"/>
  </r>
  <r>
    <n v="2"/>
    <n v="4"/>
    <n v="55"/>
    <s v="D11881S"/>
    <s v="D11881"/>
    <s v="D11881"/>
    <x v="5"/>
    <x v="2"/>
    <x v="2"/>
    <s v="2022"/>
    <s v="F"/>
    <n v="68"/>
    <x v="0"/>
    <s v="Caucasian"/>
    <m/>
    <m/>
    <m/>
    <s v="no"/>
    <m/>
    <s v="no"/>
    <m/>
    <s v="158"/>
    <s v="72"/>
    <s v="28.8"/>
    <m/>
    <m/>
    <s v="14711,15913,15959"/>
    <s v="2022-002,2023-002,2023-006"/>
  </r>
  <r>
    <n v="2"/>
    <n v="4"/>
    <n v="56"/>
    <s v="D11881S"/>
    <s v="D11881"/>
    <s v="D11881"/>
    <x v="5"/>
    <x v="2"/>
    <x v="2"/>
    <s v="2022"/>
    <s v="F"/>
    <n v="68"/>
    <x v="0"/>
    <s v="Caucasian"/>
    <m/>
    <m/>
    <m/>
    <s v="no"/>
    <m/>
    <s v="no"/>
    <m/>
    <s v="158"/>
    <s v="72"/>
    <s v="28.8"/>
    <m/>
    <m/>
    <s v="14711,15913,15959"/>
    <s v="2022-002,2023-002,2023-006"/>
  </r>
  <r>
    <n v="2"/>
    <n v="4"/>
    <n v="57"/>
    <s v="D11861S"/>
    <s v="D11861"/>
    <s v="D11861"/>
    <x v="5"/>
    <x v="2"/>
    <x v="2"/>
    <s v="2022"/>
    <s v="F"/>
    <n v="61"/>
    <x v="0"/>
    <s v="Caucasian"/>
    <m/>
    <m/>
    <m/>
    <s v="26 years 1 pack/day"/>
    <m/>
    <s v="no"/>
    <m/>
    <s v="166"/>
    <s v="76"/>
    <s v="27.6"/>
    <m/>
    <m/>
    <s v="14711,15959"/>
    <s v="2022-002,2023-006"/>
  </r>
  <r>
    <n v="2"/>
    <n v="4"/>
    <n v="58"/>
    <s v="D11861S"/>
    <s v="D11861"/>
    <s v="D11861"/>
    <x v="5"/>
    <x v="2"/>
    <x v="2"/>
    <s v="2022"/>
    <s v="F"/>
    <n v="61"/>
    <x v="0"/>
    <s v="Caucasian"/>
    <m/>
    <m/>
    <m/>
    <s v="26 years 1 pack/day"/>
    <m/>
    <s v="no"/>
    <m/>
    <s v="166"/>
    <s v="76"/>
    <s v="27.6"/>
    <m/>
    <m/>
    <s v="14711,15959"/>
    <s v="2022-002,2023-006"/>
  </r>
  <r>
    <n v="2"/>
    <n v="4"/>
    <n v="59"/>
    <s v="D11861S"/>
    <s v="D11861"/>
    <s v="D11861"/>
    <x v="5"/>
    <x v="2"/>
    <x v="2"/>
    <s v="2022"/>
    <s v="F"/>
    <n v="61"/>
    <x v="0"/>
    <s v="Caucasian"/>
    <m/>
    <m/>
    <m/>
    <s v="26 years 1 pack/day"/>
    <m/>
    <s v="no"/>
    <m/>
    <s v="166"/>
    <s v="76"/>
    <s v="27.6"/>
    <m/>
    <m/>
    <s v="14711,15959"/>
    <s v="2022-002,2023-006"/>
  </r>
  <r>
    <n v="2"/>
    <n v="4"/>
    <n v="60"/>
    <s v="D12116P"/>
    <s v="D12116"/>
    <s v="D12116"/>
    <x v="5"/>
    <x v="2"/>
    <x v="2"/>
    <s v="2022"/>
    <s v="F"/>
    <n v="48"/>
    <x v="2"/>
    <s v="Caucasian"/>
    <m/>
    <m/>
    <m/>
    <s v="no"/>
    <m/>
    <s v="no"/>
    <m/>
    <s v="167"/>
    <s v="76"/>
    <s v="27.3"/>
    <m/>
    <m/>
    <s v="16031"/>
    <s v="2023-008"/>
  </r>
  <r>
    <n v="2"/>
    <n v="4"/>
    <n v="61"/>
    <s v="D12120P"/>
    <s v="D12120"/>
    <s v="D12120"/>
    <x v="5"/>
    <x v="2"/>
    <x v="2"/>
    <s v="2022"/>
    <s v="F"/>
    <n v="49"/>
    <x v="2"/>
    <s v="Caucasian"/>
    <m/>
    <m/>
    <m/>
    <s v="no"/>
    <m/>
    <s v="no"/>
    <m/>
    <s v="173"/>
    <s v="60"/>
    <s v="20"/>
    <m/>
    <m/>
    <s v="16031"/>
    <s v="2023-008"/>
  </r>
  <r>
    <n v="2"/>
    <n v="4"/>
    <n v="62"/>
    <s v="D12058S"/>
    <s v="D12058"/>
    <s v="D12058"/>
    <x v="5"/>
    <x v="2"/>
    <x v="2"/>
    <s v="2022"/>
    <s v="F"/>
    <n v="46"/>
    <x v="0"/>
    <s v="Caucasian"/>
    <m/>
    <m/>
    <m/>
    <s v="no"/>
    <m/>
    <s v="no"/>
    <m/>
    <s v="166"/>
    <s v="78"/>
    <s v="28.3"/>
    <m/>
    <m/>
    <s v="16031"/>
    <s v="2023-008"/>
  </r>
  <r>
    <n v="2"/>
    <n v="4"/>
    <n v="63"/>
    <s v="D12056S"/>
    <s v="D12056"/>
    <s v="D12056"/>
    <x v="5"/>
    <x v="2"/>
    <x v="2"/>
    <s v="2022"/>
    <s v="F"/>
    <n v="47"/>
    <x v="0"/>
    <s v="Caucasian"/>
    <m/>
    <m/>
    <m/>
    <s v="13 years 1 pack/day"/>
    <m/>
    <s v="no"/>
    <m/>
    <s v="170"/>
    <s v="82"/>
    <s v="28.4"/>
    <m/>
    <m/>
    <s v="16031"/>
    <s v="2023-008"/>
  </r>
  <r>
    <n v="2"/>
    <n v="4"/>
    <n v="64"/>
    <s v="D12059S"/>
    <s v="D12059"/>
    <s v="D12059"/>
    <x v="5"/>
    <x v="2"/>
    <x v="2"/>
    <s v="2022"/>
    <s v="F"/>
    <n v="43"/>
    <x v="0"/>
    <s v="Caucasian"/>
    <m/>
    <m/>
    <m/>
    <s v="no"/>
    <m/>
    <s v="no"/>
    <m/>
    <s v="167"/>
    <s v="71"/>
    <s v="25.5"/>
    <m/>
    <m/>
    <s v="16031"/>
    <s v="2023-008"/>
  </r>
  <r>
    <n v="2"/>
    <n v="4"/>
    <n v="65"/>
    <s v="D12095S"/>
    <s v="D12095"/>
    <s v="D12095"/>
    <x v="5"/>
    <x v="2"/>
    <x v="2"/>
    <s v="2022"/>
    <s v="F"/>
    <n v="51"/>
    <x v="0"/>
    <s v="Caucasian"/>
    <m/>
    <m/>
    <m/>
    <s v="no"/>
    <m/>
    <s v="no"/>
    <m/>
    <s v="172"/>
    <s v="68"/>
    <s v="23"/>
    <m/>
    <m/>
    <s v="16031,16436"/>
    <s v="2023-008,AOA-230405-MultiSerum"/>
  </r>
  <r>
    <n v="2"/>
    <n v="4"/>
    <n v="66"/>
    <s v="D121116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4"/>
    <n v="67"/>
    <s v="D12120S"/>
    <s v="D12120"/>
    <s v="D12120"/>
    <x v="5"/>
    <x v="2"/>
    <x v="2"/>
    <s v="2022"/>
    <s v="F"/>
    <n v="49"/>
    <x v="0"/>
    <s v="Caucasian"/>
    <m/>
    <m/>
    <m/>
    <s v="no"/>
    <m/>
    <s v="no"/>
    <m/>
    <s v="173"/>
    <s v="60"/>
    <s v="20"/>
    <m/>
    <m/>
    <s v="16031"/>
    <s v="2023-008"/>
  </r>
  <r>
    <n v="2"/>
    <n v="4"/>
    <n v="68"/>
    <s v="D11573S"/>
    <s v="D11573"/>
    <s v="D11573"/>
    <x v="5"/>
    <x v="2"/>
    <x v="2"/>
    <s v="2022"/>
    <s v="F"/>
    <n v="61"/>
    <x v="0"/>
    <s v="Caucasian"/>
    <m/>
    <m/>
    <m/>
    <s v="no"/>
    <m/>
    <s v="no"/>
    <m/>
    <s v="173"/>
    <s v="65"/>
    <s v="21.7"/>
    <m/>
    <m/>
    <s v="14711,15959"/>
    <s v="2022-002,2023-006"/>
  </r>
  <r>
    <n v="2"/>
    <n v="4"/>
    <n v="69"/>
    <s v="D11573S"/>
    <s v="D11573"/>
    <s v="D11573"/>
    <x v="5"/>
    <x v="2"/>
    <x v="2"/>
    <s v="2022"/>
    <s v="F"/>
    <n v="61"/>
    <x v="0"/>
    <s v="Caucasian"/>
    <m/>
    <m/>
    <m/>
    <s v="no"/>
    <m/>
    <s v="no"/>
    <m/>
    <s v="173"/>
    <s v="65"/>
    <s v="21.7"/>
    <m/>
    <m/>
    <s v="14711,15959"/>
    <s v="2022-002,2023-006"/>
  </r>
  <r>
    <n v="2"/>
    <n v="4"/>
    <n v="70"/>
    <s v="D11573S"/>
    <s v="D11573"/>
    <s v="D11573"/>
    <x v="5"/>
    <x v="2"/>
    <x v="2"/>
    <s v="2022"/>
    <s v="F"/>
    <n v="61"/>
    <x v="0"/>
    <s v="Caucasian"/>
    <m/>
    <m/>
    <m/>
    <s v="no"/>
    <m/>
    <s v="no"/>
    <m/>
    <s v="173"/>
    <s v="65"/>
    <s v="21.7"/>
    <m/>
    <m/>
    <s v="14711,15959"/>
    <s v="2022-002,2023-006"/>
  </r>
  <r>
    <n v="2"/>
    <n v="4"/>
    <n v="71"/>
    <s v="D12056P"/>
    <s v="D12056"/>
    <s v="D12056"/>
    <x v="5"/>
    <x v="2"/>
    <x v="2"/>
    <s v="2022"/>
    <s v="F"/>
    <n v="47"/>
    <x v="2"/>
    <s v="Caucasian"/>
    <m/>
    <m/>
    <m/>
    <s v="13 years 1 pack/day"/>
    <m/>
    <s v="no"/>
    <m/>
    <s v="170"/>
    <s v="82"/>
    <s v="28.4"/>
    <m/>
    <m/>
    <s v="16031"/>
    <s v="2023-008"/>
  </r>
  <r>
    <n v="2"/>
    <n v="4"/>
    <n v="72"/>
    <s v="D12058P"/>
    <s v="D12058"/>
    <s v="D12058"/>
    <x v="5"/>
    <x v="2"/>
    <x v="2"/>
    <s v="2022"/>
    <s v="F"/>
    <n v="46"/>
    <x v="2"/>
    <s v="Caucasian"/>
    <m/>
    <m/>
    <m/>
    <s v="no"/>
    <m/>
    <s v="no"/>
    <m/>
    <s v="166"/>
    <s v="78"/>
    <s v="28.3"/>
    <m/>
    <m/>
    <s v="16031"/>
    <s v="2023-008"/>
  </r>
  <r>
    <n v="2"/>
    <n v="4"/>
    <n v="73"/>
    <s v="D12059P"/>
    <s v="D12059"/>
    <s v="D12059"/>
    <x v="5"/>
    <x v="2"/>
    <x v="2"/>
    <s v="2022"/>
    <s v="F"/>
    <n v="43"/>
    <x v="2"/>
    <s v="Caucasian"/>
    <m/>
    <m/>
    <m/>
    <s v="no"/>
    <m/>
    <s v="no"/>
    <m/>
    <s v="167"/>
    <s v="71"/>
    <s v="25.5"/>
    <m/>
    <m/>
    <s v="16031"/>
    <s v="2023-008"/>
  </r>
  <r>
    <n v="2"/>
    <n v="4"/>
    <n v="74"/>
    <s v="D12059P"/>
    <s v="D12059"/>
    <s v="D12059"/>
    <x v="5"/>
    <x v="2"/>
    <x v="2"/>
    <s v="2022"/>
    <s v="F"/>
    <n v="43"/>
    <x v="2"/>
    <s v="Caucasian"/>
    <m/>
    <m/>
    <m/>
    <s v="no"/>
    <m/>
    <s v="no"/>
    <m/>
    <s v="167"/>
    <s v="71"/>
    <s v="25.5"/>
    <m/>
    <m/>
    <s v="16031"/>
    <s v="2023-008"/>
  </r>
  <r>
    <n v="2"/>
    <n v="4"/>
    <n v="75"/>
    <s v="D11919P"/>
    <s v="D11919"/>
    <s v="D11919"/>
    <x v="5"/>
    <x v="2"/>
    <x v="2"/>
    <s v="2022"/>
    <s v="F"/>
    <n v="51"/>
    <x v="2"/>
    <s v="Caucasian"/>
    <m/>
    <m/>
    <m/>
    <s v="no"/>
    <m/>
    <s v="no"/>
    <m/>
    <s v="171"/>
    <s v="60"/>
    <s v="20.5"/>
    <m/>
    <m/>
    <s v="16031"/>
    <s v="2023-008"/>
  </r>
  <r>
    <n v="2"/>
    <n v="4"/>
    <n v="76"/>
    <s v="D11901P"/>
    <s v="D11901"/>
    <s v="D11901"/>
    <x v="5"/>
    <x v="2"/>
    <x v="2"/>
    <s v="2022"/>
    <s v="F"/>
    <n v="52"/>
    <x v="2"/>
    <s v="Caucasian"/>
    <m/>
    <m/>
    <m/>
    <s v="no"/>
    <m/>
    <s v="no"/>
    <m/>
    <s v="167"/>
    <s v="58"/>
    <s v="20.8"/>
    <m/>
    <m/>
    <s v="16031"/>
    <s v="2023-008"/>
  </r>
  <r>
    <n v="2"/>
    <n v="4"/>
    <n v="77"/>
    <s v="D11889P"/>
    <s v="D11889"/>
    <s v="D11889"/>
    <x v="5"/>
    <x v="2"/>
    <x v="2"/>
    <s v="2022"/>
    <s v="F"/>
    <n v="38"/>
    <x v="2"/>
    <s v="Caucasian"/>
    <m/>
    <m/>
    <m/>
    <s v="no"/>
    <m/>
    <s v="no"/>
    <m/>
    <s v="169"/>
    <s v="78"/>
    <s v="27.3"/>
    <m/>
    <m/>
    <s v="16031"/>
    <s v="2023-008"/>
  </r>
  <r>
    <n v="2"/>
    <n v="4"/>
    <n v="78"/>
    <s v="D11856P"/>
    <s v="D11856"/>
    <s v="D11856"/>
    <x v="5"/>
    <x v="2"/>
    <x v="2"/>
    <s v="2022"/>
    <s v="F"/>
    <n v="52"/>
    <x v="2"/>
    <s v="Caucasian"/>
    <m/>
    <m/>
    <m/>
    <s v="no"/>
    <m/>
    <s v="no"/>
    <m/>
    <s v="165"/>
    <s v="73"/>
    <s v="26.8"/>
    <m/>
    <m/>
    <s v="16031"/>
    <s v="2023-008"/>
  </r>
  <r>
    <n v="2"/>
    <n v="4"/>
    <n v="79"/>
    <s v="D11892P"/>
    <s v="D11892"/>
    <s v="D11892"/>
    <x v="5"/>
    <x v="2"/>
    <x v="2"/>
    <s v="2022"/>
    <s v="F"/>
    <n v="37"/>
    <x v="2"/>
    <s v="Caucasian"/>
    <m/>
    <m/>
    <m/>
    <s v="no"/>
    <m/>
    <s v="no"/>
    <m/>
    <s v="168"/>
    <s v="60"/>
    <s v="21.3"/>
    <m/>
    <m/>
    <s v="16031"/>
    <s v="2023-008"/>
  </r>
  <r>
    <n v="2"/>
    <n v="4"/>
    <n v="80"/>
    <s v="D11584P"/>
    <s v="D11584"/>
    <s v="D11584"/>
    <x v="5"/>
    <x v="2"/>
    <x v="2"/>
    <s v="2022"/>
    <s v="F"/>
    <n v="50"/>
    <x v="2"/>
    <s v="Caucasian"/>
    <m/>
    <m/>
    <m/>
    <s v="no"/>
    <m/>
    <s v="no"/>
    <m/>
    <s v="164"/>
    <s v="67"/>
    <s v="24.9"/>
    <m/>
    <m/>
    <s v="16031"/>
    <s v="2023-008"/>
  </r>
  <r>
    <n v="2"/>
    <n v="4"/>
    <n v="81"/>
    <s v="D11934P"/>
    <s v="D11934"/>
    <s v="D11934"/>
    <x v="5"/>
    <x v="2"/>
    <x v="2"/>
    <s v="2022"/>
    <s v="F"/>
    <n v="48"/>
    <x v="2"/>
    <s v="Caucasian"/>
    <m/>
    <m/>
    <m/>
    <s v="no"/>
    <m/>
    <s v="no"/>
    <m/>
    <s v="162"/>
    <s v="60"/>
    <s v="22.9"/>
    <m/>
    <m/>
    <s v="16031"/>
    <s v="2023-008"/>
  </r>
  <r>
    <n v="2"/>
    <n v="5"/>
    <n v="1"/>
    <s v="2108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2"/>
    <s v="2109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3"/>
    <s v="2106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4"/>
    <s v="210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5"/>
    <s v="2105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6"/>
    <s v="211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7"/>
    <s v="210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8"/>
    <s v="211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9"/>
    <s v="210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10"/>
    <s v="2110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11"/>
    <s v="2108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12"/>
    <s v="2109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13"/>
    <s v="2106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14"/>
    <s v="210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15"/>
    <s v="2105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16"/>
    <s v="211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17"/>
    <s v="210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18"/>
    <s v="211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19"/>
    <s v="210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20"/>
    <s v="2110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21"/>
    <s v="2108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22"/>
    <s v="2109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23"/>
    <s v="2106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24"/>
    <s v="210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25"/>
    <s v="2105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26"/>
    <s v="211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27"/>
    <s v="210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28"/>
    <s v="211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29"/>
    <s v="210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30"/>
    <s v="2110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31"/>
    <s v="23028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32"/>
    <s v="23030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33"/>
    <s v="23026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34"/>
    <s v="2302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35"/>
    <s v="23025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36"/>
    <s v="2302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37"/>
    <s v="23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38"/>
    <s v="2303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39"/>
    <s v="23028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40"/>
    <s v="2302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41"/>
    <s v="23028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42"/>
    <s v="23030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43"/>
    <s v="23026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44"/>
    <s v="2302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45"/>
    <s v="23025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46"/>
    <s v="2302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47"/>
    <s v="23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48"/>
    <s v="2303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49"/>
    <s v="23028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50"/>
    <s v="2302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51"/>
    <s v="23028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52"/>
    <s v="23030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53"/>
    <s v="23026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54"/>
    <s v="2302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55"/>
    <s v="23025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56"/>
    <s v="2302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57"/>
    <s v="23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58"/>
    <s v="2303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59"/>
    <s v="23028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5"/>
    <n v="60"/>
    <s v="2302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1"/>
    <s v="034792S"/>
    <s v="034792S"/>
    <s v="034792S"/>
    <x v="2"/>
    <x v="0"/>
    <x v="15"/>
    <s v="2022"/>
    <s v="F"/>
    <n v="41"/>
    <x v="0"/>
    <s v="Caucasian"/>
    <s v="G3"/>
    <s v="T3cN1M1"/>
    <s v="500"/>
    <s v="no"/>
    <s v="father -CRC "/>
    <s v="erosive gastritis"/>
    <s v="no"/>
    <s v="167"/>
    <s v="64"/>
    <s v="22.9"/>
    <m/>
    <m/>
    <s v="15959"/>
    <s v="2023-006"/>
  </r>
  <r>
    <n v="2"/>
    <n v="6"/>
    <n v="2"/>
    <s v="034807S"/>
    <s v="034807S"/>
    <s v="034807S"/>
    <x v="2"/>
    <x v="0"/>
    <x v="6"/>
    <s v="2022"/>
    <s v="F"/>
    <n v="62"/>
    <x v="0"/>
    <s v="Caucasian"/>
    <s v="G3"/>
    <s v="T3bN0M0"/>
    <s v="N/A"/>
    <s v="no"/>
    <s v="no"/>
    <s v="hypertension "/>
    <s v="no"/>
    <s v="149"/>
    <s v="66"/>
    <s v="29.7"/>
    <m/>
    <m/>
    <s v="15913,15959"/>
    <s v="2023-002,2023-006"/>
  </r>
  <r>
    <n v="2"/>
    <n v="6"/>
    <n v="3"/>
    <s v="34806 125 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4"/>
    <s v="034768S"/>
    <s v="34768"/>
    <s v="34768"/>
    <x v="2"/>
    <x v="0"/>
    <x v="9"/>
    <s v="2022"/>
    <s v="F"/>
    <n v="63"/>
    <x v="0"/>
    <s v="Caucasian"/>
    <s v="G3"/>
    <s v="T3cN0M1"/>
    <s v="83.6"/>
    <s v="no"/>
    <s v="no"/>
    <s v="no"/>
    <s v="no"/>
    <s v="170"/>
    <m/>
    <m/>
    <m/>
    <m/>
    <s v="14711,15959"/>
    <s v="2022-002,2023-006"/>
  </r>
  <r>
    <n v="2"/>
    <n v="6"/>
    <n v="5"/>
    <s v="034619S"/>
    <s v="034619S"/>
    <s v="034619S"/>
    <x v="2"/>
    <x v="0"/>
    <x v="7"/>
    <s v="2021"/>
    <s v="F"/>
    <n v="66"/>
    <x v="0"/>
    <s v="Caucasian"/>
    <s v="N/A"/>
    <s v="T3cN0M0"/>
    <s v="752"/>
    <s v="no"/>
    <s v="no"/>
    <s v="no"/>
    <s v="2 courses chemotherapy"/>
    <s v="160"/>
    <s v="65"/>
    <s v="25.3"/>
    <m/>
    <m/>
    <s v="13914,15959"/>
    <s v="2021-009,2023-006"/>
  </r>
  <r>
    <n v="2"/>
    <n v="6"/>
    <n v="6"/>
    <s v="034798S"/>
    <s v="34798"/>
    <s v="34798"/>
    <x v="2"/>
    <x v="0"/>
    <x v="7"/>
    <s v="2022"/>
    <s v="F"/>
    <n v="50"/>
    <x v="0"/>
    <s v="Caucasian"/>
    <s v="G3"/>
    <s v="T3cN0M0"/>
    <s v="59.57"/>
    <s v="23 years 1 pack/day"/>
    <s v="no"/>
    <s v="no"/>
    <s v="no"/>
    <s v="165"/>
    <m/>
    <m/>
    <m/>
    <m/>
    <s v="14711,15913,15959"/>
    <s v="2022-002,2023-002,2023-006"/>
  </r>
  <r>
    <n v="2"/>
    <n v="6"/>
    <n v="7"/>
    <s v="D11933S"/>
    <s v="D11933"/>
    <s v="D11933"/>
    <x v="5"/>
    <x v="2"/>
    <x v="2"/>
    <s v="2022"/>
    <s v="F"/>
    <n v="57"/>
    <x v="0"/>
    <s v="Caucasian"/>
    <m/>
    <m/>
    <m/>
    <s v="no"/>
    <m/>
    <s v="no"/>
    <m/>
    <s v="160"/>
    <s v="75"/>
    <s v="29.3"/>
    <m/>
    <m/>
    <s v="15959"/>
    <s v="2023-006"/>
  </r>
  <r>
    <n v="2"/>
    <n v="6"/>
    <n v="9"/>
    <s v="D1186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10"/>
    <s v="034792S"/>
    <s v="034792S"/>
    <s v="034792S"/>
    <x v="2"/>
    <x v="0"/>
    <x v="15"/>
    <s v="2022"/>
    <s v="F"/>
    <n v="41"/>
    <x v="0"/>
    <s v="Caucasian"/>
    <s v="G3"/>
    <s v="T3cN1M1"/>
    <s v="500"/>
    <s v="no"/>
    <s v="father -CRC "/>
    <s v="erosive gastritis"/>
    <s v="no"/>
    <s v="167"/>
    <s v="64"/>
    <s v="22.9"/>
    <m/>
    <m/>
    <s v="15959"/>
    <s v="2023-006"/>
  </r>
  <r>
    <n v="2"/>
    <n v="6"/>
    <n v="11"/>
    <s v="034807S"/>
    <s v="034807S"/>
    <s v="034807S"/>
    <x v="2"/>
    <x v="0"/>
    <x v="6"/>
    <s v="2022"/>
    <s v="F"/>
    <n v="62"/>
    <x v="0"/>
    <s v="Caucasian"/>
    <s v="G3"/>
    <s v="T3bN0M0"/>
    <s v="N/A"/>
    <s v="no"/>
    <s v="no"/>
    <s v="hypertension "/>
    <s v="no"/>
    <s v="149"/>
    <s v="66"/>
    <s v="29.7"/>
    <m/>
    <m/>
    <s v="15913,15959"/>
    <s v="2023-002,2023-006"/>
  </r>
  <r>
    <n v="2"/>
    <n v="6"/>
    <n v="12"/>
    <s v="34806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13"/>
    <s v="034768S"/>
    <s v="34768"/>
    <s v="34768"/>
    <x v="2"/>
    <x v="0"/>
    <x v="9"/>
    <s v="2022"/>
    <s v="F"/>
    <n v="63"/>
    <x v="0"/>
    <s v="Caucasian"/>
    <s v="G3"/>
    <s v="T3cN0M1"/>
    <s v="83.6"/>
    <s v="no"/>
    <s v="no"/>
    <s v="no"/>
    <s v="no"/>
    <s v="170"/>
    <m/>
    <m/>
    <m/>
    <m/>
    <s v="14711,15959"/>
    <s v="2022-002,2023-006"/>
  </r>
  <r>
    <n v="2"/>
    <n v="6"/>
    <n v="14"/>
    <s v="034619S"/>
    <s v="034619S"/>
    <s v="034619S"/>
    <x v="2"/>
    <x v="0"/>
    <x v="7"/>
    <s v="2021"/>
    <s v="F"/>
    <n v="66"/>
    <x v="0"/>
    <s v="Caucasian"/>
    <s v="N/A"/>
    <s v="T3cN0M0"/>
    <s v="752"/>
    <s v="no"/>
    <s v="no"/>
    <s v="no"/>
    <s v="2 courses chemotherapy"/>
    <s v="160"/>
    <s v="65"/>
    <s v="25.3"/>
    <m/>
    <m/>
    <s v="13914,15959"/>
    <s v="2021-009,2023-006"/>
  </r>
  <r>
    <n v="2"/>
    <n v="6"/>
    <n v="15"/>
    <s v="34779 125 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16"/>
    <s v="D11933S"/>
    <s v="D11933"/>
    <s v="D11933"/>
    <x v="5"/>
    <x v="2"/>
    <x v="2"/>
    <s v="2022"/>
    <s v="F"/>
    <n v="57"/>
    <x v="0"/>
    <s v="Caucasian"/>
    <m/>
    <m/>
    <m/>
    <s v="no"/>
    <m/>
    <s v="no"/>
    <m/>
    <s v="160"/>
    <s v="75"/>
    <s v="29.3"/>
    <m/>
    <m/>
    <s v="15959"/>
    <s v="2023-006"/>
  </r>
  <r>
    <n v="2"/>
    <n v="6"/>
    <n v="17"/>
    <s v="D1186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18"/>
    <s v="D11573S"/>
    <s v="D11573"/>
    <s v="D11573"/>
    <x v="5"/>
    <x v="2"/>
    <x v="2"/>
    <s v="2022"/>
    <s v="F"/>
    <n v="61"/>
    <x v="0"/>
    <s v="Caucasian"/>
    <m/>
    <m/>
    <m/>
    <s v="no"/>
    <m/>
    <s v="no"/>
    <m/>
    <s v="173"/>
    <s v="65"/>
    <s v="21.7"/>
    <m/>
    <m/>
    <s v="14711,15959"/>
    <s v="2022-002,2023-006"/>
  </r>
  <r>
    <n v="2"/>
    <n v="6"/>
    <n v="19"/>
    <s v="034792S"/>
    <s v="034792S"/>
    <s v="034792S"/>
    <x v="2"/>
    <x v="0"/>
    <x v="15"/>
    <s v="2022"/>
    <s v="F"/>
    <n v="41"/>
    <x v="0"/>
    <s v="Caucasian"/>
    <s v="G3"/>
    <s v="T3cN1M1"/>
    <s v="500"/>
    <s v="no"/>
    <s v="father -CRC "/>
    <s v="erosive gastritis"/>
    <s v="no"/>
    <s v="167"/>
    <s v="64"/>
    <s v="22.9"/>
    <m/>
    <m/>
    <s v="15959"/>
    <s v="2023-006"/>
  </r>
  <r>
    <n v="2"/>
    <n v="6"/>
    <n v="20"/>
    <s v="034807S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21"/>
    <s v="34806 125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22"/>
    <s v="034768S"/>
    <s v="34768"/>
    <s v="34768"/>
    <x v="2"/>
    <x v="0"/>
    <x v="9"/>
    <s v="2022"/>
    <s v="F"/>
    <n v="63"/>
    <x v="0"/>
    <s v="Caucasian"/>
    <s v="G3"/>
    <s v="T3cN0M1"/>
    <s v="83.6"/>
    <s v="no"/>
    <s v="no"/>
    <s v="no"/>
    <s v="no"/>
    <s v="170"/>
    <m/>
    <m/>
    <m/>
    <m/>
    <s v="14711,15959"/>
    <s v="2022-002,2023-006"/>
  </r>
  <r>
    <n v="2"/>
    <n v="6"/>
    <n v="23"/>
    <s v="034619S"/>
    <s v="034619S"/>
    <s v="034619S"/>
    <x v="2"/>
    <x v="0"/>
    <x v="7"/>
    <s v="2021"/>
    <s v="F"/>
    <n v="66"/>
    <x v="0"/>
    <s v="Caucasian"/>
    <s v="N/A"/>
    <s v="T3cN0M0"/>
    <s v="752"/>
    <s v="no"/>
    <s v="no"/>
    <s v="no"/>
    <s v="2 courses chemotherapy"/>
    <s v="160"/>
    <s v="65"/>
    <s v="25.3"/>
    <m/>
    <m/>
    <s v="13914,15959"/>
    <s v="2021-009,2023-006"/>
  </r>
  <r>
    <n v="2"/>
    <n v="6"/>
    <n v="24"/>
    <s v="34779 125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25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2"/>
    <n v="6"/>
    <n v="26"/>
    <s v="D1186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27"/>
    <s v="D1157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28"/>
    <s v="034792S"/>
    <s v="034792S"/>
    <s v="034792S"/>
    <x v="2"/>
    <x v="0"/>
    <x v="15"/>
    <s v="2022"/>
    <s v="F"/>
    <n v="41"/>
    <x v="0"/>
    <s v="Caucasian"/>
    <s v="G3"/>
    <s v="T3cN1M1"/>
    <s v="500"/>
    <s v="no"/>
    <s v="father -CRC "/>
    <s v="erosive gastritis"/>
    <s v="no"/>
    <s v="167"/>
    <s v="64"/>
    <s v="22.9"/>
    <m/>
    <m/>
    <s v="15959"/>
    <s v="2023-006"/>
  </r>
  <r>
    <n v="2"/>
    <n v="6"/>
    <n v="29"/>
    <s v="34800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30"/>
    <s v="034805S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31"/>
    <s v="034768S"/>
    <s v="34768"/>
    <s v="34768"/>
    <x v="2"/>
    <x v="0"/>
    <x v="9"/>
    <s v="2022"/>
    <s v="F"/>
    <n v="63"/>
    <x v="0"/>
    <s v="Caucasian"/>
    <s v="G3"/>
    <s v="T3cN0M1"/>
    <s v="83.6"/>
    <s v="no"/>
    <s v="no"/>
    <s v="no"/>
    <s v="no"/>
    <s v="170"/>
    <m/>
    <m/>
    <m/>
    <m/>
    <s v="14711,15959"/>
    <s v="2022-002,2023-006"/>
  </r>
  <r>
    <n v="2"/>
    <n v="6"/>
    <n v="32"/>
    <s v="034619S"/>
    <s v="034619S"/>
    <s v="034619S"/>
    <x v="2"/>
    <x v="0"/>
    <x v="7"/>
    <s v="2021"/>
    <s v="F"/>
    <n v="66"/>
    <x v="0"/>
    <s v="Caucasian"/>
    <s v="N/A"/>
    <s v="T3cN0M0"/>
    <s v="752"/>
    <s v="no"/>
    <s v="no"/>
    <s v="no"/>
    <s v="2 courses chemotherapy"/>
    <s v="160"/>
    <s v="65"/>
    <s v="25.3"/>
    <m/>
    <m/>
    <s v="13914,15959"/>
    <s v="2021-009,2023-006"/>
  </r>
  <r>
    <n v="2"/>
    <n v="6"/>
    <n v="33"/>
    <s v="033443S"/>
    <s v="033443S"/>
    <s v="033443S"/>
    <x v="22"/>
    <x v="0"/>
    <x v="7"/>
    <s v="2016"/>
    <s v="F"/>
    <n v="60"/>
    <x v="0"/>
    <s v="Caucasian"/>
    <s v="G2"/>
    <s v="T3cN1M0"/>
    <s v="460"/>
    <s v="no"/>
    <s v="no"/>
    <s v="no"/>
    <s v="no"/>
    <s v="178"/>
    <s v="118"/>
    <s v="37.200000000000003"/>
    <m/>
    <m/>
    <s v="13914,15959"/>
    <s v="2021-009,2023-006"/>
  </r>
  <r>
    <n v="2"/>
    <n v="6"/>
    <n v="34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2"/>
    <n v="6"/>
    <n v="35"/>
    <s v="D1186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36"/>
    <s v="D1157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37"/>
    <s v="034792S"/>
    <s v="034792S"/>
    <s v="034792S"/>
    <x v="2"/>
    <x v="0"/>
    <x v="15"/>
    <s v="2022"/>
    <s v="F"/>
    <n v="41"/>
    <x v="0"/>
    <s v="Caucasian"/>
    <s v="G3"/>
    <s v="T3cN1M1"/>
    <s v="500"/>
    <s v="no"/>
    <s v="father -CRC "/>
    <s v="erosive gastritis"/>
    <s v="no"/>
    <s v="167"/>
    <s v="64"/>
    <s v="22.9"/>
    <m/>
    <m/>
    <s v="15959"/>
    <s v="2023-006"/>
  </r>
  <r>
    <n v="2"/>
    <n v="6"/>
    <n v="38"/>
    <s v="34800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39"/>
    <s v="034805S"/>
    <s v="034805S"/>
    <s v="034805S"/>
    <x v="2"/>
    <x v="0"/>
    <x v="10"/>
    <s v="2022"/>
    <s v="F"/>
    <n v="34"/>
    <x v="0"/>
    <s v="Caucasian"/>
    <s v="G1"/>
    <s v="T3a2N0M0"/>
    <s v="41.2"/>
    <s v="no"/>
    <s v="no"/>
    <s v="underweight"/>
    <s v="no"/>
    <s v="170"/>
    <s v="48.4"/>
    <s v="16.7"/>
    <m/>
    <m/>
    <s v="15959"/>
    <s v="2023-006"/>
  </r>
  <r>
    <n v="2"/>
    <n v="6"/>
    <n v="40"/>
    <s v="034796S"/>
    <s v="034796S"/>
    <s v="034796S"/>
    <x v="2"/>
    <x v="0"/>
    <x v="6"/>
    <s v="2022"/>
    <s v="F"/>
    <n v="50"/>
    <x v="0"/>
    <s v="Caucasian"/>
    <s v="G3"/>
    <s v="T3bN0M0"/>
    <s v="N/A"/>
    <s v="no"/>
    <s v="no"/>
    <s v="no"/>
    <s v="no"/>
    <s v="157"/>
    <s v="69.5"/>
    <s v="28"/>
    <m/>
    <m/>
    <s v="15913,15959"/>
    <s v="2023-002,2023-006"/>
  </r>
  <r>
    <n v="2"/>
    <n v="6"/>
    <n v="41"/>
    <s v="034687S"/>
    <s v="34687"/>
    <s v="34687"/>
    <x v="2"/>
    <x v="0"/>
    <x v="9"/>
    <s v="2021"/>
    <s v="F"/>
    <n v="71"/>
    <x v="0"/>
    <s v="Caucasian"/>
    <s v="N/A"/>
    <s v="T3cN1M1"/>
    <s v="N/A"/>
    <s v="no"/>
    <s v="no"/>
    <s v="hypertension, erosive gastritis, anemia"/>
    <s v="no"/>
    <s v="157"/>
    <m/>
    <m/>
    <m/>
    <m/>
    <s v="14711,15959"/>
    <s v="2022-002,2023-006"/>
  </r>
  <r>
    <n v="2"/>
    <n v="6"/>
    <n v="42"/>
    <s v="033443S"/>
    <s v="033443S"/>
    <s v="033443S"/>
    <x v="22"/>
    <x v="0"/>
    <x v="7"/>
    <s v="2016"/>
    <s v="F"/>
    <n v="60"/>
    <x v="0"/>
    <s v="Caucasian"/>
    <s v="G2"/>
    <s v="T3cN1M0"/>
    <s v="460"/>
    <s v="no"/>
    <s v="no"/>
    <s v="no"/>
    <s v="no"/>
    <s v="178"/>
    <s v="118"/>
    <s v="37.200000000000003"/>
    <m/>
    <m/>
    <s v="13914,15959"/>
    <s v="2021-009,2023-006"/>
  </r>
  <r>
    <n v="2"/>
    <n v="6"/>
    <n v="43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2"/>
    <n v="6"/>
    <n v="44"/>
    <s v="D1156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45"/>
    <s v="D1157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46"/>
    <s v="034784S"/>
    <s v="034784S"/>
    <s v="034784S"/>
    <x v="2"/>
    <x v="0"/>
    <x v="7"/>
    <s v="2022"/>
    <s v="F"/>
    <n v="59"/>
    <x v="0"/>
    <s v="Caucasian"/>
    <s v="G3"/>
    <s v="T3cN0M0"/>
    <s v="500"/>
    <s v="no"/>
    <s v="no"/>
    <s v="no"/>
    <s v="no"/>
    <s v="157"/>
    <s v="65.3"/>
    <s v="26.4"/>
    <m/>
    <m/>
    <s v="15959"/>
    <s v="2023-006"/>
  </r>
  <r>
    <n v="2"/>
    <n v="6"/>
    <n v="47"/>
    <s v="034794S"/>
    <s v="034794S"/>
    <s v="034794S"/>
    <x v="2"/>
    <x v="0"/>
    <x v="7"/>
    <s v="2022"/>
    <s v="F"/>
    <n v="61"/>
    <x v="0"/>
    <s v="Caucasian"/>
    <s v="G3"/>
    <s v="T3cN0M0"/>
    <s v="4960"/>
    <s v="no"/>
    <s v="no"/>
    <s v="no"/>
    <s v="no"/>
    <s v="162"/>
    <s v="59"/>
    <s v="22.5"/>
    <m/>
    <m/>
    <s v="15959"/>
    <s v="2023-006"/>
  </r>
  <r>
    <n v="2"/>
    <n v="6"/>
    <n v="48"/>
    <s v="34805 125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49"/>
    <s v="034796S"/>
    <s v="034796S"/>
    <s v="034796S"/>
    <x v="2"/>
    <x v="0"/>
    <x v="6"/>
    <s v="2022"/>
    <s v="F"/>
    <n v="50"/>
    <x v="0"/>
    <s v="Caucasian"/>
    <s v="G3"/>
    <s v="T3bN0M0"/>
    <s v="N/A"/>
    <s v="no"/>
    <s v="no"/>
    <s v="no"/>
    <s v="no"/>
    <s v="157"/>
    <s v="69.5"/>
    <s v="28"/>
    <m/>
    <m/>
    <s v="15913,15959"/>
    <s v="2023-002,2023-006"/>
  </r>
  <r>
    <n v="2"/>
    <n v="6"/>
    <n v="50"/>
    <s v="034687S"/>
    <s v="34687"/>
    <s v="34687"/>
    <x v="2"/>
    <x v="0"/>
    <x v="9"/>
    <s v="2021"/>
    <s v="F"/>
    <n v="71"/>
    <x v="0"/>
    <s v="Caucasian"/>
    <s v="N/A"/>
    <s v="T3cN1M1"/>
    <s v="N/A"/>
    <s v="no"/>
    <s v="no"/>
    <s v="hypertension, erosive gastritis, anemia"/>
    <s v="no"/>
    <s v="157"/>
    <m/>
    <m/>
    <m/>
    <m/>
    <s v="14711,15959"/>
    <s v="2022-002,2023-006"/>
  </r>
  <r>
    <n v="2"/>
    <n v="6"/>
    <n v="51"/>
    <s v="033443S"/>
    <s v="033443S"/>
    <s v="033443S"/>
    <x v="22"/>
    <x v="0"/>
    <x v="7"/>
    <s v="2016"/>
    <s v="F"/>
    <n v="60"/>
    <x v="0"/>
    <s v="Caucasian"/>
    <s v="G2"/>
    <s v="T3cN1M0"/>
    <s v="460"/>
    <s v="no"/>
    <s v="no"/>
    <s v="no"/>
    <s v="no"/>
    <s v="178"/>
    <s v="118"/>
    <s v="37.200000000000003"/>
    <m/>
    <m/>
    <s v="13914,15959"/>
    <s v="2021-009,2023-006"/>
  </r>
  <r>
    <n v="2"/>
    <n v="6"/>
    <n v="52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2"/>
    <n v="6"/>
    <n v="53"/>
    <s v="D11881S"/>
    <s v="D11881"/>
    <s v="D11881"/>
    <x v="5"/>
    <x v="2"/>
    <x v="2"/>
    <s v="2022"/>
    <s v="F"/>
    <n v="68"/>
    <x v="0"/>
    <s v="Caucasian"/>
    <m/>
    <m/>
    <m/>
    <s v="no"/>
    <m/>
    <s v="no"/>
    <m/>
    <s v="158"/>
    <s v="72"/>
    <s v="28.8"/>
    <m/>
    <m/>
    <s v="14711,15913,15959"/>
    <s v="2022-002,2023-002,2023-006"/>
  </r>
  <r>
    <n v="2"/>
    <n v="6"/>
    <n v="54"/>
    <s v="D115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55"/>
    <s v="034784S"/>
    <s v="034784S"/>
    <s v="034784S"/>
    <x v="2"/>
    <x v="0"/>
    <x v="7"/>
    <s v="2022"/>
    <s v="F"/>
    <n v="59"/>
    <x v="0"/>
    <s v="Caucasian"/>
    <s v="G3"/>
    <s v="T3cN0M0"/>
    <s v="500"/>
    <s v="no"/>
    <s v="no"/>
    <s v="no"/>
    <s v="no"/>
    <s v="157"/>
    <s v="65.3"/>
    <s v="26.4"/>
    <m/>
    <m/>
    <s v="15959"/>
    <s v="2023-006"/>
  </r>
  <r>
    <n v="2"/>
    <n v="6"/>
    <n v="56"/>
    <s v="034794S"/>
    <s v="034794S"/>
    <s v="034794S"/>
    <x v="2"/>
    <x v="0"/>
    <x v="7"/>
    <s v="2022"/>
    <s v="F"/>
    <n v="61"/>
    <x v="0"/>
    <s v="Caucasian"/>
    <s v="G3"/>
    <s v="T3cN0M0"/>
    <s v="4960"/>
    <s v="no"/>
    <s v="no"/>
    <s v="no"/>
    <s v="no"/>
    <s v="162"/>
    <s v="59"/>
    <s v="22.5"/>
    <m/>
    <m/>
    <s v="15959"/>
    <s v="2023-006"/>
  </r>
  <r>
    <n v="2"/>
    <n v="6"/>
    <n v="57"/>
    <s v="34805 125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58"/>
    <s v="034806S"/>
    <s v="034806S"/>
    <s v="034806S"/>
    <x v="2"/>
    <x v="0"/>
    <x v="6"/>
    <s v="2022"/>
    <s v="F"/>
    <n v="67"/>
    <x v="0"/>
    <s v="Caucasian"/>
    <s v="G3"/>
    <s v="T3bN0M0"/>
    <s v="597"/>
    <s v="no"/>
    <s v="brother- H&amp;N cancer"/>
    <s v="hypertension, diabetes type 2, obesity"/>
    <s v="no"/>
    <s v="162"/>
    <s v="80.5"/>
    <s v="30.5"/>
    <m/>
    <m/>
    <s v="15959"/>
    <s v="2023-006"/>
  </r>
  <r>
    <n v="2"/>
    <n v="6"/>
    <n v="59"/>
    <s v="034759S"/>
    <s v="034759S"/>
    <s v="034759S"/>
    <x v="2"/>
    <x v="0"/>
    <x v="9"/>
    <s v="2022"/>
    <s v="F"/>
    <n v="43"/>
    <x v="0"/>
    <s v="Caucasian"/>
    <s v="G3"/>
    <s v="T3cN1M1"/>
    <s v="83.6"/>
    <s v="no"/>
    <s v="mother-breast cancer, uterine cancer"/>
    <s v="no"/>
    <s v="no"/>
    <s v="162"/>
    <s v="66"/>
    <s v="25.1"/>
    <m/>
    <m/>
    <s v="15959,16436"/>
    <s v="2023-006,AOA-230405-MultiSerum"/>
  </r>
  <r>
    <n v="2"/>
    <n v="6"/>
    <n v="60"/>
    <s v="033443S"/>
    <s v="033443S"/>
    <s v="033443S"/>
    <x v="22"/>
    <x v="0"/>
    <x v="7"/>
    <s v="2016"/>
    <s v="F"/>
    <n v="60"/>
    <x v="0"/>
    <s v="Caucasian"/>
    <s v="G2"/>
    <s v="T3cN1M0"/>
    <s v="460"/>
    <s v="no"/>
    <s v="no"/>
    <s v="no"/>
    <s v="no"/>
    <s v="178"/>
    <s v="118"/>
    <s v="37.200000000000003"/>
    <m/>
    <m/>
    <s v="13914,15959"/>
    <s v="2021-009,2023-006"/>
  </r>
  <r>
    <n v="2"/>
    <n v="6"/>
    <n v="61"/>
    <s v="034798S"/>
    <s v="34798"/>
    <s v="34798"/>
    <x v="2"/>
    <x v="0"/>
    <x v="7"/>
    <s v="2022"/>
    <s v="F"/>
    <n v="50"/>
    <x v="0"/>
    <s v="Caucasian"/>
    <s v="G3"/>
    <s v="T3cN0M0"/>
    <s v="59.57"/>
    <s v="23 years 1 pack/day"/>
    <s v="no"/>
    <s v="no"/>
    <s v="no"/>
    <s v="165"/>
    <m/>
    <m/>
    <m/>
    <m/>
    <s v="14711,15913,15959"/>
    <s v="2022-002,2023-002,2023-006"/>
  </r>
  <r>
    <n v="2"/>
    <n v="6"/>
    <n v="62"/>
    <s v="D11882S"/>
    <s v="D11882"/>
    <s v="D11882"/>
    <x v="5"/>
    <x v="2"/>
    <x v="2"/>
    <s v="2022"/>
    <s v="F"/>
    <n v="46"/>
    <x v="0"/>
    <s v="Caucasian"/>
    <m/>
    <m/>
    <m/>
    <s v="no"/>
    <m/>
    <s v="no"/>
    <m/>
    <s v="167"/>
    <s v="72"/>
    <s v="25.8"/>
    <m/>
    <m/>
    <s v="14711,15959"/>
    <s v="2022-002,2023-006"/>
  </r>
  <r>
    <n v="2"/>
    <n v="6"/>
    <n v="63"/>
    <s v="D1157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64"/>
    <s v="034784S"/>
    <s v="034784S"/>
    <s v="034784S"/>
    <x v="2"/>
    <x v="0"/>
    <x v="7"/>
    <s v="2022"/>
    <s v="F"/>
    <n v="59"/>
    <x v="0"/>
    <s v="Caucasian"/>
    <s v="G3"/>
    <s v="T3cN0M0"/>
    <s v="500"/>
    <s v="no"/>
    <s v="no"/>
    <s v="no"/>
    <s v="no"/>
    <s v="157"/>
    <s v="65.3"/>
    <s v="26.4"/>
    <m/>
    <m/>
    <s v="15959"/>
    <s v="2023-006"/>
  </r>
  <r>
    <n v="2"/>
    <n v="6"/>
    <n v="65"/>
    <s v="034794S"/>
    <s v="034794S"/>
    <s v="034794S"/>
    <x v="2"/>
    <x v="0"/>
    <x v="7"/>
    <s v="2022"/>
    <s v="F"/>
    <n v="61"/>
    <x v="0"/>
    <s v="Caucasian"/>
    <s v="G3"/>
    <s v="T3cN0M0"/>
    <s v="4960"/>
    <s v="no"/>
    <s v="no"/>
    <s v="no"/>
    <s v="no"/>
    <s v="162"/>
    <s v="59"/>
    <s v="22.5"/>
    <m/>
    <m/>
    <s v="15959"/>
    <s v="2023-006"/>
  </r>
  <r>
    <n v="2"/>
    <n v="6"/>
    <n v="66"/>
    <s v="34905 125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67"/>
    <s v="034806S"/>
    <s v="034806S"/>
    <s v="034806S"/>
    <x v="2"/>
    <x v="0"/>
    <x v="6"/>
    <s v="2022"/>
    <s v="F"/>
    <n v="67"/>
    <x v="0"/>
    <s v="Caucasian"/>
    <s v="G3"/>
    <s v="T3bN0M0"/>
    <s v="597"/>
    <s v="no"/>
    <s v="brother- H&amp;N cancer"/>
    <s v="hypertension, diabetes type 2, obesity"/>
    <s v="no"/>
    <s v="162"/>
    <s v="80.5"/>
    <s v="30.5"/>
    <m/>
    <m/>
    <s v="15959"/>
    <s v="2023-006"/>
  </r>
  <r>
    <n v="2"/>
    <n v="6"/>
    <n v="68"/>
    <s v="034759S"/>
    <s v="034759S"/>
    <s v="034759S"/>
    <x v="2"/>
    <x v="0"/>
    <x v="9"/>
    <s v="2022"/>
    <s v="F"/>
    <n v="43"/>
    <x v="0"/>
    <s v="Caucasian"/>
    <s v="G3"/>
    <s v="T3cN1M1"/>
    <s v="83.6"/>
    <s v="no"/>
    <s v="mother-breast cancer, uterine cancer"/>
    <s v="no"/>
    <s v="no"/>
    <s v="162"/>
    <s v="66"/>
    <s v="25.1"/>
    <m/>
    <m/>
    <s v="15959,16436"/>
    <s v="2023-006,AOA-230405-MultiSerum"/>
  </r>
  <r>
    <n v="2"/>
    <n v="6"/>
    <n v="69"/>
    <s v="034553S"/>
    <s v="034553S"/>
    <s v="034553S"/>
    <x v="2"/>
    <x v="0"/>
    <x v="7"/>
    <s v="2021"/>
    <s v="F"/>
    <n v="53"/>
    <x v="0"/>
    <s v="Caucasian"/>
    <s v="G3"/>
    <s v="T3cN0M0"/>
    <s v="490"/>
    <s v="no"/>
    <s v="no"/>
    <s v="hypertension, obesity"/>
    <s v="no"/>
    <s v="160"/>
    <s v="78"/>
    <s v="30.5"/>
    <m/>
    <m/>
    <s v="13914,15959"/>
    <s v="2021-009,2023-006"/>
  </r>
  <r>
    <n v="2"/>
    <n v="6"/>
    <n v="70"/>
    <s v="034798S"/>
    <s v="34798"/>
    <s v="34798"/>
    <x v="2"/>
    <x v="0"/>
    <x v="7"/>
    <s v="2022"/>
    <s v="F"/>
    <n v="50"/>
    <x v="0"/>
    <s v="Caucasian"/>
    <s v="G3"/>
    <s v="T3cN0M0"/>
    <s v="59.57"/>
    <s v="23 years 1 pack/day"/>
    <s v="no"/>
    <s v="no"/>
    <s v="no"/>
    <s v="165"/>
    <m/>
    <m/>
    <m/>
    <m/>
    <s v="14711,15913,15959"/>
    <s v="2022-002,2023-002,2023-006"/>
  </r>
  <r>
    <n v="2"/>
    <n v="6"/>
    <n v="71"/>
    <s v="D11882S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72"/>
    <s v="D1157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73"/>
    <s v="034784S"/>
    <s v="034784S"/>
    <s v="034784S"/>
    <x v="2"/>
    <x v="0"/>
    <x v="7"/>
    <s v="2022"/>
    <s v="F"/>
    <n v="59"/>
    <x v="0"/>
    <s v="Caucasian"/>
    <s v="G3"/>
    <s v="T3cN0M0"/>
    <s v="500"/>
    <s v="no"/>
    <s v="no"/>
    <s v="no"/>
    <s v="no"/>
    <s v="157"/>
    <s v="65.3"/>
    <s v="26.4"/>
    <m/>
    <m/>
    <s v="15959"/>
    <s v="2023-006"/>
  </r>
  <r>
    <n v="2"/>
    <n v="6"/>
    <n v="74"/>
    <s v="034794S"/>
    <s v="034794S"/>
    <s v="034794S"/>
    <x v="2"/>
    <x v="0"/>
    <x v="7"/>
    <s v="2022"/>
    <s v="F"/>
    <n v="61"/>
    <x v="0"/>
    <s v="Caucasian"/>
    <s v="G3"/>
    <s v="T3cN0M0"/>
    <s v="4960"/>
    <s v="no"/>
    <s v="no"/>
    <s v="no"/>
    <s v="no"/>
    <s v="162"/>
    <s v="59"/>
    <s v="22.5"/>
    <m/>
    <m/>
    <s v="15959"/>
    <s v="2023-006"/>
  </r>
  <r>
    <n v="2"/>
    <n v="6"/>
    <n v="75"/>
    <s v="34805 125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76"/>
    <s v="34806 125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6"/>
    <n v="77"/>
    <s v="034768S"/>
    <s v="34768"/>
    <s v="34768"/>
    <x v="2"/>
    <x v="0"/>
    <x v="9"/>
    <s v="2022"/>
    <s v="F"/>
    <n v="63"/>
    <x v="0"/>
    <s v="Caucasian"/>
    <s v="G3"/>
    <s v="T3cN0M1"/>
    <s v="83.6"/>
    <s v="no"/>
    <s v="no"/>
    <s v="no"/>
    <s v="no"/>
    <s v="170"/>
    <m/>
    <m/>
    <m/>
    <m/>
    <s v="14711,15959"/>
    <s v="2022-002,2023-006"/>
  </r>
  <r>
    <n v="2"/>
    <n v="6"/>
    <n v="78"/>
    <s v="034553S"/>
    <s v="034553S"/>
    <s v="034553S"/>
    <x v="2"/>
    <x v="0"/>
    <x v="7"/>
    <s v="2021"/>
    <s v="F"/>
    <n v="53"/>
    <x v="0"/>
    <s v="Caucasian"/>
    <s v="G3"/>
    <s v="T3cN0M0"/>
    <s v="490"/>
    <s v="no"/>
    <s v="no"/>
    <s v="hypertension, obesity"/>
    <s v="no"/>
    <s v="160"/>
    <s v="78"/>
    <s v="30.5"/>
    <m/>
    <m/>
    <s v="13914,15959"/>
    <s v="2021-009,2023-006"/>
  </r>
  <r>
    <n v="2"/>
    <n v="6"/>
    <n v="79"/>
    <s v="034798S"/>
    <s v="34798"/>
    <s v="34798"/>
    <x v="2"/>
    <x v="0"/>
    <x v="7"/>
    <s v="2022"/>
    <s v="F"/>
    <n v="50"/>
    <x v="0"/>
    <s v="Caucasian"/>
    <s v="G3"/>
    <s v="T3cN0M0"/>
    <s v="59.57"/>
    <s v="23 years 1 pack/day"/>
    <s v="no"/>
    <s v="no"/>
    <s v="no"/>
    <s v="165"/>
    <m/>
    <m/>
    <m/>
    <m/>
    <s v="14711,15913,15959"/>
    <s v="2022-002,2023-002,2023-006"/>
  </r>
  <r>
    <n v="2"/>
    <n v="6"/>
    <n v="80"/>
    <s v="D11909S"/>
    <s v="D11909"/>
    <s v="D11909"/>
    <x v="5"/>
    <x v="2"/>
    <x v="2"/>
    <s v="2022"/>
    <s v="F"/>
    <n v="38"/>
    <x v="0"/>
    <s v="Caucasian"/>
    <m/>
    <m/>
    <m/>
    <s v="no"/>
    <m/>
    <s v="no"/>
    <m/>
    <s v="166"/>
    <s v="72"/>
    <s v="26.1"/>
    <m/>
    <m/>
    <s v="14711,15959"/>
    <s v="2022-002,2023-006"/>
  </r>
  <r>
    <n v="2"/>
    <n v="6"/>
    <n v="81"/>
    <s v="D11861S"/>
    <s v="D11861"/>
    <s v="D11861"/>
    <x v="5"/>
    <x v="2"/>
    <x v="2"/>
    <s v="2022"/>
    <s v="F"/>
    <n v="61"/>
    <x v="0"/>
    <s v="Caucasian"/>
    <m/>
    <m/>
    <m/>
    <s v="26 years 1 pack/day"/>
    <m/>
    <s v="no"/>
    <m/>
    <s v="166"/>
    <s v="76"/>
    <s v="27.6"/>
    <m/>
    <m/>
    <s v="14711,15959"/>
    <s v="2022-002,2023-006"/>
  </r>
  <r>
    <n v="2"/>
    <n v="7"/>
    <n v="1"/>
    <s v="EL4-GD2 NP40 LY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2"/>
    <s v="EL4-GD2 NP40 LY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6"/>
    <s v="EL4-GD2 NP40 LYS NOV2023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7"/>
    <s v="EL4-GD2 NP40 LYS NOV2023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8"/>
    <s v="EL4-GD2 NP40 LYS NOV2023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9"/>
    <s v="EL4-GD2 NP40 LYS NOV2023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10"/>
    <s v="EL4-GD2 NP40 LYS NOV2023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11"/>
    <s v="EL1-OVA NP40 LYS NOV2023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12"/>
    <s v="EL1-OVA NP40 LYS NOV2023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13"/>
    <s v="EL1-OVA NP40 LYS NOV2023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14"/>
    <s v="EL1-OVA NP40 LYS NOV2023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15"/>
    <s v="EL4-OVA NP40LYS NOV2023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16"/>
    <s v="EL4-OVA NP40LYS NOV2023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17"/>
    <s v="EL4-OVA NP40LYS NOV2023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18"/>
    <s v="EL1-OVA NP40 LYS NOV2023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19"/>
    <s v="EL1-OVA NP40 LYS NOV2023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20"/>
    <s v="EL1-OVA NP40 LYS NOV2023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21"/>
    <s v="EL-4OVA NP40 LY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22"/>
    <s v="EL-4OVA NP40 LY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23"/>
    <s v="EL-4OVA NP40 LY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25"/>
    <s v="EL4-OVA LYS 50x10E6 CELLS/ML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26"/>
    <s v="EL4-OVA LYS 50x10E6 CELLS/ML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27"/>
    <s v="EL4-OVA LYS 50x10E6 CELLS/ML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28"/>
    <s v="EL4-OVA LYS 50x10E6 CELLS/ML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29"/>
    <s v="EL4-OVA LYS 50x10E6 CELLS/ML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41"/>
    <s v="EL1-GD3 NP40 LYS NOV2023 1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42"/>
    <s v="EL1-GD3 NP40 LYS NOV2023 1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43"/>
    <s v="EL1-GD3 NP40 LYS NOV2023 1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44"/>
    <s v="EL1-GD3 NP40 LYS NOV2023 1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45"/>
    <s v="EL1-GD3 NP40 LYS NOV2023 1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46"/>
    <s v="EL-4 GD3NP40 LYS NOV2023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47"/>
    <s v="EL-4 GD3NP40 LYS NOV2023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48"/>
    <s v="EL-4 GD3NP40 LYS NOV2023 100UL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51"/>
    <s v="EL-4-GD3 NP-40 LY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52"/>
    <s v="EL-4-GD3 NP-40 LY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53"/>
    <s v="EL-4-GD3 NP-40 LY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54"/>
    <s v="EL-4-GD3 50X10E6 CELLS/ML SEPT 2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55"/>
    <s v="EL-4-GD3 50X10E6 CELLS/ML SEPT 2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56"/>
    <s v="EL-4-GD3 50X10E6 CELLS/ML SEPT 2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57"/>
    <s v="EL-4-GD3 50X10E6 CELLS/ML SEPT 2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58"/>
    <s v="EL-4-GD3 50X10E6 CELLS/ML SEPT 2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59"/>
    <s v="EL-4-GD3 50X10E6 CELLS/ML SEPT 2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61"/>
    <s v="EL-4-GD3 50X10E6 CELLS/ML SEPT 2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62"/>
    <s v="EL-4-GD3 50X10E6 CELLS/ML SEPT 2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63"/>
    <s v="EL-4-GD3 50X10E6 CELLS/ML SEPT 2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64"/>
    <s v="EL-4-GD3 50X10E6 CELLS/ML SEPT 2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65"/>
    <s v="EL-4-GD3 50X10E6 CELLS/ML SEPT 2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66"/>
    <s v="EL-4-GD3 50X10E6 CELLS/ML SEPT 2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67"/>
    <s v="EL-4-GD3 50X10E6 CELLS/ML SEPT 2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68"/>
    <s v="EL-4-GD3 50X10E6 CELLS/ML SEPT 2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69"/>
    <s v="EL-4-GD3 50X10E6 CELLS/ML SEPT 2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81"/>
    <s v="GD3-EXOSOME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82"/>
    <s v="GD3-EXOSOME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83"/>
    <s v="GD3-EXOSOME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84"/>
    <s v="GD3-EXOSOME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85"/>
    <s v="OVA EXOSOME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86"/>
    <s v="OVA EXOSOME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7"/>
    <n v="88"/>
    <s v="GD2 EXOSOME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1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2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3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4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5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6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7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8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9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10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11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12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13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14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15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16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17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18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19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20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21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22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23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24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25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26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27"/>
    <s v="KP-17790, Anti-gD2 clone 19,18Jul2023 Kem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37"/>
    <s v="P7 6128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38"/>
    <s v="Job #12632, Desc:PL02001, 14G2a HC 06Apr 2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39"/>
    <s v="Job #12632, Desc:PL02001, 14G2a HC 06Apr 2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46"/>
    <s v="6/28 S15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47"/>
    <s v="6/28 S1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48"/>
    <s v="6/28 P9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49"/>
    <s v="6/28 P8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50"/>
    <s v="6/28 P9.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51"/>
    <s v="2.2 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52"/>
    <s v="6/28 P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53"/>
    <s v="6/28 S18.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54"/>
    <s v="6/28 P6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55"/>
    <s v="6/28 S18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56"/>
    <s v="6/28 S1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57"/>
    <s v="6/28 S16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58"/>
    <s v="1418 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59"/>
    <s v="1418 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60"/>
    <s v="1429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61"/>
    <s v="1429S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62"/>
    <s v="GM1-1-s Lot# 1/6/2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63"/>
    <s v="GM1-1-s Lot# 1/6/2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64"/>
    <s v="GM1-1-s Lot# 1/6/2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65"/>
    <s v="GM1-1-s Lot# 1/6/2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66"/>
    <s v="GM1-1-s Lot# 1/6/2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67"/>
    <s v="GM1-1-s Lot# 1/6/2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68"/>
    <s v="GM1-1-s Lot# 1/6/2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69"/>
    <s v="GM1-1-s Lot# 1/6/2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70"/>
    <s v="GM1-1-s Lot# 1/6/2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71"/>
    <s v="GM1-1-s Lot# 1/6/2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72"/>
    <s v="GM1-2b-3 Lot# 8/22/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73"/>
    <s v="GM1-2b-3 Lot# 8/22/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74"/>
    <s v="GM1-2b-3 Lot# 8/22/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75"/>
    <s v="GM1-2b-3 Lot# 8/22/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76"/>
    <s v="GM1-2b-3 Lot# 8/22/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77"/>
    <s v="GM1-2b-3 Lot# 8/22/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78"/>
    <s v="GM1-2b-3 Lot# 8/22/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79"/>
    <s v="GM1-2b-3 Lot# 8/22/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80"/>
    <s v="GM1-2b-3 Lot# 8/22/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8"/>
    <n v="81"/>
    <s v="GM1-2b-3 Lot# 8/22/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1"/>
    <s v="IGR 1714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2"/>
    <s v="IGR 1714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3"/>
    <s v="IGR 1728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4"/>
    <s v="IGR 1728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5"/>
    <s v="IGR 1609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6"/>
    <s v="IGR 1609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7"/>
    <s v="IGR 1710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8"/>
    <s v="IGR 1710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9"/>
    <s v="IGR 1725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10"/>
    <s v="IGR 1725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11"/>
    <s v="IGR 1599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12"/>
    <s v="IGR 1599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13"/>
    <s v="IGR 1712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14"/>
    <s v="IGR 1712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15"/>
    <s v="IGR 1717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16"/>
    <s v="IGR 1717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17"/>
    <s v="IGR 1603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18"/>
    <s v="IGR 1603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19"/>
    <s v="IGR 1709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20"/>
    <s v="IGR 1709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21"/>
    <s v="IGR 1720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22"/>
    <s v="IGR 1720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23"/>
    <s v="IGR 1610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24"/>
    <s v="IGR 1610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25"/>
    <s v="IGR 1724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26"/>
    <s v="IGR 1724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27"/>
    <s v="IGR 1716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28"/>
    <s v="IGR 1716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29"/>
    <s v="IGR 1729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30"/>
    <s v="IGR 1729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31"/>
    <s v="IGR 1715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32"/>
    <s v="IGR 1715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33"/>
    <s v="IGR 1723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34"/>
    <s v="IGR 1723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35"/>
    <s v="IGR 1713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36"/>
    <s v="IGR 1713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37"/>
    <s v="IGR 1721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38"/>
    <s v="IGR 1721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39"/>
    <s v="IGR 1611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40"/>
    <s v="IGR 1611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41"/>
    <s v="IGR 1608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42"/>
    <s v="IGR 1608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43"/>
    <s v="IGR 1719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44"/>
    <s v="IGR 1719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45"/>
    <s v="IGR 1730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46"/>
    <s v="IGR 1730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47"/>
    <s v="IGR 1722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48"/>
    <s v="IGR 1722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49"/>
    <s v="IGR 1612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50"/>
    <s v="IGR 1612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51"/>
    <s v="IGR 1727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52"/>
    <s v="IGR 1727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53"/>
    <s v="IGR 1711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54"/>
    <s v="IGR 1711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55"/>
    <s v="IGR 1718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56"/>
    <s v="IGR 1718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57"/>
    <s v="IGR 1607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58"/>
    <s v="IGR 1607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59"/>
    <s v="IGR 1726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9"/>
    <n v="60"/>
    <s v="IGR 1726P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1"/>
    <s v="1-ES07041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2"/>
    <s v="2-DI07010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3"/>
    <s v="3-FH07090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4"/>
    <s v="8-WJ060926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5"/>
    <s v="9-MJ07032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6"/>
    <s v="11-KR071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7"/>
    <s v="16-LM061205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8"/>
    <s v="18-CM06091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9"/>
    <s v="23-FA06110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10"/>
    <s v="25-MB08072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21"/>
    <s v="26-KM070306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22"/>
    <s v="27-SR07103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23"/>
    <s v="30-BE05121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24"/>
    <s v="36-CC051220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25"/>
    <s v="40-SP0804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26"/>
    <s v="46-CE090610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27"/>
    <s v="56-D513121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28"/>
    <s v="57-MP12081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29"/>
    <s v="62-DT12031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30"/>
    <s v="63-PF15031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41"/>
    <s v="65-DB131121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42"/>
    <s v="72-LR12102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43"/>
    <s v="75-VL05091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44"/>
    <s v="76-DB07516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45"/>
    <s v="77-JP080520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46"/>
    <s v="78-SD05003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47"/>
    <s v="79-RE06110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48"/>
    <s v="83-DL060118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49"/>
    <s v="85-PG070919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50"/>
    <s v="116-NS160329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51"/>
    <s v="121-SJ05053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54"/>
    <s v="127-LR15102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55"/>
    <s v="128-CL12072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56"/>
    <s v="129-HK10081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57"/>
    <s v="130-FW120288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58"/>
    <s v="135-LL11091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59"/>
    <s v="138-GA121219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60"/>
    <s v="140-YH10083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71"/>
    <s v="147-BL06101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72"/>
    <s v="158-FL09040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73"/>
    <s v="160-LR0702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74"/>
    <s v="161-SB05101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75"/>
    <s v="162-BG07022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76"/>
    <s v="163-GS051018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77"/>
    <s v="164-AR05082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78"/>
    <s v="165-SA05110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79"/>
    <s v="173-WC06101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80"/>
    <s v="174-LS050420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91"/>
    <s v="175-GL05062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92"/>
    <s v="176-KD050621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93"/>
    <s v="177-DM050622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94"/>
    <s v="178-DC050817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0"/>
    <n v="96"/>
    <s v="80-MD081104"/>
    <m/>
    <m/>
    <x v="5"/>
    <x v="1"/>
    <x v="2"/>
    <m/>
    <m/>
    <m/>
    <x v="1"/>
    <m/>
    <m/>
    <m/>
    <m/>
    <m/>
    <m/>
    <m/>
    <m/>
    <m/>
    <m/>
    <m/>
    <m/>
    <m/>
    <m/>
    <m/>
  </r>
  <r>
    <n v="2"/>
    <n v="11"/>
    <n v="10"/>
    <s v="LV7007738472"/>
    <s v="OsS-73013"/>
    <s v="OsS-73013"/>
    <x v="23"/>
    <x v="4"/>
    <x v="1"/>
    <s v="2022"/>
    <s v="M"/>
    <n v="33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11"/>
    <s v="LV7007738474"/>
    <s v="OsS-73013"/>
    <s v="OsS-73013"/>
    <x v="23"/>
    <x v="4"/>
    <x v="1"/>
    <s v="2022"/>
    <s v="M"/>
    <n v="33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12"/>
    <s v="LV7007738471"/>
    <s v="OsS-73014"/>
    <s v="OsS-73014"/>
    <x v="23"/>
    <x v="4"/>
    <x v="0"/>
    <s v="2022"/>
    <s v="M"/>
    <n v="30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13"/>
    <s v="LV7007724276"/>
    <s v="OsS-73030"/>
    <s v="OsS-73030"/>
    <x v="23"/>
    <x v="4"/>
    <x v="5"/>
    <s v="2022"/>
    <s v="F"/>
    <n v="21"/>
    <x v="0"/>
    <s v="Caucasian"/>
    <s v="G1 "/>
    <s v="T2,,M1"/>
    <m/>
    <m/>
    <m/>
    <m/>
    <s v="treatment naive "/>
    <m/>
    <m/>
    <m/>
    <m/>
    <m/>
    <s v="17681"/>
    <s v="AoA-240108-CancerSerum"/>
  </r>
  <r>
    <n v="2"/>
    <n v="11"/>
    <n v="14"/>
    <s v="LV7007738421"/>
    <s v="OsS-73030"/>
    <s v="OsS-73030"/>
    <x v="23"/>
    <x v="4"/>
    <x v="5"/>
    <s v="2022"/>
    <s v="F"/>
    <n v="21"/>
    <x v="0"/>
    <s v="Caucasian"/>
    <s v="G1 "/>
    <s v="T2,,M1"/>
    <m/>
    <m/>
    <m/>
    <m/>
    <s v="treatment naive "/>
    <m/>
    <m/>
    <m/>
    <m/>
    <m/>
    <s v="17681"/>
    <s v="AoA-240108-CancerSerum"/>
  </r>
  <r>
    <n v="2"/>
    <n v="11"/>
    <n v="15"/>
    <s v="LV7007738469"/>
    <s v="OsS-73014"/>
    <s v="OsS-73014"/>
    <x v="23"/>
    <x v="4"/>
    <x v="0"/>
    <s v="2022"/>
    <s v="M"/>
    <n v="30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16"/>
    <s v="LV7007738470"/>
    <s v="OsS-73014"/>
    <s v="OsS-73014"/>
    <x v="23"/>
    <x v="4"/>
    <x v="0"/>
    <s v="2022"/>
    <s v="M"/>
    <n v="30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17"/>
    <s v="LV7007738494"/>
    <s v="OsS-73006"/>
    <s v="OsS-73006"/>
    <x v="23"/>
    <x v="4"/>
    <x v="1"/>
    <s v="2021"/>
    <s v="M"/>
    <n v="47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18"/>
    <s v="LV7007738510"/>
    <s v="OsS-73001"/>
    <s v="OsS-73001"/>
    <x v="23"/>
    <x v="4"/>
    <x v="0"/>
    <s v="2021"/>
    <s v="F"/>
    <n v="35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19"/>
    <s v="LV7007738488"/>
    <s v="OsS-73008"/>
    <s v="OsS-73008"/>
    <x v="23"/>
    <x v="4"/>
    <x v="1"/>
    <s v="2021"/>
    <s v="M"/>
    <n v="40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20"/>
    <s v="LV7007738476"/>
    <s v="OsS-73012"/>
    <s v="OsS-73012"/>
    <x v="23"/>
    <x v="4"/>
    <x v="0"/>
    <s v="2022"/>
    <s v="F"/>
    <n v="25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21"/>
    <s v="LV7007738506"/>
    <s v="OsS-73002"/>
    <s v="OsS-73002"/>
    <x v="23"/>
    <x v="4"/>
    <x v="1"/>
    <s v="2021"/>
    <s v="F"/>
    <n v="22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22"/>
    <s v="LV7007738452"/>
    <s v="OsS-73020"/>
    <s v="OsS-73020"/>
    <x v="23"/>
    <x v="4"/>
    <x v="0"/>
    <s v="2022"/>
    <s v="F"/>
    <n v="35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23"/>
    <s v="LV7007738454"/>
    <s v="OsS-73019"/>
    <s v="OsS-73019"/>
    <x v="23"/>
    <x v="4"/>
    <x v="0"/>
    <s v="2022"/>
    <s v="M"/>
    <n v="29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24"/>
    <s v="LV7007738426"/>
    <s v="OsS-73029"/>
    <s v="OsS-73029"/>
    <x v="23"/>
    <x v="4"/>
    <x v="5"/>
    <s v="2022"/>
    <s v="M"/>
    <n v="25"/>
    <x v="0"/>
    <s v="Caucasian"/>
    <s v="G1 "/>
    <s v="T2,,M1"/>
    <m/>
    <m/>
    <m/>
    <m/>
    <s v="treatment naive "/>
    <m/>
    <m/>
    <m/>
    <m/>
    <m/>
    <s v="17681"/>
    <s v="AoA-240108-CancerSerum"/>
  </r>
  <r>
    <n v="2"/>
    <n v="11"/>
    <n v="25"/>
    <s v="LV7007738455"/>
    <s v="OsS-73019"/>
    <s v="OsS-73019"/>
    <x v="23"/>
    <x v="4"/>
    <x v="0"/>
    <s v="2022"/>
    <s v="M"/>
    <n v="29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26"/>
    <s v="LV7007738493"/>
    <s v="OsS-73006"/>
    <s v="OsS-73006"/>
    <x v="23"/>
    <x v="4"/>
    <x v="1"/>
    <s v="2021"/>
    <s v="M"/>
    <n v="47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27"/>
    <s v="LV7007738495"/>
    <s v="OsS-73006"/>
    <s v="OsS-73006"/>
    <x v="23"/>
    <x v="4"/>
    <x v="1"/>
    <s v="2021"/>
    <s v="M"/>
    <n v="47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28"/>
    <s v="LV7007738489"/>
    <s v="OsS-73008"/>
    <s v="OsS-73008"/>
    <x v="23"/>
    <x v="4"/>
    <x v="1"/>
    <s v="2021"/>
    <s v="M"/>
    <n v="40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29"/>
    <s v="LV7007738505"/>
    <s v="OsS-73002"/>
    <s v="OsS-73002"/>
    <x v="23"/>
    <x v="4"/>
    <x v="1"/>
    <s v="2021"/>
    <s v="F"/>
    <n v="22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30"/>
    <s v="LV7007738485"/>
    <s v="OsS-73009"/>
    <s v="OsS-73009"/>
    <x v="23"/>
    <x v="4"/>
    <x v="1"/>
    <s v="2021"/>
    <s v="F"/>
    <n v="35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31"/>
    <s v="LV7007738507"/>
    <s v="OsS-73002"/>
    <s v="OsS-73002"/>
    <x v="23"/>
    <x v="4"/>
    <x v="1"/>
    <s v="2021"/>
    <s v="F"/>
    <n v="22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32"/>
    <s v="LV7007738487"/>
    <s v="OsS-73008"/>
    <s v="OsS-73008"/>
    <x v="23"/>
    <x v="4"/>
    <x v="1"/>
    <s v="2021"/>
    <s v="M"/>
    <n v="40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33"/>
    <s v="LV7007738424"/>
    <s v="OsS-73029"/>
    <s v="OsS-73029"/>
    <x v="23"/>
    <x v="4"/>
    <x v="5"/>
    <s v="2022"/>
    <s v="M"/>
    <n v="25"/>
    <x v="0"/>
    <s v="Caucasian"/>
    <s v="G1 "/>
    <s v="T2,,M1"/>
    <m/>
    <m/>
    <m/>
    <m/>
    <s v="treatment naive "/>
    <m/>
    <m/>
    <m/>
    <m/>
    <m/>
    <s v="17681"/>
    <s v="AoA-240108-CancerSerum"/>
  </r>
  <r>
    <n v="2"/>
    <n v="11"/>
    <n v="34"/>
    <s v="LV7007738446"/>
    <s v="OsS-73022"/>
    <s v="OsS-73022"/>
    <x v="23"/>
    <x v="4"/>
    <x v="5"/>
    <s v="2022"/>
    <s v="F"/>
    <n v="44"/>
    <x v="0"/>
    <s v="Caucasian"/>
    <s v="G1 "/>
    <s v="T2,,M1"/>
    <m/>
    <m/>
    <m/>
    <m/>
    <s v="treatment naive "/>
    <m/>
    <m/>
    <m/>
    <m/>
    <m/>
    <s v="17681"/>
    <s v="AoA-240108-CancerSerum"/>
  </r>
  <r>
    <n v="2"/>
    <n v="11"/>
    <n v="35"/>
    <s v="LV7007738456"/>
    <s v="OsS-73019"/>
    <s v="OsS-73019"/>
    <x v="23"/>
    <x v="4"/>
    <x v="0"/>
    <s v="2022"/>
    <s v="M"/>
    <n v="29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36"/>
    <s v="LV7007738431"/>
    <s v="OsS-73027"/>
    <s v="OsS-73027"/>
    <x v="23"/>
    <x v="4"/>
    <x v="5"/>
    <s v="2022"/>
    <s v="M"/>
    <n v="37"/>
    <x v="0"/>
    <s v="Caucasian"/>
    <s v="G1 "/>
    <s v="T2,,M1"/>
    <m/>
    <m/>
    <m/>
    <m/>
    <s v="treatment naive "/>
    <m/>
    <m/>
    <m/>
    <m/>
    <m/>
    <s v="17681"/>
    <s v="AoA-240108-CancerSerum"/>
  </r>
  <r>
    <n v="2"/>
    <n v="11"/>
    <n v="37"/>
    <s v="LV7007738486"/>
    <s v="OsS-73009"/>
    <s v="OsS-73009"/>
    <x v="23"/>
    <x v="4"/>
    <x v="1"/>
    <s v="2021"/>
    <s v="F"/>
    <n v="35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38"/>
    <s v="LV7007738450"/>
    <s v="OsS-73021"/>
    <s v="OsS-73021"/>
    <x v="23"/>
    <x v="4"/>
    <x v="0"/>
    <s v="2022"/>
    <s v="M"/>
    <n v="33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39"/>
    <s v="LV7007738508"/>
    <s v="OsS-73001"/>
    <s v="OsS-73001"/>
    <x v="23"/>
    <x v="4"/>
    <x v="0"/>
    <s v="2021"/>
    <s v="F"/>
    <n v="35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40"/>
    <s v="LV7007738448"/>
    <s v="OsS-73021"/>
    <s v="OsS-73021"/>
    <x v="23"/>
    <x v="4"/>
    <x v="0"/>
    <s v="2022"/>
    <s v="M"/>
    <n v="33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41"/>
    <s v="LV7007738509"/>
    <s v="OsS-73001"/>
    <s v="OsS-73001"/>
    <x v="23"/>
    <x v="4"/>
    <x v="0"/>
    <s v="2021"/>
    <s v="F"/>
    <n v="35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42"/>
    <s v="LV7007738500"/>
    <s v="OsS-73004"/>
    <s v="OsS-73004"/>
    <x v="23"/>
    <x v="4"/>
    <x v="1"/>
    <s v="2021"/>
    <s v="F"/>
    <n v="24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43"/>
    <s v="LV7007738499"/>
    <s v="OsS-73004"/>
    <s v="OsS-73004"/>
    <x v="23"/>
    <x v="4"/>
    <x v="1"/>
    <s v="2021"/>
    <s v="F"/>
    <n v="24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44"/>
    <s v="LV7007738462"/>
    <s v="OsS-73017"/>
    <s v="OsS-73017"/>
    <x v="23"/>
    <x v="4"/>
    <x v="0"/>
    <s v="2022"/>
    <s v="M"/>
    <n v="25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45"/>
    <s v="LV7007738461"/>
    <s v="OsS-73017"/>
    <s v="OsS-73017"/>
    <x v="23"/>
    <x v="4"/>
    <x v="0"/>
    <s v="2022"/>
    <s v="M"/>
    <n v="25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46"/>
    <s v="LV7007738445"/>
    <s v="OsS-73022"/>
    <s v="OsS-73022"/>
    <x v="23"/>
    <x v="4"/>
    <x v="5"/>
    <s v="2022"/>
    <s v="F"/>
    <n v="44"/>
    <x v="0"/>
    <s v="Caucasian"/>
    <s v="G1 "/>
    <s v="T2,,M1"/>
    <m/>
    <m/>
    <m/>
    <m/>
    <s v="treatment naive "/>
    <m/>
    <m/>
    <m/>
    <m/>
    <m/>
    <s v="17681"/>
    <s v="AoA-240108-CancerSerum"/>
  </r>
  <r>
    <n v="2"/>
    <n v="11"/>
    <n v="47"/>
    <s v="LV7007738463"/>
    <s v="OsS-73016"/>
    <s v="OsS-73016"/>
    <x v="23"/>
    <x v="4"/>
    <x v="0"/>
    <s v="2022"/>
    <s v="M"/>
    <n v="36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48"/>
    <s v="LV7007738484"/>
    <s v="OsS-73009"/>
    <s v="OsS-73009"/>
    <x v="23"/>
    <x v="4"/>
    <x v="1"/>
    <s v="2021"/>
    <s v="F"/>
    <n v="35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49"/>
    <s v="LV7007738478"/>
    <s v="OsS-73011"/>
    <s v="OsS-73011"/>
    <x v="23"/>
    <x v="4"/>
    <x v="1"/>
    <s v="2021"/>
    <s v="M"/>
    <n v="39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50"/>
    <s v="LV7007738449"/>
    <s v="OsS-73021"/>
    <s v="OsS-73021"/>
    <x v="23"/>
    <x v="4"/>
    <x v="0"/>
    <s v="2022"/>
    <s v="M"/>
    <n v="33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51"/>
    <s v="LV7007738491"/>
    <s v="OsS-73007"/>
    <s v="OsS-73007"/>
    <x v="23"/>
    <x v="4"/>
    <x v="1"/>
    <s v="2021"/>
    <s v="F"/>
    <n v="32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52"/>
    <s v="LV7007738447"/>
    <s v="OsS-73022"/>
    <s v="OsS-73022"/>
    <x v="23"/>
    <x v="4"/>
    <x v="5"/>
    <s v="2022"/>
    <s v="F"/>
    <n v="44"/>
    <x v="0"/>
    <s v="Caucasian"/>
    <s v="G1 "/>
    <s v="T2,,M1"/>
    <m/>
    <m/>
    <m/>
    <m/>
    <s v="treatment naive "/>
    <m/>
    <m/>
    <m/>
    <m/>
    <m/>
    <s v="17681"/>
    <s v="AoA-240108-CancerSerum"/>
  </r>
  <r>
    <n v="2"/>
    <n v="11"/>
    <n v="53"/>
    <s v="LV7007738501"/>
    <s v="OsS-73004"/>
    <s v="OsS-73004"/>
    <x v="23"/>
    <x v="4"/>
    <x v="1"/>
    <s v="2021"/>
    <s v="F"/>
    <n v="24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54"/>
    <s v="LV7007738477"/>
    <s v="OsS-73012"/>
    <s v="OsS-73012"/>
    <x v="23"/>
    <x v="4"/>
    <x v="0"/>
    <s v="2022"/>
    <s v="F"/>
    <n v="25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55"/>
    <s v="LV7007738457"/>
    <s v="OsS-73018"/>
    <s v="OsS-73018"/>
    <x v="23"/>
    <x v="4"/>
    <x v="0"/>
    <s v="2022"/>
    <s v="F"/>
    <n v="40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56"/>
    <s v="LV7007738460"/>
    <s v="OsS-73017"/>
    <s v="OsS-73017"/>
    <x v="23"/>
    <x v="4"/>
    <x v="0"/>
    <s v="2022"/>
    <s v="M"/>
    <n v="25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57"/>
    <s v="LV7007738473"/>
    <s v="OsS-73013"/>
    <s v="OsS-73013"/>
    <x v="23"/>
    <x v="4"/>
    <x v="1"/>
    <s v="2022"/>
    <s v="M"/>
    <n v="33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58"/>
    <s v="LV7007738492"/>
    <s v="OsS-73007"/>
    <s v="OsS-73007"/>
    <x v="23"/>
    <x v="4"/>
    <x v="1"/>
    <s v="2021"/>
    <s v="F"/>
    <n v="32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59"/>
    <s v="LV7007738430"/>
    <s v="OsS-73027"/>
    <s v="OsS-73027"/>
    <x v="23"/>
    <x v="4"/>
    <x v="5"/>
    <s v="2022"/>
    <s v="M"/>
    <n v="37"/>
    <x v="0"/>
    <s v="Caucasian"/>
    <s v="G1 "/>
    <s v="T2,,M1"/>
    <m/>
    <m/>
    <m/>
    <m/>
    <s v="treatment naive "/>
    <m/>
    <m/>
    <m/>
    <m/>
    <m/>
    <s v="17681"/>
    <s v="AoA-240108-CancerSerum"/>
  </r>
  <r>
    <n v="2"/>
    <n v="11"/>
    <n v="60"/>
    <s v="LV7007738432"/>
    <s v="OsS-73027"/>
    <s v="OsS-73027"/>
    <x v="23"/>
    <x v="4"/>
    <x v="5"/>
    <s v="2022"/>
    <s v="M"/>
    <n v="37"/>
    <x v="0"/>
    <s v="Caucasian"/>
    <s v="G1 "/>
    <s v="T2,,M1"/>
    <m/>
    <m/>
    <m/>
    <m/>
    <s v="treatment naive "/>
    <m/>
    <m/>
    <m/>
    <m/>
    <m/>
    <s v="17681"/>
    <s v="AoA-240108-CancerSerum"/>
  </r>
  <r>
    <n v="2"/>
    <n v="11"/>
    <n v="61"/>
    <s v="LV7007738427"/>
    <s v="OsS-73028"/>
    <s v="OsS-73028"/>
    <x v="23"/>
    <x v="4"/>
    <x v="5"/>
    <s v="2022"/>
    <s v="M"/>
    <n v="40"/>
    <x v="0"/>
    <s v="Caucasian"/>
    <s v="G1 "/>
    <s v="T2,,M1"/>
    <m/>
    <m/>
    <m/>
    <m/>
    <s v="treatment naive "/>
    <m/>
    <m/>
    <m/>
    <m/>
    <m/>
    <s v="17681"/>
    <s v="AoA-240108-CancerSerum"/>
  </r>
  <r>
    <n v="2"/>
    <n v="11"/>
    <n v="62"/>
    <s v="LV7007738451"/>
    <s v="OsS-73020"/>
    <s v="OsS-73020"/>
    <x v="23"/>
    <x v="4"/>
    <x v="0"/>
    <s v="2022"/>
    <s v="F"/>
    <n v="35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63"/>
    <s v="LV7007738436"/>
    <s v="OsS-73025"/>
    <s v="OsS-73025"/>
    <x v="23"/>
    <x v="4"/>
    <x v="1"/>
    <s v="2022"/>
    <s v="M"/>
    <n v="30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64"/>
    <s v="LV7007738438"/>
    <s v="OsS-73025"/>
    <s v="OsS-73025"/>
    <x v="23"/>
    <x v="4"/>
    <x v="1"/>
    <s v="2022"/>
    <s v="M"/>
    <n v="30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65"/>
    <s v="LV7007738437"/>
    <s v="OsS-73025"/>
    <s v="OsS-73025"/>
    <x v="23"/>
    <x v="4"/>
    <x v="1"/>
    <s v="2022"/>
    <s v="M"/>
    <n v="30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66"/>
    <s v="LV7007738468"/>
    <s v="OsS-73015"/>
    <s v="OsS-73015"/>
    <x v="23"/>
    <x v="4"/>
    <x v="0"/>
    <s v="2022"/>
    <s v="F"/>
    <n v="21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67"/>
    <s v="LV7007738467"/>
    <s v="OsS-73015"/>
    <s v="OsS-73015"/>
    <x v="23"/>
    <x v="4"/>
    <x v="0"/>
    <s v="2022"/>
    <s v="F"/>
    <n v="21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68"/>
    <s v="LV7007738453"/>
    <s v="OsS-73020"/>
    <s v="OsS-73020"/>
    <x v="23"/>
    <x v="4"/>
    <x v="0"/>
    <s v="2022"/>
    <s v="F"/>
    <n v="35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69"/>
    <s v="LV7007738433"/>
    <s v="OsS-73026"/>
    <s v="OsS-73026"/>
    <x v="23"/>
    <x v="4"/>
    <x v="5"/>
    <s v="2022"/>
    <s v="F"/>
    <n v="31"/>
    <x v="0"/>
    <s v="Caucasian"/>
    <s v="G1 "/>
    <s v="T2,,M1"/>
    <m/>
    <m/>
    <m/>
    <m/>
    <s v="treatment naive "/>
    <m/>
    <m/>
    <m/>
    <m/>
    <m/>
    <s v="17681"/>
    <s v="AoA-240108-CancerSerum"/>
  </r>
  <r>
    <n v="2"/>
    <n v="11"/>
    <n v="70"/>
    <s v="LV7007738475"/>
    <s v="OsS-73012"/>
    <s v="OsS-73012"/>
    <x v="23"/>
    <x v="4"/>
    <x v="0"/>
    <s v="2022"/>
    <s v="F"/>
    <n v="25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71"/>
    <s v="LV7007738458"/>
    <s v="OsS-73018"/>
    <s v="OsS-73018"/>
    <x v="23"/>
    <x v="4"/>
    <x v="0"/>
    <s v="2022"/>
    <s v="F"/>
    <n v="40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72"/>
    <s v="LV7007738429"/>
    <s v="OsS-73028"/>
    <s v="OsS-73028"/>
    <x v="23"/>
    <x v="4"/>
    <x v="5"/>
    <s v="2022"/>
    <s v="M"/>
    <n v="40"/>
    <x v="0"/>
    <s v="Caucasian"/>
    <s v="G1 "/>
    <s v="T2,,M1"/>
    <m/>
    <m/>
    <m/>
    <m/>
    <s v="treatment naive "/>
    <m/>
    <m/>
    <m/>
    <m/>
    <m/>
    <s v="17681"/>
    <s v="AoA-240108-CancerSerum"/>
  </r>
  <r>
    <n v="2"/>
    <n v="11"/>
    <n v="73"/>
    <s v="LV7007738466"/>
    <s v="OsS-73015"/>
    <s v="OsS-73015"/>
    <x v="23"/>
    <x v="4"/>
    <x v="0"/>
    <s v="2022"/>
    <s v="F"/>
    <n v="21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74"/>
    <s v="LV7007738490"/>
    <s v="OsS-73007"/>
    <s v="OsS-73007"/>
    <x v="23"/>
    <x v="4"/>
    <x v="1"/>
    <s v="2021"/>
    <s v="F"/>
    <n v="32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75"/>
    <s v="LV7007738435"/>
    <s v="OsS-73026"/>
    <s v="OsS-73026"/>
    <x v="23"/>
    <x v="4"/>
    <x v="5"/>
    <s v="2022"/>
    <s v="F"/>
    <n v="31"/>
    <x v="0"/>
    <s v="Caucasian"/>
    <s v="G1 "/>
    <s v="T2,,M1"/>
    <m/>
    <m/>
    <m/>
    <m/>
    <s v="treatment naive "/>
    <m/>
    <m/>
    <m/>
    <m/>
    <m/>
    <s v="17681"/>
    <s v="AoA-240108-CancerSerum"/>
  </r>
  <r>
    <n v="2"/>
    <n v="11"/>
    <n v="76"/>
    <s v="LV7007738459"/>
    <s v="OsS-73018"/>
    <s v="OsS-73018"/>
    <x v="23"/>
    <x v="4"/>
    <x v="0"/>
    <s v="2022"/>
    <s v="F"/>
    <n v="40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77"/>
    <s v="LV7007738479"/>
    <s v="OsS-73011"/>
    <s v="OsS-73011"/>
    <x v="23"/>
    <x v="4"/>
    <x v="1"/>
    <s v="2021"/>
    <s v="M"/>
    <n v="39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78"/>
    <s v="LV7007738434"/>
    <s v="OsS-73026"/>
    <s v="OsS-73026"/>
    <x v="23"/>
    <x v="4"/>
    <x v="5"/>
    <s v="2022"/>
    <s v="F"/>
    <n v="31"/>
    <x v="0"/>
    <s v="Caucasian"/>
    <s v="G1 "/>
    <s v="T2,,M1"/>
    <m/>
    <m/>
    <m/>
    <m/>
    <s v="treatment naive "/>
    <m/>
    <m/>
    <m/>
    <m/>
    <m/>
    <s v="17681"/>
    <s v="AoA-240108-CancerSerum"/>
  </r>
  <r>
    <n v="2"/>
    <n v="11"/>
    <n v="79"/>
    <s v="LV7007738465"/>
    <s v="OsS-73016"/>
    <s v="OsS-73016"/>
    <x v="23"/>
    <x v="4"/>
    <x v="0"/>
    <s v="2022"/>
    <s v="M"/>
    <n v="36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1"/>
    <n v="80"/>
    <s v="LV7007738480"/>
    <s v="OsS-73011"/>
    <s v="OsS-73011"/>
    <x v="23"/>
    <x v="4"/>
    <x v="1"/>
    <s v="2021"/>
    <s v="M"/>
    <n v="39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1"/>
    <n v="81"/>
    <s v="LV7007738464"/>
    <s v="OsS-73016"/>
    <s v="OsS-73016"/>
    <x v="23"/>
    <x v="4"/>
    <x v="0"/>
    <s v="2022"/>
    <s v="M"/>
    <n v="36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2"/>
    <n v="28"/>
    <s v="LV7007738440"/>
    <s v="OsS-73024"/>
    <s v="OsS-73024"/>
    <x v="23"/>
    <x v="4"/>
    <x v="1"/>
    <s v="2022"/>
    <s v="F"/>
    <n v="23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2"/>
    <n v="29"/>
    <s v="LV7007738441"/>
    <s v="OsS-73024"/>
    <s v="OsS-73024"/>
    <x v="23"/>
    <x v="4"/>
    <x v="1"/>
    <s v="2022"/>
    <s v="F"/>
    <n v="23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2"/>
    <n v="30"/>
    <s v="LV7007738439"/>
    <s v="OsS-73024"/>
    <s v="OsS-73024"/>
    <x v="23"/>
    <x v="4"/>
    <x v="1"/>
    <s v="2022"/>
    <s v="F"/>
    <n v="23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2"/>
    <n v="31"/>
    <s v="LV7007738504"/>
    <s v="OsS-73003"/>
    <s v="OsS-73003"/>
    <x v="23"/>
    <x v="4"/>
    <x v="5"/>
    <s v="2021"/>
    <s v="M"/>
    <n v="39"/>
    <x v="0"/>
    <s v="Caucasian"/>
    <s v="G1 "/>
    <s v="T2,,M1"/>
    <m/>
    <m/>
    <m/>
    <m/>
    <s v="treatment naive "/>
    <m/>
    <m/>
    <m/>
    <m/>
    <m/>
    <s v="17681"/>
    <s v="AoA-240108-CancerSerum"/>
  </r>
  <r>
    <n v="2"/>
    <n v="12"/>
    <n v="32"/>
    <s v="LV7007738498"/>
    <s v="OsS-73005"/>
    <s v="OsS-73005"/>
    <x v="23"/>
    <x v="4"/>
    <x v="1"/>
    <s v="2021"/>
    <s v="M"/>
    <n v="41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2"/>
    <n v="33"/>
    <s v="LV7007738481"/>
    <s v="OsS-73010"/>
    <s v="OsS-73010"/>
    <x v="23"/>
    <x v="4"/>
    <x v="0"/>
    <s v="2021"/>
    <s v="M"/>
    <n v="41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2"/>
    <n v="34"/>
    <s v="LV7007738483"/>
    <s v="OsS-73010"/>
    <s v="OsS-73010"/>
    <x v="23"/>
    <x v="4"/>
    <x v="0"/>
    <s v="2021"/>
    <s v="M"/>
    <n v="41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2"/>
    <n v="35"/>
    <s v="LV7007738503"/>
    <s v="OsS-73003"/>
    <s v="OsS-73003"/>
    <x v="23"/>
    <x v="4"/>
    <x v="5"/>
    <s v="2021"/>
    <s v="M"/>
    <n v="39"/>
    <x v="0"/>
    <s v="Caucasian"/>
    <s v="G1 "/>
    <s v="T2,,M1"/>
    <m/>
    <m/>
    <m/>
    <m/>
    <s v="treatment naive "/>
    <m/>
    <m/>
    <m/>
    <m/>
    <m/>
    <s v="17681"/>
    <s v="AoA-240108-CancerSerum"/>
  </r>
  <r>
    <n v="2"/>
    <n v="12"/>
    <n v="36"/>
    <s v="LV7007738482"/>
    <s v="OsS-73010"/>
    <s v="OsS-73010"/>
    <x v="23"/>
    <x v="4"/>
    <x v="0"/>
    <s v="2021"/>
    <s v="M"/>
    <n v="41"/>
    <x v="0"/>
    <s v="Caucasian"/>
    <s v="G2"/>
    <s v="T1,,M0"/>
    <m/>
    <m/>
    <m/>
    <m/>
    <s v="treatment naive "/>
    <m/>
    <m/>
    <m/>
    <m/>
    <m/>
    <s v="17681"/>
    <s v="AoA-240108-CancerSerum"/>
  </r>
  <r>
    <n v="2"/>
    <n v="12"/>
    <n v="37"/>
    <s v="LV7007738497"/>
    <s v="OsS-73005"/>
    <s v="OsS-73005"/>
    <x v="23"/>
    <x v="4"/>
    <x v="1"/>
    <s v="2021"/>
    <s v="M"/>
    <n v="41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2"/>
    <n v="38"/>
    <s v="LV7007738444"/>
    <s v="OsS-73023"/>
    <s v="OsS-73023"/>
    <x v="23"/>
    <x v="4"/>
    <x v="1"/>
    <s v="2022"/>
    <s v="M"/>
    <n v="26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2"/>
    <n v="39"/>
    <s v="LV7007738442"/>
    <s v="OsS-73023"/>
    <s v="OsS-73023"/>
    <x v="23"/>
    <x v="4"/>
    <x v="1"/>
    <s v="2022"/>
    <s v="M"/>
    <n v="26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2"/>
    <n v="40"/>
    <s v="LV7007738443"/>
    <s v="OsS-73023"/>
    <s v="OsS-73023"/>
    <x v="23"/>
    <x v="4"/>
    <x v="1"/>
    <s v="2022"/>
    <s v="M"/>
    <n v="26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2"/>
    <n v="41"/>
    <s v="LV7007738496"/>
    <s v="OsS-73005"/>
    <s v="OsS-73005"/>
    <x v="23"/>
    <x v="4"/>
    <x v="1"/>
    <s v="2021"/>
    <s v="M"/>
    <n v="41"/>
    <x v="0"/>
    <s v="Caucasian"/>
    <s v="G2"/>
    <s v="T2,,M0"/>
    <m/>
    <m/>
    <m/>
    <m/>
    <s v="treatment naive "/>
    <m/>
    <m/>
    <m/>
    <m/>
    <m/>
    <s v="17681"/>
    <s v="AoA-240108-CancerSerum"/>
  </r>
  <r>
    <n v="2"/>
    <n v="12"/>
    <n v="42"/>
    <s v="LV7007738502"/>
    <s v="OsS-73003"/>
    <s v="OsS-73003"/>
    <x v="23"/>
    <x v="4"/>
    <x v="5"/>
    <s v="2021"/>
    <s v="M"/>
    <n v="39"/>
    <x v="0"/>
    <s v="Caucasian"/>
    <s v="G1 "/>
    <s v="T2,,M1"/>
    <m/>
    <m/>
    <m/>
    <m/>
    <s v="treatment naive "/>
    <m/>
    <m/>
    <m/>
    <m/>
    <m/>
    <s v="17681"/>
    <s v="AoA-240108-CancerSerum"/>
  </r>
  <r>
    <n v="2"/>
    <n v="13"/>
    <n v="10"/>
    <s v="LV7007738573"/>
    <s v="NeB-91005"/>
    <s v="NeB-91005"/>
    <x v="24"/>
    <x v="5"/>
    <x v="1"/>
    <s v="2022"/>
    <s v="M"/>
    <n v="30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11"/>
    <s v="LV7007738564"/>
    <s v="NeB-91008"/>
    <s v="NeB-91008"/>
    <x v="24"/>
    <x v="5"/>
    <x v="1"/>
    <s v="2022"/>
    <s v="M"/>
    <n v="23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12"/>
    <s v="LV7007738555"/>
    <s v="NeB-91011"/>
    <s v="NeB-91011"/>
    <x v="24"/>
    <x v="5"/>
    <x v="0"/>
    <s v="2022"/>
    <s v="M"/>
    <n v="24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13"/>
    <s v="LV7007738561"/>
    <s v="NeB-91009"/>
    <s v="NeB-91009"/>
    <x v="24"/>
    <x v="5"/>
    <x v="0"/>
    <s v="2022"/>
    <s v="F"/>
    <n v="25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14"/>
    <s v="LV7007738546"/>
    <s v="NeB-91014"/>
    <s v="NeB-91014"/>
    <x v="24"/>
    <x v="5"/>
    <x v="0"/>
    <s v="2022"/>
    <s v="M"/>
    <n v="22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15"/>
    <s v="LV7007738548"/>
    <s v="NeB-91013"/>
    <s v="NeB-91013"/>
    <x v="24"/>
    <x v="5"/>
    <x v="1"/>
    <s v="2022"/>
    <s v="F"/>
    <n v="20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16"/>
    <s v="LV7007738511"/>
    <s v="NeB-91025"/>
    <s v="NeB-91025"/>
    <x v="24"/>
    <x v="5"/>
    <x v="1"/>
    <s v="2023"/>
    <s v="F"/>
    <n v="20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17"/>
    <s v="LV7007738521"/>
    <s v="NeB-91022"/>
    <s v="NeB-91022"/>
    <x v="24"/>
    <x v="5"/>
    <x v="0"/>
    <s v="2023"/>
    <s v="M"/>
    <n v="25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18"/>
    <s v="LV7007738529"/>
    <s v="NeB-91019"/>
    <s v="NeB-91019"/>
    <x v="24"/>
    <x v="5"/>
    <x v="0"/>
    <s v="2022"/>
    <s v="F"/>
    <n v="19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19"/>
    <s v="LV7007738568"/>
    <s v="NeB-91006"/>
    <s v="NeB-91006"/>
    <x v="24"/>
    <x v="5"/>
    <x v="0"/>
    <s v="2022"/>
    <s v="F"/>
    <n v="21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20"/>
    <s v="LV7007738530"/>
    <s v="NeB-91019"/>
    <s v="NeB-91019"/>
    <x v="24"/>
    <x v="5"/>
    <x v="0"/>
    <s v="2022"/>
    <s v="F"/>
    <n v="19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21"/>
    <s v="LV7007738531"/>
    <s v="NeB-91019"/>
    <s v="NeB-91019"/>
    <x v="24"/>
    <x v="5"/>
    <x v="0"/>
    <s v="2022"/>
    <s v="F"/>
    <n v="19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22"/>
    <s v="LV7007738517"/>
    <s v="NeB-91023"/>
    <s v="NeB-91023"/>
    <x v="24"/>
    <x v="5"/>
    <x v="0"/>
    <s v="2023"/>
    <s v="M"/>
    <n v="21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23"/>
    <s v="LV7007738575"/>
    <s v="NeB-91004"/>
    <s v="NeB-91004"/>
    <x v="24"/>
    <x v="5"/>
    <x v="1"/>
    <s v="2022"/>
    <s v="F"/>
    <n v="27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24"/>
    <s v="LV7007738520"/>
    <s v="NeB-91022"/>
    <s v="NeB-91022"/>
    <x v="24"/>
    <x v="5"/>
    <x v="0"/>
    <s v="2023"/>
    <s v="M"/>
    <n v="25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25"/>
    <s v="LV7007738522"/>
    <s v="NeB-91022"/>
    <s v="NeB-91022"/>
    <x v="24"/>
    <x v="5"/>
    <x v="0"/>
    <s v="2023"/>
    <s v="M"/>
    <n v="25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26"/>
    <s v="LV7007738547"/>
    <s v="NeB-91013"/>
    <s v="NeB-91013"/>
    <x v="24"/>
    <x v="5"/>
    <x v="1"/>
    <s v="2022"/>
    <s v="F"/>
    <n v="20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27"/>
    <s v="LV7007738544"/>
    <s v="NeB-91014"/>
    <s v="NeB-91014"/>
    <x v="24"/>
    <x v="5"/>
    <x v="0"/>
    <s v="2022"/>
    <s v="M"/>
    <n v="22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28"/>
    <s v="LV7007738550"/>
    <s v="NeB-91012"/>
    <s v="NeB-91012"/>
    <x v="24"/>
    <x v="5"/>
    <x v="1"/>
    <s v="2022"/>
    <s v="M"/>
    <n v="29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29"/>
    <s v="LV7007738567"/>
    <s v="NeB-91007"/>
    <s v="NeB-91007"/>
    <x v="24"/>
    <x v="5"/>
    <x v="0"/>
    <s v="2022"/>
    <s v="F"/>
    <n v="19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30"/>
    <s v="LV7007738545"/>
    <s v="NeB-91014"/>
    <s v="NeB-91014"/>
    <x v="24"/>
    <x v="5"/>
    <x v="0"/>
    <s v="2022"/>
    <s v="M"/>
    <n v="22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31"/>
    <s v="LV7007738557"/>
    <s v="NeB-91010"/>
    <s v="NeB-91010"/>
    <x v="24"/>
    <x v="5"/>
    <x v="0"/>
    <s v="2022"/>
    <s v="F"/>
    <n v="32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32"/>
    <s v="LV7007738549"/>
    <s v="NeB-91013"/>
    <s v="NeB-91013"/>
    <x v="24"/>
    <x v="5"/>
    <x v="1"/>
    <s v="2022"/>
    <s v="F"/>
    <n v="20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33"/>
    <s v="LV7007738519"/>
    <s v="NeB-91023"/>
    <s v="NeB-91023"/>
    <x v="24"/>
    <x v="5"/>
    <x v="0"/>
    <s v="2023"/>
    <s v="M"/>
    <n v="21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34"/>
    <s v="LV7007738569"/>
    <s v="NeB-91006"/>
    <s v="NeB-91006"/>
    <x v="24"/>
    <x v="5"/>
    <x v="0"/>
    <s v="2022"/>
    <s v="F"/>
    <n v="21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35"/>
    <s v="LV7007738554"/>
    <s v="NeB-91011"/>
    <s v="NeB-91011"/>
    <x v="24"/>
    <x v="5"/>
    <x v="0"/>
    <s v="2022"/>
    <s v="M"/>
    <n v="24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36"/>
    <s v="LV7007738543"/>
    <s v="NeB-91015"/>
    <s v="NeB-91015"/>
    <x v="24"/>
    <x v="5"/>
    <x v="0"/>
    <s v="2022"/>
    <s v="F"/>
    <n v="26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37"/>
    <s v="LV7007738553"/>
    <s v="NeB-91011"/>
    <s v="NeB-91011"/>
    <x v="24"/>
    <x v="5"/>
    <x v="0"/>
    <s v="2022"/>
    <s v="M"/>
    <n v="24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38"/>
    <s v="LV7007738516"/>
    <s v="NeB-91024"/>
    <s v="NeB-91024"/>
    <x v="24"/>
    <x v="5"/>
    <x v="1"/>
    <s v="2023"/>
    <s v="M"/>
    <n v="30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39"/>
    <s v="LV7007738570"/>
    <s v="NeB-91006"/>
    <s v="NeB-91006"/>
    <x v="24"/>
    <x v="5"/>
    <x v="0"/>
    <s v="2022"/>
    <s v="F"/>
    <n v="21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40"/>
    <s v="LV7007738167"/>
    <s v="NeB-91001"/>
    <s v="NeB-91001"/>
    <x v="24"/>
    <x v="5"/>
    <x v="1"/>
    <s v="2022"/>
    <s v="M"/>
    <n v="26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41"/>
    <s v="LV7007724279"/>
    <s v="NeB-91001"/>
    <s v="NeB-91001"/>
    <x v="24"/>
    <x v="5"/>
    <x v="1"/>
    <s v="2022"/>
    <s v="M"/>
    <n v="26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42"/>
    <s v="LV7007738559"/>
    <s v="NeB-91009"/>
    <s v="NeB-91009"/>
    <x v="24"/>
    <x v="5"/>
    <x v="0"/>
    <s v="2022"/>
    <s v="F"/>
    <n v="25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43"/>
    <s v="LV7007738560"/>
    <s v="NeB-91009"/>
    <s v="NeB-91009"/>
    <x v="24"/>
    <x v="5"/>
    <x v="0"/>
    <s v="2022"/>
    <s v="F"/>
    <n v="25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44"/>
    <s v="LV7007738579"/>
    <s v="NeB-91003"/>
    <s v="NeB-91003"/>
    <x v="24"/>
    <x v="5"/>
    <x v="0"/>
    <s v="2022"/>
    <s v="M"/>
    <n v="24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45"/>
    <s v="LV7007738563"/>
    <s v="NeB-91008"/>
    <s v="NeB-91008"/>
    <x v="24"/>
    <x v="5"/>
    <x v="1"/>
    <s v="2022"/>
    <s v="M"/>
    <n v="23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46"/>
    <s v="LV7007738518"/>
    <s v="NeB-91023"/>
    <s v="NeB-91023"/>
    <x v="24"/>
    <x v="5"/>
    <x v="0"/>
    <s v="2023"/>
    <s v="M"/>
    <n v="21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47"/>
    <s v="LV7007738542"/>
    <s v="NeB-91015"/>
    <s v="NeB-91015"/>
    <x v="24"/>
    <x v="5"/>
    <x v="0"/>
    <s v="2022"/>
    <s v="F"/>
    <n v="26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48"/>
    <s v="LV7007738528"/>
    <s v="NeB-91020"/>
    <s v="NeB-91020"/>
    <x v="24"/>
    <x v="5"/>
    <x v="0"/>
    <s v="2022"/>
    <s v="M"/>
    <n v="21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49"/>
    <s v="LV7007738551"/>
    <s v="NeB-91012"/>
    <s v="NeB-91012"/>
    <x v="24"/>
    <x v="5"/>
    <x v="1"/>
    <s v="2022"/>
    <s v="M"/>
    <n v="29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50"/>
    <s v="LV7007738514"/>
    <s v="NeB-91024"/>
    <s v="NeB-91024"/>
    <x v="24"/>
    <x v="5"/>
    <x v="1"/>
    <s v="2023"/>
    <s v="M"/>
    <n v="30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51"/>
    <s v="LV7007738515"/>
    <s v="NeB-91024"/>
    <s v="NeB-91024"/>
    <x v="24"/>
    <x v="5"/>
    <x v="1"/>
    <s v="2023"/>
    <s v="M"/>
    <n v="30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52"/>
    <s v="LV7007738513"/>
    <s v="NeB-91025"/>
    <s v="NeB-91025"/>
    <x v="24"/>
    <x v="5"/>
    <x v="1"/>
    <s v="2023"/>
    <s v="F"/>
    <n v="20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53"/>
    <s v="LV7007738512"/>
    <s v="NeB-91025"/>
    <s v="NeB-91025"/>
    <x v="24"/>
    <x v="5"/>
    <x v="1"/>
    <s v="2023"/>
    <s v="F"/>
    <n v="20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54"/>
    <s v="LV7007724278"/>
    <s v="NeB-91008"/>
    <s v="NeB-91008"/>
    <x v="24"/>
    <x v="5"/>
    <x v="1"/>
    <s v="2022"/>
    <s v="M"/>
    <n v="23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55"/>
    <s v="LV7007738527"/>
    <s v="NeB-91020"/>
    <s v="NeB-91020"/>
    <x v="24"/>
    <x v="5"/>
    <x v="0"/>
    <s v="2022"/>
    <s v="M"/>
    <n v="21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56"/>
    <s v="LV7007738526"/>
    <s v="NeB-91020"/>
    <s v="NeB-91020"/>
    <x v="24"/>
    <x v="5"/>
    <x v="0"/>
    <s v="2022"/>
    <s v="M"/>
    <n v="21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57"/>
    <s v="LV7007738540"/>
    <s v="NeB-91016"/>
    <s v="NeB-91016"/>
    <x v="24"/>
    <x v="5"/>
    <x v="1"/>
    <s v="2022"/>
    <s v="M"/>
    <n v="21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58"/>
    <s v="LV7007738539"/>
    <s v="NeB-91016"/>
    <s v="NeB-91016"/>
    <x v="24"/>
    <x v="5"/>
    <x v="1"/>
    <s v="2022"/>
    <s v="M"/>
    <n v="21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59"/>
    <s v="LV7007738552"/>
    <s v="NeB-91012"/>
    <s v="NeB-91012"/>
    <x v="24"/>
    <x v="5"/>
    <x v="1"/>
    <s v="2022"/>
    <s v="M"/>
    <n v="29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60"/>
    <s v="LV7007738525"/>
    <s v="NeB-91021"/>
    <s v="NeB-91021"/>
    <x v="24"/>
    <x v="5"/>
    <x v="1"/>
    <s v="2022"/>
    <s v="F"/>
    <n v="18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61"/>
    <s v="LV7007738571"/>
    <s v="NeB-91005"/>
    <s v="NeB-91005"/>
    <x v="24"/>
    <x v="5"/>
    <x v="1"/>
    <s v="2022"/>
    <s v="M"/>
    <n v="30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62"/>
    <s v="LV7007724277"/>
    <s v="NeB-91016"/>
    <s v="NeB-91016"/>
    <x v="24"/>
    <x v="5"/>
    <x v="1"/>
    <s v="2022"/>
    <s v="M"/>
    <n v="21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63"/>
    <s v="LV7007738535"/>
    <s v="NeB-91017"/>
    <s v="NeB-91017"/>
    <x v="24"/>
    <x v="5"/>
    <x v="1"/>
    <s v="2022"/>
    <s v="F"/>
    <n v="22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64"/>
    <s v="LV7007738565"/>
    <s v="NeB-91007"/>
    <s v="NeB-91007"/>
    <x v="24"/>
    <x v="5"/>
    <x v="0"/>
    <s v="2022"/>
    <s v="F"/>
    <n v="19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65"/>
    <s v="LV7007738566"/>
    <s v="NeB-91007"/>
    <s v="NeB-91007"/>
    <x v="24"/>
    <x v="5"/>
    <x v="0"/>
    <s v="2022"/>
    <s v="F"/>
    <n v="19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66"/>
    <s v="LV7007738523"/>
    <s v="NeB-91021"/>
    <s v="NeB-91021"/>
    <x v="24"/>
    <x v="5"/>
    <x v="1"/>
    <s v="2022"/>
    <s v="F"/>
    <n v="18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67"/>
    <s v="LV7007738524"/>
    <s v="NeB-91021"/>
    <s v="NeB-91021"/>
    <x v="24"/>
    <x v="5"/>
    <x v="1"/>
    <s v="2022"/>
    <s v="F"/>
    <n v="18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68"/>
    <s v="LV7007738534"/>
    <s v="NeB-91018"/>
    <s v="NeB-91018"/>
    <x v="24"/>
    <x v="5"/>
    <x v="0"/>
    <s v="2022"/>
    <s v="M"/>
    <n v="28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69"/>
    <s v="LV7007738533"/>
    <s v="NeB-91018"/>
    <s v="NeB-91018"/>
    <x v="24"/>
    <x v="5"/>
    <x v="0"/>
    <s v="2022"/>
    <s v="M"/>
    <n v="28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70"/>
    <s v="LV7007738578"/>
    <s v="NeB-91003"/>
    <s v="NeB-91003"/>
    <x v="24"/>
    <x v="5"/>
    <x v="0"/>
    <s v="2022"/>
    <s v="M"/>
    <n v="24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71"/>
    <s v="LV7007738532"/>
    <s v="NeB-91018"/>
    <s v="NeB-91018"/>
    <x v="24"/>
    <x v="5"/>
    <x v="0"/>
    <s v="2022"/>
    <s v="M"/>
    <n v="28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72"/>
    <s v="LV7007738572"/>
    <s v="NeB-91005"/>
    <s v="NeB-91005"/>
    <x v="24"/>
    <x v="5"/>
    <x v="1"/>
    <s v="2022"/>
    <s v="M"/>
    <n v="30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73"/>
    <s v="LV7007738541"/>
    <s v="NeB-91015"/>
    <s v="NeB-91015"/>
    <x v="24"/>
    <x v="5"/>
    <x v="0"/>
    <s v="2022"/>
    <s v="F"/>
    <n v="26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74"/>
    <s v="LV7007738580"/>
    <s v="NeB-91002"/>
    <s v="NeB-91002"/>
    <x v="24"/>
    <x v="5"/>
    <x v="0"/>
    <s v="2022"/>
    <s v="F"/>
    <n v="22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75"/>
    <s v="LV7007738581"/>
    <s v="NeB-91002"/>
    <s v="NeB-91002"/>
    <x v="24"/>
    <x v="5"/>
    <x v="0"/>
    <s v="2022"/>
    <s v="F"/>
    <n v="22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76"/>
    <s v="LV7007738536"/>
    <s v="NeB-91017"/>
    <s v="NeB-91017"/>
    <x v="24"/>
    <x v="5"/>
    <x v="1"/>
    <s v="2022"/>
    <s v="F"/>
    <n v="22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77"/>
    <s v="LV7007738537"/>
    <s v="NeB-91017"/>
    <s v="NeB-91017"/>
    <x v="24"/>
    <x v="5"/>
    <x v="1"/>
    <s v="2022"/>
    <s v="F"/>
    <n v="22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78"/>
    <s v="LV7007738556"/>
    <s v="NeB-91010"/>
    <s v="NeB-91010"/>
    <x v="24"/>
    <x v="5"/>
    <x v="0"/>
    <s v="2022"/>
    <s v="F"/>
    <n v="32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79"/>
    <s v="LV7007738558"/>
    <s v="NeB-91010"/>
    <s v="NeB-91010"/>
    <x v="24"/>
    <x v="5"/>
    <x v="0"/>
    <s v="2022"/>
    <s v="F"/>
    <n v="32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80"/>
    <s v="LV7007738582"/>
    <s v="NeB-91002"/>
    <s v="NeB-91002"/>
    <x v="24"/>
    <x v="5"/>
    <x v="0"/>
    <s v="2022"/>
    <s v="F"/>
    <n v="22"/>
    <x v="0"/>
    <s v="Caucasian"/>
    <m/>
    <m/>
    <m/>
    <m/>
    <m/>
    <m/>
    <s v="treatment naive "/>
    <m/>
    <m/>
    <m/>
    <m/>
    <m/>
    <s v="17681"/>
    <s v="AoA-240108-CancerSerum"/>
  </r>
  <r>
    <n v="2"/>
    <n v="13"/>
    <n v="81"/>
    <s v="LV7007738577"/>
    <s v="NeB-91003"/>
    <s v="NeB-91003"/>
    <x v="24"/>
    <x v="5"/>
    <x v="0"/>
    <s v="2022"/>
    <s v="M"/>
    <n v="24"/>
    <x v="0"/>
    <s v="Caucasian"/>
    <m/>
    <m/>
    <m/>
    <m/>
    <m/>
    <m/>
    <s v="treatment naive "/>
    <m/>
    <m/>
    <m/>
    <m/>
    <m/>
    <s v="17681"/>
    <s v="AoA-240108-CancerSerum"/>
  </r>
  <r>
    <n v="3"/>
    <n v="1"/>
    <n v="10"/>
    <s v="9B5 clone 18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11"/>
    <s v="Ms mAb to Ganglioside GD3 abcam ab11779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12"/>
    <s v="Clone 15A9 0.751 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13"/>
    <s v="Anti-Ganglioside GD3 Cl:R24 Rabbit IgG absolute antibodies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14"/>
    <s v="Exosome-anti-CD9 for Western (TS9) Invitrogen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15"/>
    <s v="Ms x Hu Diasaloganglioside GD3 EMD Millipore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28"/>
    <s v="Clone 8 0.878 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29"/>
    <s v="Clone 7 0.943 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30"/>
    <s v="Clone 4 0.77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31"/>
    <s v="Genscript Clone 19 1.15 mg/ml 11-9-202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32"/>
    <s v="Genscript Clone 6 0.3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46"/>
    <s v="Anti-GD3 ganglioside Cl:BW2121 Human IgG1 Fc Silent Absolute Antibody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47"/>
    <s v="Anti-GD3 ganglioside Cl:KM8871 Human IgG1 Fc Silent, Absolute Antibody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48"/>
    <s v="Anti-Disialoganglioside Cl 3G6 Human IgG Fc Silent Absolute Antibody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49"/>
    <s v="Genscript Clone 6 0.3 mg/ml vial A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50"/>
    <s v="Genscript clone 14 0.837 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51"/>
    <s v="2C4.3, clone 13 0.314 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52"/>
    <s v="clone 10 0.778 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53"/>
    <s v="SA8.1 clone 9 0.08 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73"/>
    <s v="Clone 15 0.924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74"/>
    <s v="Clone 17 0.746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75"/>
    <s v="Anti-CDw60 (GD3) Cat# 36-3725 Clone UM4D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76"/>
    <s v="Anti-GD3 Monoclonal AMS-A2580 amsbio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77"/>
    <s v="Anti-GD2 Monoclonal  AMS.A3338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78"/>
    <s v="Anti-GM3 Monoclonal TCI A258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79"/>
    <s v="Anti-disialoganglioside 2 Cl:7A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"/>
    <n v="80"/>
    <s v="Dinutuximab Recombinant Human Antibody, Invitrogen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1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2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3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4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5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6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7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8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9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10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11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12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13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14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15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16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17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18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19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20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21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22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23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24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25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26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27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28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29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30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31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32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33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34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35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36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37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38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39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40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41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42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43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44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45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46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47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48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49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50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51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52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53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54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55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56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57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58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59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60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61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62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63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64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65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66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67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68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69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70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"/>
    <n v="71"/>
    <s v="Pooled Hmn Serum-NS Pool-2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1"/>
    <s v="Human Serum Cat# HUMANSRM-010130 Lot # HMN89052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2"/>
    <s v="Human Serum Cat# HUMANSRM-010130 Lot # HMN89052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3"/>
    <s v="Human Serum Cat# HUMANSRM-010130 Lot # HMN8905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4"/>
    <s v="Human Serum Cat# HUMANSRM-010130 Lot # HMN890525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5"/>
    <s v="Human Serum Cat# HUMANSRM-010130 Lot # HMN890526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6"/>
    <s v="Human Serum Cat# HUMANSRM-010130 Lot # HMN890527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7"/>
    <s v="Human Serum Cat# HUMANSRM-010130 Lot # HMN890529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8"/>
    <s v="Human Serum Cat# HUMANSRM-010130 Lot # HMN890528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9"/>
    <s v="Human Serum Cat# HUMANSRM-010130 Lot # HMN890530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69"/>
    <s v="Human Serum Cat# HUMANSRM-010130 Lot # HMN890530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70"/>
    <s v="Human Serum Cat# HUMANSRM-010130 Lot # HMN890530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71"/>
    <s v="Human Serum Cat# HUMANSRM-010130 Lot # HMN890530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72"/>
    <s v="Human Serum Cat# HUMANSRM-010130 Lot # HMN890530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74"/>
    <s v="Human Serum Cat# HUMANSRM-010130 Lot # HMN89052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75"/>
    <s v="Human Serum Cat# HUMANSRM-010130 Lot # HMN89052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76"/>
    <s v="Human Serum Cat# HUMANSRM-010130 Lot # HMN89052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77"/>
    <s v="Human Serum Cat# HUMANSRM-010130 Lot # HMN89052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78"/>
    <s v="Human Serum Cat# HUMANSRM-010130 Lot # HMN89052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79"/>
    <s v="Human Serum Cat# HUMANSRM-010130 Lot # HMN89052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80"/>
    <s v="Human Serum Cat# HUMANSRM-010130 Lot # HMN89052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3"/>
    <n v="81"/>
    <s v="Human Serum Cat# HUMANSRM-010130 Lot # HMN89052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1"/>
    <s v="C6 Biotin Ganglioside GD3 Cayman bottle says empty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3"/>
    <s v="GD3-BIOTIN Cayman 27202 Lot# 0627718-2 (recon 5/22/23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4"/>
    <s v="GD3-BIOTIN Cayman 27202 Lot# 0627718-2 (recon 5/22/23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5"/>
    <s v="GD3-BIOTIN Cayman 27202 Lot# 0627718-2 (recon 5/22/23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6"/>
    <s v="GD3-BIOTIN Cayman 27202 Lot# 0627718-2 (recon 5/22/23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7"/>
    <s v="GD3-BIOTIN Cayman 27202 Lot# 0627718-2 (recon 5/22/23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8"/>
    <s v="GD3-BIOTIN Cayman 27202 Lot# 0627718-2 (recon 5/22/23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9"/>
    <s v="GD3-BIOTIN Cayman 27202 Lot# 0627718-2 (recon 5/22/23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28"/>
    <s v="BSA-PEG-DBCO-GD3 1mg/ml 5-15-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34"/>
    <s v="GD3 in EtOH Part# 860060P Lot# 860060P-1MG-E-01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35"/>
    <s v="GD3 in EtOH Part# 860060P Lot# 860060P-1MG-E-01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36"/>
    <s v="GD3 in EtOH Part# 860060P Lot# 860060P-1MG-E-01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43"/>
    <s v="GD3 in EtOH Part# 860060P Lot# 860060P-1MG-E-01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44"/>
    <s v="GD3 in EtOH Part# 860060P Lot# 860060P-1MG-E-01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55"/>
    <s v="Desc: &quot;Good 24&quot; (anti-GD3) Lot 21Sep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56"/>
    <s v="Desc: &quot;Good 24&quot; (anti-GD3) Lot 21Sep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57"/>
    <s v="Desc: &quot;Good 24&quot; (anti-GD3) Lot 21Sep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58"/>
    <s v="Desc: &quot;Good 24&quot; (anti-GD3) Lot 21Sep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59"/>
    <s v="Desc: &quot;Good 24&quot; (anti-GD3) Lot 21Sep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60"/>
    <s v="Desc: &quot;Good 24&quot; (anti-GD3) Lot 21Sep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64"/>
    <s v="Job #: 12858, Desc: PL0185/1988 r24 rIgG3 SEC 16/60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65"/>
    <s v="R24 Fraction 20 Part: PL01985/1958 r24 rigG3 Lot# 03Oct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66"/>
    <s v="R24 Fraction 20 Part: PL01985/1958 r24 rigG3 Lot# 03Oct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67"/>
    <s v="R24 Fraction 20 Part: PL01985/1958 r24 rigG3 Lot# 03Oct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68"/>
    <s v="R24 Fraction 20 Part: PL01985/1958 r24 rigG3 Lot# 03Oct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69"/>
    <s v="R24 Fraction 20 Part: PL01985/1958 r24 rigG3 Lot# 03Oct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70"/>
    <s v="R24 Fraction 20 Part: PL01985/1958 r24 rigG3 Lot# 03Oct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71"/>
    <s v="R24 Fraction 20 Part: PL01985/1958 r24 rigG3 Lot# 03Oct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73"/>
    <s v="R24 Fraction 20 Part: PL01985/1958 r24 rigG3 Lot# 03Oct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74"/>
    <s v="R24 Fraction 20 Part: PL01985/1958 r24 rigG3 Lot# 03Oct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75"/>
    <s v="R24 Fraction 20 Part: PL01985/1958 r24 rigG3 Lot# 03Oct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76"/>
    <s v="R24 Fraction 20 Part: PL01985/1958 r24 rigG3 Lot# 03Oct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77"/>
    <s v="R24 Fraction 20 Part: PL01985/1958 r24 rigG3 Lot# 03Oct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78"/>
    <s v="R24 Fraction 20 Part: PL01985/1958 r24 rigG3 Lot# 03Oct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79"/>
    <s v="R24 Fraction 20 Part: PL01985/1958 r24 rigG3 Lot# 03Oct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4"/>
    <n v="80"/>
    <s v="R24 Fraction 20 Part: PL01985/1958 r24 rigG3 Lot# 03Oct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1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2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3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4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5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6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7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8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9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10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11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12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13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14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15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16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17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18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19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20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21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22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23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24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25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26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27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28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29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30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31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32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33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34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35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36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37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38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39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40"/>
    <s v="Kemp R24 PL019858/88-0.23 mg/ml-2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81"/>
    <s v="Job #: 12858 PL01985/88-Fraction 18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82"/>
    <s v="Job #: 12858 PL01985/88-Fraction 19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83"/>
    <s v="Job #: 12858 PL01985/88-Fraction 36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84"/>
    <s v="Job #: 12858 PL01985/88-Fraction 37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91"/>
    <s v="Job #: 12858 PL01985/88-Fraction 8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92"/>
    <s v="Job #: 12858 PL01985/88-Fraction 9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93"/>
    <s v="Job #: 12858 PL01985/88-Fraction 10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94"/>
    <s v="Job #: 12858 PL01985/88-Fraction 1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95"/>
    <s v="Job #: 12858 PL01985/88-Fraction 1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96"/>
    <s v="Job #: 12858 PL01985/88-Fraction 1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97"/>
    <s v="Job #: 12858 PL01985/88-Fraction 1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98"/>
    <s v="Job #: 12858 PL01985/88-Fraction 15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99"/>
    <s v="Job #: 12858 PL01985/88-Fraction 16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5"/>
    <n v="100"/>
    <s v="Job #: 12858 PL01985/88-Fraction 17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6"/>
    <n v="1"/>
    <s v="Naxitamab - 1mg Cat# HY-P99206 Lot# 244129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6"/>
    <n v="10"/>
    <s v="Naxitamab - 1mg Cat# HY-P99206 Lot# 244129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6"/>
    <n v="11"/>
    <s v="Naxitamab - 1mg Cat# HY-P99206 Lot# 244129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6"/>
    <n v="12"/>
    <s v="Naxitamab - 1mg Cat# HY-P99206 Lot# 244129 - thaw 24-03-07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11"/>
    <s v="N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12"/>
    <s v="N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13"/>
    <s v="N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21"/>
    <s v="T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22"/>
    <s v="T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23"/>
    <s v="T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24"/>
    <s v="T6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41"/>
    <s v="EL4-GD2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42"/>
    <s v="EL4-GD2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43"/>
    <s v="EL4-GD2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44"/>
    <s v="EL4-GD2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45"/>
    <s v="EL4-GD2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46"/>
    <s v="EL4-GD2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47"/>
    <s v="EL4-GD2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48"/>
    <s v="EL4-GD2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49"/>
    <s v="EL4-GD2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50"/>
    <s v="EL4-GD2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61"/>
    <s v="EL4-GD3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62"/>
    <s v="EL4-GD3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63"/>
    <s v="EL4-GD3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64"/>
    <s v="EL4-GD3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65"/>
    <s v="EL4-GD3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66"/>
    <s v="EL4-GD3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67"/>
    <s v="EL4-GD3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68"/>
    <s v="EL4-GD3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69"/>
    <s v="EL4-GD3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70"/>
    <s v="EL4-GD3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81"/>
    <s v="EL4-OVA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82"/>
    <s v="EL4-OVA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83"/>
    <s v="EL4-OVA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84"/>
    <s v="EL4-OVA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85"/>
    <s v="EL4-OVA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86"/>
    <s v="EL4-OVA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87"/>
    <s v="EL4-OVA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88"/>
    <s v="EL4-OVA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89"/>
    <s v="EL4-OVA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7"/>
    <n v="90"/>
    <s v="EL4-OVA cells lysate 31-JAN-2024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1"/>
    <s v="Normal Human 1-Pellet PK CTRL 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2"/>
    <s v="Normal Human 2-Pellet PK CTRL 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3"/>
    <s v="Normal Human 3-Pellet PK CTRL 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4"/>
    <s v="Neuroblastoma 1-Pellet PK (4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5"/>
    <s v="Neuroblastoma 2-Pellet PK (5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6"/>
    <s v="Neuroblastoma 3-Pellet PK (6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7"/>
    <s v="Osteosarcoma 1-Pellet PK (7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8"/>
    <s v="Osteosarcoma 2-Pellet PK (8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9"/>
    <s v="Osteosarcoma 3-Pellet PK (9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19"/>
    <s v="PC-GD2-EV Pellet PK (10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20"/>
    <s v="EV-Only Pellet PK (11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21"/>
    <s v="Normal Human 1-Pellet AK (12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22"/>
    <s v="Normal Human 2-Pellet AK (13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23"/>
    <s v="Normal Human 3-Pellet AK (14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24"/>
    <s v="Neuroblastoma 1-Pellet AK (15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25"/>
    <s v="Neuroblastoma 2-Pellet AK (16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26"/>
    <s v="Neuroblastoma 3-Pellet AK (17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27"/>
    <s v="Osteosarcoma 1-Pellet AK (18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37"/>
    <s v="Osteosarcoma 2-Pellet AK (19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38"/>
    <s v="Osteosarcoma 3-Pellet AK (20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39"/>
    <s v="PC-GD2-EV Pellet AK (21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40"/>
    <s v="EV-Only Pellet AK (22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41"/>
    <s v="Normal Human 1-Pellet MC (23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42"/>
    <s v="Normal Human 2-Pellet MC (24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43"/>
    <s v="Normal Human 3-Pellet MC (25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44"/>
    <s v="Neuroblastoma 1-Pellet MC (26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45"/>
    <s v="Neuroblastoma 2-Pellet MC (27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55"/>
    <s v="Neuroblastoma 3-Pellet MC (28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56"/>
    <s v="Osteosarcoma 1-Pellet MC (29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57"/>
    <s v="Osteosarcoma 2-Pellet MC (30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58"/>
    <s v="Osteosarcoma 3-Pellet MC (31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59"/>
    <s v="PC-GD2-EV Pellet MC (32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60"/>
    <s v="EV-Only Pellet MC (33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61"/>
    <s v="Mouse-CTRL 1 Pellet MC (34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62"/>
    <s v="Mouse-CTRL 2 Pellet MC (35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63"/>
    <s v="Mouse-Cancer 1-Pellet MC (36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8"/>
    <n v="64"/>
    <s v="Mouse-Cancer 2-Pellet MC (37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1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2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3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4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5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6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7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8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9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10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11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12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13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14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15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16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17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18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19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20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21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22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23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24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25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26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27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28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29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30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31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32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33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34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35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36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37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38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39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40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41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42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43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44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45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46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47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48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49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50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51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52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53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54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55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56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57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58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59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60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61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62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63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9"/>
    <n v="64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1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2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3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4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5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6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7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8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9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10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11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12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13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14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15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16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17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18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19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20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21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22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23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24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25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26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27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28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29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30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31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32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33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34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35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36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37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38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39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40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41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42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43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44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45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46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47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48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49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50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51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52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53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54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55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56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57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58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59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60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61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62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63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64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65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66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67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68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69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70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71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72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73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74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75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76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0"/>
    <n v="77"/>
    <s v="Kemp R24 PL019858/88-0.057m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1"/>
    <s v="20230509-C 200mM Arginine, 50 Histidine, 100mM NaCl, pH 6.5 Exp. 09Jun20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3"/>
    <s v="Job # 12634 Clone 19 Opt Purified 2007/2005 Ratio A PBS pH 7.3 22Mat 20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4"/>
    <s v="Job # 12634 Clone 19 Opt Purified 2007/2005 Ratio A PBS pH 7.3 22Mat 20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5"/>
    <s v="Job # 12634 Clone 19 Opt Purified 2007/2005 Ratio A PBS pH 7.3 22Mat 20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6"/>
    <s v="Job # 12619 Desc: R24 Purified Arg/His/NaCl pH 6.5 22May 20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7"/>
    <s v="Job # 12619 Desc: R24 Purified Arg/His/NaCl pH 6.5 22May 20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8"/>
    <s v="Job # 12634 Clone 19 Opt Purified 2007/2006 Ratio C PBS pH 7.3 22Mat 20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9"/>
    <s v="Job #MSS Elution Desc:Neutralized Buffer Blank Glycine/NaCl pH 3 with 2M HEPES pH 8 22May20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19"/>
    <s v="Desc: 14G2a (anti-GD2) Lot: KP17759 Conc: 1.14 mg/mL Diluent Arg/His/NaCl pH 6.55 0.5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20"/>
    <s v="Desc: 14G2a (anti-GD2) Lot: KP17759 Conc: 1.14 mg/mL Diluent Arg/His/NaCl pH 6.55 0.5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21"/>
    <s v="Desc: 14G2a (anti-GD2) Lot: KP17759 Conc: 1.14 mg/mL Diluent Arg/His/NaCl pH 6.55 0.5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22"/>
    <s v="Desc: 14G2a (anti-GD2) Lot: KP17759 Conc: 1.14 mg/mL Diluent Arg/His/NaCl pH 6.55 0.5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23"/>
    <s v="Desc: 14G2a (anti-GD2) Lot: KP17759 Conc: 1.14 mg/mL Diluent Arg/His/NaCl pH 6.55 0.5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24"/>
    <s v="Desc: 14G2a (anti-GD2) Lot: KP17759 Conc: 1.14 mg/mL Diluent Arg/His/NaCl pH 6.55 0.5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38"/>
    <s v="Desc: 14G2a (anti-GD2) Lot# KP17759 Conc: 1.14mg/mL Diluent Arg/His/NaCl pH 6.55 1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39"/>
    <s v="Desc: 14G2a (anti-GD2) Lot# KP17759 Conc: 1.14mg/mL Diluent Arg/His/NaCl pH 6.55 1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40"/>
    <s v="Desc: 14G2a (anti-GD2) Lot# KP17759 Conc: 1.14mg/mL Diluent Arg/His/NaCl pH 6.55 1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41"/>
    <s v="Desc: 14G2a (anti-GD2) Lot# KP17759 Conc: 1.14mg/mL Diluent Arg/His/NaCl pH 6.55 1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42"/>
    <s v="Desc: 14G2a (anti-GD2) Lot# KP17759 Conc: 1.14mg/mL Diluent Arg/His/NaCl pH 6.55 1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43"/>
    <s v="Desc: 14G2a (anti-GD2) Lot# KP17759 Conc: 1.14mg/mL Diluent Arg/His/NaCl pH 6.55 1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44"/>
    <s v="Desc: 14G2a (anti-GD2) Lot# KP17759 Conc: 1.14mg/mL Diluent Arg/His/NaCl pH 6.55 1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45"/>
    <s v="Desc: 14G2a (anti-GD2) Lot# KP17759 Conc: 1.14mg/mL Diluent Arg/His/NaCl pH 6.55 1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56"/>
    <s v="Desc: 14G2a (anti-GD2) Lot# KP17759 Conc: 1.14mg/mL Diluent Arg/His/NaCl pH 6.55 1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57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58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59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60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61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62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63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64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65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66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67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68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69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70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71"/>
    <s v="Desc: 14G2a (anti-GD2) Lot# KP17759 Conc: 1.14mg/mL Diluent Arg/His/NaCl pH 6.55 1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72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75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76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77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78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79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80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1"/>
    <n v="81"/>
    <s v="Desc: 14G2a (anti-GD2) Lot# KP17759 Conc: 1.14mg/mL Diluent Arg/His/NaCl pH 6.55 25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2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3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4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5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6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7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11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12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13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14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15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16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20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21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22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23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24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25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29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30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31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32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33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34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38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39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40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41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42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43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47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48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49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50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51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52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56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57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58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59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60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61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65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66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67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2"/>
    <n v="68"/>
    <s v="BSA-PEG4-GD3 0.22mg/ml-2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1"/>
    <s v="Sigma GD2 PART:245753 LOT:4018480 100UG/ML 200UL IN ETOH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2"/>
    <s v="Sigma GD2 PART:245753 LOT:4018480 100UG/ML 200UL IN ETOH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5"/>
    <s v="GD2-BIOTIN LOT:0000048554 200UG/ML 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6"/>
    <s v="GD2-BIOTIN LOT:0000048554 200UG/ML 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7"/>
    <s v="GD2-BIOTIN LOT:0000048554 200UG/ML 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9"/>
    <s v="PITC-GD2/GD3 2/1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10"/>
    <s v="PITC-GD2 4/4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11"/>
    <s v="Sigma GD2 PART:245753 LOT:4018480 100UG/ML 200UL IN ETOH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12"/>
    <s v="Sigma GD2 PART:245753 LOT:4018480 100UG/ML 200UL IN ETOH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15"/>
    <s v="GD2-BIOTIN LOT:0000048554 200UG/ML 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16"/>
    <s v="GD2-BIOTIN LOT:0000048554 200UG/ML 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17"/>
    <s v="GD2-BIOTIN LOT:0000048554 200UG/ML 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21"/>
    <s v="BSA-GD2 1.5MG/ML-200U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22"/>
    <s v="BSA-GD2 1.5MG/ML-200U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25"/>
    <s v="GD2-BIOTIN LOT:0000048554 200UG/ML 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26"/>
    <s v="GD2-BIOTIN LOT:0000048554 200UG/ML 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27"/>
    <s v="GD2-BIOTIN LOT:0000048554 200UG/ML 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30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31"/>
    <s v="BSA-GD2 1.5MG/ML-200U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32"/>
    <s v="BSA-GD2 1.5MG/ML-200U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33"/>
    <s v="BSA-GD2 1.5MG/ML-200U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34"/>
    <s v="BSA-GD2 1.5MG/ML-200U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35"/>
    <s v="GD2-BIOTIN LOT:0000048554 200UG/ML 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36"/>
    <s v="GD2-BIOTIN LOT:0000048554 200UG/ML 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39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40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41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42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43"/>
    <s v="BSA-GD2 1.5MG/ML-200U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44"/>
    <s v="BSA-GD2 1.5MG/ML-200U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45"/>
    <s v="BSA-GD2 1.5MG/ML-200U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47"/>
    <s v="GD2-BIOTIN LOT:0000048554 200UG/ML 5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49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50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51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52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53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54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56"/>
    <s v="GD2 OLIGOSACCHARIDE 10/18/23ELICITYL 1MG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57"/>
    <s v="GD2 OLIGOSACCHARIDE 10/18/23ELICITYL 1MG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59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60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61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62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63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64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67"/>
    <s v="GD2 OLIGOSACCHARIDE LOT:E1202-09 EC12 100UG/M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69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70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71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72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73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74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76"/>
    <s v="GD2 OLIGOSACCHARIDE 10/18/23ELICITYL 1MG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77"/>
    <s v="GD2 OLIGOSACCHARIDE 10/18/23ELICITYL 1MG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79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80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81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82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83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84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86"/>
    <s v="GD2 OLIGOSACCHARIDE 10/18/23ELICITYL 1MG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87"/>
    <s v="GD2 OLIGOSACCHARIDE 10/18/23ELICITYL 1MG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89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90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91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92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93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94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96"/>
    <s v="GD2 OLIGOSACCHARIDE 10/18/23ELICITYL 1MG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97"/>
    <s v="GD2 OLIGOSACCHARIDE 10/18/23ELICITYL 1MG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99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3"/>
    <n v="100"/>
    <s v="BSA-GD2 150UG/ML 3/20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45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46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47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48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49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50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51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52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53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54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55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56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57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58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59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60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61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62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63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64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65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66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67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68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69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70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71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72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73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74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75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76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77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78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79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80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81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82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83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84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85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86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87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88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89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4"/>
    <n v="90"/>
    <s v="Desc: BSA GD3 Calibrator (for GD2 Ag Down) Conc 1.15ug/mL in 0.5% BSA 11/14/23 3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1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2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3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4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5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6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7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8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9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10"/>
    <s v="AOA CNTRL-10 HU PLASMA-OC 0.5ML 6/27/23LOW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11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12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13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14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15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16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17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18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19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20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21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22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23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24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25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28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29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30"/>
    <s v="AOA CNTRL-10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31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32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33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41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42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43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44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45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46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47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48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49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50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51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52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53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54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55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56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57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58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59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60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61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62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63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64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65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66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67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68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69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70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71"/>
    <s v="AOA CNTRL-11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73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74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75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76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77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78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79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80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81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82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83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84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85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86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87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88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89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90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91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92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93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94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95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96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97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98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99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5"/>
    <n v="100"/>
    <s v="AOA CNTRL-9 HU PLASMA-OC 0.5ML 6/27/23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1"/>
    <s v="D12120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2"/>
    <s v="D12116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3"/>
    <s v="D11984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4"/>
    <s v="D11984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5"/>
    <s v="D11956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6"/>
    <s v="D11956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7"/>
    <s v="D12011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8"/>
    <s v="D12011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9"/>
    <s v="D12095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10"/>
    <s v="D12013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11"/>
    <s v="D12013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12"/>
    <s v="D11958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13"/>
    <s v="D11958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14"/>
    <s v="D11960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15"/>
    <s v="D11960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16"/>
    <s v="D11950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17"/>
    <s v="D11950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18"/>
    <s v="D12059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19"/>
    <s v="D11978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20"/>
    <s v="D11964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21"/>
    <s v="D11964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22"/>
    <s v="D11966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23"/>
    <s v="D11966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24"/>
    <s v="D12032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25"/>
    <s v="D12032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26"/>
    <s v="D12033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27"/>
    <s v="D12033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28"/>
    <s v="D11990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29"/>
    <s v="D11990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30"/>
    <s v="D12036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31"/>
    <s v="D12036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32"/>
    <s v="D11977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33"/>
    <s v="D11977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34"/>
    <s v="D11968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35"/>
    <s v="D11968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36"/>
    <s v="D11891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37"/>
    <s v="D11891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38"/>
    <s v="D11962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39"/>
    <s v="D11962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40"/>
    <s v="D11952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41"/>
    <s v="D11952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42"/>
    <s v="D11954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43"/>
    <s v="D11954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44"/>
    <s v="D11978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45"/>
    <s v="D11938P K2 *Possibly thawed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55"/>
    <s v="D12058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56"/>
    <s v="D12056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57"/>
    <s v="D12044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58"/>
    <s v="D12044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59"/>
    <s v="D12041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60"/>
    <s v="D12041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61"/>
    <s v="D12035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62"/>
    <s v="D12035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63"/>
    <s v="D11937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64"/>
    <s v="D11908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65"/>
    <s v="D11907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66"/>
    <s v="D11907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67"/>
    <s v="D11900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68"/>
    <s v="D11900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69"/>
    <s v="D11899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70"/>
    <s v="D11899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71"/>
    <s v="D11895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72"/>
    <s v="D11893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73"/>
    <s v="D11870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74"/>
    <s v="D11870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75"/>
    <s v="D11853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76"/>
    <s v="D11696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6"/>
    <n v="77"/>
    <s v="D11660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7"/>
    <n v="1"/>
    <s v="SR-13-476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7"/>
    <n v="2"/>
    <s v="SR-13-420 Serum 1"/>
    <s v="13-420"/>
    <s v="13-420"/>
    <x v="25"/>
    <x v="6"/>
    <x v="2"/>
    <s v="2013"/>
    <s v="F"/>
    <n v="43"/>
    <x v="0"/>
    <s v="Caucasian"/>
    <m/>
    <m/>
    <m/>
    <m/>
    <m/>
    <m/>
    <m/>
    <m/>
    <m/>
    <m/>
    <m/>
    <m/>
    <s v="15754"/>
    <s v="2022-003"/>
  </r>
  <r>
    <n v="3"/>
    <n v="17"/>
    <n v="3"/>
    <s v="SR-14-368 P1"/>
    <s v="14-368"/>
    <s v="14-368"/>
    <x v="26"/>
    <x v="6"/>
    <x v="2"/>
    <s v="2014"/>
    <s v="F"/>
    <n v="59"/>
    <x v="2"/>
    <s v="Caucasian"/>
    <m/>
    <m/>
    <m/>
    <m/>
    <m/>
    <m/>
    <m/>
    <m/>
    <m/>
    <m/>
    <m/>
    <m/>
    <s v="15754"/>
    <s v="2022-003"/>
  </r>
  <r>
    <n v="3"/>
    <n v="17"/>
    <n v="4"/>
    <s v="SR-14-0206 P1"/>
    <s v="14-206"/>
    <s v="14-206"/>
    <x v="27"/>
    <x v="6"/>
    <x v="2"/>
    <s v="2014"/>
    <s v="F"/>
    <n v="78"/>
    <x v="2"/>
    <s v="Caucasian"/>
    <m/>
    <m/>
    <m/>
    <m/>
    <m/>
    <m/>
    <m/>
    <m/>
    <m/>
    <m/>
    <m/>
    <m/>
    <s v="15754"/>
    <s v="2022-003"/>
  </r>
  <r>
    <n v="3"/>
    <n v="17"/>
    <n v="5"/>
    <s v="CMP102062"/>
    <s v="CMP 102062"/>
    <s v="CMP 102062"/>
    <x v="28"/>
    <x v="0"/>
    <x v="8"/>
    <s v="2021"/>
    <s v="F"/>
    <n v="54"/>
    <x v="0"/>
    <s v="Hispanic"/>
    <m/>
    <s v="T1bN0M0"/>
    <m/>
    <m/>
    <m/>
    <m/>
    <m/>
    <m/>
    <m/>
    <m/>
    <m/>
    <m/>
    <s v="13742"/>
    <s v="AOA-211005-Ovarian Cancer Serum"/>
  </r>
  <r>
    <n v="3"/>
    <n v="17"/>
    <n v="6"/>
    <s v="034525S"/>
    <s v="34525"/>
    <s v="34525"/>
    <x v="29"/>
    <x v="0"/>
    <x v="1"/>
    <s v="2020"/>
    <s v="F"/>
    <n v="37"/>
    <x v="0"/>
    <s v="Caucasian"/>
    <s v="N/A"/>
    <s v="T2bN0M0"/>
    <s v="529"/>
    <s v="no"/>
    <s v="father - brain tumor"/>
    <s v="chronic bronchitis, obesity"/>
    <s v="no"/>
    <s v="164"/>
    <s v="88"/>
    <s v="32.700000000000003"/>
    <m/>
    <m/>
    <s v="13742"/>
    <s v="AOA-211005-Ovarian Cancer Serum"/>
  </r>
  <r>
    <n v="3"/>
    <n v="17"/>
    <n v="7"/>
    <s v="697/18 S"/>
    <s v="697/18"/>
    <s v="697/18"/>
    <x v="2"/>
    <x v="0"/>
    <x v="14"/>
    <s v="2018"/>
    <s v="F"/>
    <n v="62"/>
    <x v="0"/>
    <s v="Caucasian"/>
    <s v="G3"/>
    <s v="T2aNxM0"/>
    <m/>
    <m/>
    <m/>
    <m/>
    <m/>
    <m/>
    <m/>
    <m/>
    <m/>
    <m/>
    <s v="13742"/>
    <s v="AOA-211005-Ovarian Cancer Serum"/>
  </r>
  <r>
    <n v="3"/>
    <n v="17"/>
    <n v="8"/>
    <s v="033902S"/>
    <s v="33902"/>
    <s v="33902"/>
    <x v="2"/>
    <x v="0"/>
    <x v="0"/>
    <s v="2018"/>
    <s v="F"/>
    <n v="57"/>
    <x v="0"/>
    <s v="Caucasian"/>
    <s v="G3"/>
    <s v="T2aN0M0"/>
    <s v="615"/>
    <s v="no"/>
    <s v="no"/>
    <s v="hypertension"/>
    <s v="no"/>
    <s v="169"/>
    <s v="68"/>
    <s v="23.8"/>
    <m/>
    <m/>
    <s v="13742"/>
    <s v="AOA-211005-Ovarian Cancer Serum"/>
  </r>
  <r>
    <n v="3"/>
    <n v="17"/>
    <n v="9"/>
    <s v="CMP102032"/>
    <s v="294"/>
    <s v="294"/>
    <x v="28"/>
    <x v="0"/>
    <x v="8"/>
    <s v="2016"/>
    <s v="F"/>
    <n v="61"/>
    <x v="0"/>
    <s v="Hispanic"/>
    <m/>
    <s v="T1bNxMx"/>
    <m/>
    <m/>
    <m/>
    <m/>
    <m/>
    <m/>
    <m/>
    <m/>
    <m/>
    <m/>
    <s v="13742"/>
    <s v="AOA-211005-Ovarian Cancer Serum"/>
  </r>
  <r>
    <n v="3"/>
    <n v="17"/>
    <n v="10"/>
    <s v="SR-14-0206 S1"/>
    <s v="14-206"/>
    <s v="14-206"/>
    <x v="27"/>
    <x v="6"/>
    <x v="2"/>
    <s v="2014"/>
    <s v="F"/>
    <n v="78"/>
    <x v="0"/>
    <s v="Caucasian"/>
    <m/>
    <m/>
    <m/>
    <m/>
    <m/>
    <m/>
    <m/>
    <m/>
    <m/>
    <m/>
    <m/>
    <m/>
    <s v="15754"/>
    <s v="2022-003"/>
  </r>
  <r>
    <n v="3"/>
    <n v="17"/>
    <n v="11"/>
    <s v="SR-14-537 S1"/>
    <s v="14-537"/>
    <s v="14-537"/>
    <x v="27"/>
    <x v="6"/>
    <x v="2"/>
    <s v="2014"/>
    <s v="F"/>
    <n v="52"/>
    <x v="0"/>
    <s v="Caucasian"/>
    <m/>
    <m/>
    <m/>
    <m/>
    <m/>
    <m/>
    <m/>
    <m/>
    <m/>
    <m/>
    <m/>
    <m/>
    <s v="15754"/>
    <s v="2022-003"/>
  </r>
  <r>
    <n v="3"/>
    <n v="17"/>
    <n v="12"/>
    <s v="SR-13-512 Serum 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7"/>
    <n v="13"/>
    <s v="SR-14-610 S1"/>
    <s v="14-610"/>
    <s v="14-610"/>
    <x v="30"/>
    <x v="6"/>
    <x v="2"/>
    <s v="2014"/>
    <s v="F"/>
    <n v="43"/>
    <x v="0"/>
    <s v="African-American"/>
    <m/>
    <m/>
    <m/>
    <m/>
    <m/>
    <m/>
    <m/>
    <m/>
    <m/>
    <m/>
    <s v="BRCA2+ "/>
    <m/>
    <s v="15754"/>
    <s v="2022-003"/>
  </r>
  <r>
    <n v="3"/>
    <n v="17"/>
    <n v="14"/>
    <s v="033911S"/>
    <s v="33911"/>
    <s v="33911"/>
    <x v="0"/>
    <x v="0"/>
    <x v="8"/>
    <s v="2018"/>
    <s v="F"/>
    <n v="67"/>
    <x v="0"/>
    <s v="Caucasian"/>
    <s v="G1"/>
    <s v="T1bN0M0"/>
    <s v="454"/>
    <s v="no"/>
    <s v="no"/>
    <s v="hypertension"/>
    <s v="no"/>
    <s v="158"/>
    <s v="67"/>
    <s v="26.8"/>
    <m/>
    <m/>
    <s v="13742"/>
    <s v="AOA-211005-Ovarian Cancer Serum"/>
  </r>
  <r>
    <n v="3"/>
    <n v="17"/>
    <n v="15"/>
    <s v="D11912S"/>
    <s v="D11912"/>
    <s v="D11912"/>
    <x v="5"/>
    <x v="2"/>
    <x v="2"/>
    <s v="2022"/>
    <s v="F"/>
    <n v="46"/>
    <x v="0"/>
    <s v="Caucasian"/>
    <m/>
    <m/>
    <m/>
    <s v="16 years 1 pack/day"/>
    <m/>
    <s v="no"/>
    <m/>
    <s v="180"/>
    <s v="70"/>
    <s v="21.6"/>
    <m/>
    <m/>
    <s v="16031,17418"/>
    <s v="2023-008,2023-029"/>
  </r>
  <r>
    <n v="3"/>
    <n v="17"/>
    <n v="16"/>
    <s v="033480S"/>
    <s v="33480"/>
    <s v="33480"/>
    <x v="0"/>
    <x v="0"/>
    <x v="8"/>
    <s v="2016"/>
    <s v="F"/>
    <n v="43"/>
    <x v="0"/>
    <s v="Caucasian"/>
    <s v="G2"/>
    <s v="T1bN0M0"/>
    <s v="318"/>
    <s v="no"/>
    <s v="no"/>
    <s v="no"/>
    <s v="no"/>
    <s v="175"/>
    <s v="80"/>
    <s v="26.1"/>
    <m/>
    <m/>
    <s v="13742"/>
    <s v="AOA-211005-Ovarian Cancer Serum"/>
  </r>
  <r>
    <n v="3"/>
    <n v="17"/>
    <n v="17"/>
    <s v="034265S"/>
    <s v="34265"/>
    <s v="34265"/>
    <x v="2"/>
    <x v="0"/>
    <x v="1"/>
    <s v="2019"/>
    <s v="F"/>
    <n v="57"/>
    <x v="0"/>
    <s v="Caucasian"/>
    <s v="G3"/>
    <s v="T2bN0M0"/>
    <s v="960"/>
    <s v="no"/>
    <s v="mother - ovarian  cancer, father - leukemia"/>
    <s v="no"/>
    <s v="no"/>
    <s v="157"/>
    <s v="64"/>
    <s v="26"/>
    <m/>
    <m/>
    <s v="13742"/>
    <s v="AOA-211005-Ovarian Cancer Serum"/>
  </r>
  <r>
    <n v="3"/>
    <n v="17"/>
    <n v="19"/>
    <s v="SR-13-513 Serum 1"/>
    <s v="13-513"/>
    <s v="13-513"/>
    <x v="31"/>
    <x v="6"/>
    <x v="2"/>
    <s v="2013"/>
    <s v="F"/>
    <n v="52"/>
    <x v="0"/>
    <s v="Caucasian"/>
    <m/>
    <m/>
    <m/>
    <m/>
    <m/>
    <m/>
    <m/>
    <m/>
    <m/>
    <m/>
    <m/>
    <m/>
    <s v="15754"/>
    <s v="2022-003"/>
  </r>
  <r>
    <n v="3"/>
    <n v="17"/>
    <n v="20"/>
    <s v="SR-14-610 P1"/>
    <s v="14-610"/>
    <s v="14-610"/>
    <x v="30"/>
    <x v="6"/>
    <x v="2"/>
    <s v="2014"/>
    <s v="F"/>
    <n v="43"/>
    <x v="2"/>
    <s v="African-American"/>
    <m/>
    <m/>
    <m/>
    <m/>
    <m/>
    <m/>
    <m/>
    <m/>
    <m/>
    <m/>
    <s v="BRCA2+ "/>
    <m/>
    <s v="15754"/>
    <s v="2022-003"/>
  </r>
  <r>
    <n v="3"/>
    <n v="17"/>
    <n v="21"/>
    <s v="SR-14-429 P1"/>
    <s v="14-429"/>
    <s v="14-429"/>
    <x v="32"/>
    <x v="6"/>
    <x v="2"/>
    <s v="2014"/>
    <s v="F"/>
    <n v="76"/>
    <x v="2"/>
    <s v="Caucasian"/>
    <m/>
    <m/>
    <m/>
    <m/>
    <m/>
    <m/>
    <m/>
    <m/>
    <m/>
    <m/>
    <m/>
    <m/>
    <s v="15754"/>
    <s v="2022-003"/>
  </r>
  <r>
    <n v="3"/>
    <n v="17"/>
    <n v="22"/>
    <s v="SR-14-0080 S1"/>
    <s v="14-080"/>
    <s v="14-080"/>
    <x v="33"/>
    <x v="6"/>
    <x v="2"/>
    <s v="2014"/>
    <s v="F"/>
    <n v="40"/>
    <x v="0"/>
    <s v="Caucasian"/>
    <m/>
    <m/>
    <m/>
    <m/>
    <m/>
    <m/>
    <m/>
    <m/>
    <m/>
    <m/>
    <m/>
    <m/>
    <s v="15754"/>
    <s v="2022-003"/>
  </r>
  <r>
    <n v="3"/>
    <n v="17"/>
    <n v="23"/>
    <s v="033747S"/>
    <s v="33747"/>
    <s v="33747"/>
    <x v="22"/>
    <x v="0"/>
    <x v="3"/>
    <s v="2017"/>
    <s v="F"/>
    <n v="51"/>
    <x v="0"/>
    <s v="Caucasian"/>
    <s v="G3"/>
    <s v="T1aN0M0"/>
    <s v="620"/>
    <s v="no"/>
    <s v="father - lung cancer"/>
    <s v="breast cancer mts in 2014"/>
    <s v="no"/>
    <s v="162"/>
    <s v="65"/>
    <s v="24.8"/>
    <m/>
    <m/>
    <s v="13742"/>
    <s v="AOA-211005-Ovarian Cancer Serum"/>
  </r>
  <r>
    <n v="3"/>
    <n v="17"/>
    <n v="24"/>
    <s v="033833S"/>
    <s v="33833"/>
    <s v="33833"/>
    <x v="0"/>
    <x v="0"/>
    <x v="16"/>
    <s v="2018"/>
    <s v="F"/>
    <n v="76"/>
    <x v="0"/>
    <s v="Caucasian"/>
    <s v="G3"/>
    <s v="T1cN0M0"/>
    <s v="294.3"/>
    <s v="no"/>
    <s v="mother - CRC"/>
    <s v="no"/>
    <s v="no"/>
    <s v="161"/>
    <s v="46"/>
    <s v="17.7"/>
    <m/>
    <m/>
    <s v="13742"/>
    <s v="AOA-211005-Ovarian Cancer Serum"/>
  </r>
  <r>
    <n v="3"/>
    <n v="17"/>
    <n v="25"/>
    <s v="033831S"/>
    <s v="33831"/>
    <s v="33831"/>
    <x v="0"/>
    <x v="0"/>
    <x v="3"/>
    <s v="2018"/>
    <s v="F"/>
    <n v="74"/>
    <x v="0"/>
    <s v="Caucasian"/>
    <s v="G1"/>
    <s v="T1aN0M0"/>
    <s v="124.1"/>
    <s v="no"/>
    <s v="no"/>
    <s v="diabetes mellitus type 2, obesity"/>
    <s v="no"/>
    <s v="165"/>
    <s v="83"/>
    <s v="30.5"/>
    <m/>
    <m/>
    <s v="13742"/>
    <s v="AOA-211005-Ovarian Cancer Serum"/>
  </r>
  <r>
    <n v="3"/>
    <n v="17"/>
    <n v="26"/>
    <s v="CMP102031"/>
    <s v="402"/>
    <s v="402"/>
    <x v="2"/>
    <x v="0"/>
    <x v="8"/>
    <s v="2017"/>
    <s v="F"/>
    <n v="72"/>
    <x v="0"/>
    <s v="Hispanic"/>
    <m/>
    <s v="T1bNxMx"/>
    <m/>
    <m/>
    <m/>
    <m/>
    <m/>
    <m/>
    <m/>
    <m/>
    <m/>
    <m/>
    <s v="13742"/>
    <s v="AOA-211005-Ovarian Cancer Serum"/>
  </r>
  <r>
    <n v="3"/>
    <n v="17"/>
    <n v="28"/>
    <s v="SR-14-368 S1"/>
    <s v="14-368"/>
    <s v="14-368"/>
    <x v="26"/>
    <x v="6"/>
    <x v="2"/>
    <s v="2014"/>
    <s v="F"/>
    <n v="59"/>
    <x v="0"/>
    <s v="Caucasian"/>
    <m/>
    <m/>
    <m/>
    <m/>
    <m/>
    <m/>
    <m/>
    <m/>
    <m/>
    <m/>
    <m/>
    <m/>
    <s v="15754"/>
    <s v="2022-003"/>
  </r>
  <r>
    <n v="3"/>
    <n v="17"/>
    <n v="29"/>
    <s v="SR-14-319 S1"/>
    <s v="14-319"/>
    <s v="14-319"/>
    <x v="34"/>
    <x v="6"/>
    <x v="2"/>
    <s v="2014"/>
    <s v="F"/>
    <n v="62"/>
    <x v="0"/>
    <s v="Caucasian"/>
    <m/>
    <m/>
    <m/>
    <m/>
    <m/>
    <m/>
    <m/>
    <m/>
    <m/>
    <m/>
    <m/>
    <m/>
    <s v="15754"/>
    <s v="2022-003"/>
  </r>
  <r>
    <n v="3"/>
    <n v="17"/>
    <n v="30"/>
    <s v="SR-14-537 P1"/>
    <s v="14-537"/>
    <s v="14-537"/>
    <x v="27"/>
    <x v="6"/>
    <x v="2"/>
    <s v="2014"/>
    <s v="F"/>
    <n v="52"/>
    <x v="2"/>
    <s v="Caucasian"/>
    <m/>
    <m/>
    <m/>
    <m/>
    <m/>
    <m/>
    <m/>
    <m/>
    <m/>
    <m/>
    <m/>
    <m/>
    <s v="15754"/>
    <s v="2022-003"/>
  </r>
  <r>
    <n v="3"/>
    <n v="17"/>
    <n v="31"/>
    <s v="SR-14-0080 P1"/>
    <s v="14-080"/>
    <s v="14-080"/>
    <x v="33"/>
    <x v="6"/>
    <x v="2"/>
    <s v="2014"/>
    <s v="F"/>
    <n v="40"/>
    <x v="2"/>
    <s v="Caucasian"/>
    <m/>
    <m/>
    <m/>
    <m/>
    <m/>
    <m/>
    <m/>
    <m/>
    <m/>
    <m/>
    <m/>
    <m/>
    <s v="15754"/>
    <s v="2022-003"/>
  </r>
  <r>
    <n v="3"/>
    <n v="17"/>
    <n v="32"/>
    <s v="386/17 S"/>
    <s v="386/17"/>
    <s v="386/17"/>
    <x v="35"/>
    <x v="0"/>
    <x v="8"/>
    <s v="2017"/>
    <s v="F"/>
    <n v="53"/>
    <x v="0"/>
    <s v="Caucasian"/>
    <m/>
    <s v="T1bN0M0"/>
    <m/>
    <m/>
    <m/>
    <m/>
    <m/>
    <m/>
    <m/>
    <m/>
    <m/>
    <m/>
    <s v="13742"/>
    <s v="AOA-211005-Ovarian Cancer Serum"/>
  </r>
  <r>
    <n v="3"/>
    <n v="17"/>
    <n v="33"/>
    <s v="CMP102037"/>
    <s v="667"/>
    <s v="667"/>
    <x v="28"/>
    <x v="0"/>
    <x v="8"/>
    <s v="2021"/>
    <s v="F"/>
    <n v="59"/>
    <x v="0"/>
    <s v="Hispanic"/>
    <m/>
    <s v="T1bNxMx"/>
    <m/>
    <m/>
    <m/>
    <m/>
    <m/>
    <m/>
    <m/>
    <m/>
    <m/>
    <m/>
    <s v="13742"/>
    <s v="AOA-211005-Ovarian Cancer Serum"/>
  </r>
  <r>
    <n v="3"/>
    <n v="17"/>
    <n v="34"/>
    <s v="CMP102042"/>
    <s v="812"/>
    <s v="812"/>
    <x v="36"/>
    <x v="0"/>
    <x v="8"/>
    <s v="2021"/>
    <s v="F"/>
    <n v="49"/>
    <x v="0"/>
    <s v="Hispanic"/>
    <m/>
    <s v="T1bNxMx"/>
    <m/>
    <m/>
    <m/>
    <m/>
    <m/>
    <m/>
    <m/>
    <m/>
    <m/>
    <m/>
    <s v="13742"/>
    <s v="AOA-211005-Ovarian Cancer Serum"/>
  </r>
  <r>
    <n v="3"/>
    <n v="17"/>
    <n v="35"/>
    <s v="CMP102047"/>
    <s v="CMP 102047"/>
    <s v="CMP 102047"/>
    <x v="0"/>
    <x v="0"/>
    <x v="3"/>
    <s v="2020"/>
    <s v="F"/>
    <n v="68"/>
    <x v="0"/>
    <s v="Hispanic"/>
    <m/>
    <s v="T1aNxMx"/>
    <m/>
    <m/>
    <m/>
    <m/>
    <m/>
    <m/>
    <m/>
    <m/>
    <m/>
    <m/>
    <s v="13742"/>
    <s v="AOA-211005-Ovarian Cancer Serum"/>
  </r>
  <r>
    <n v="3"/>
    <n v="17"/>
    <n v="37"/>
    <s v="SR-14-444 P2"/>
    <s v="14-444"/>
    <s v="14-444"/>
    <x v="27"/>
    <x v="6"/>
    <x v="2"/>
    <s v="2014"/>
    <s v="F"/>
    <n v="23"/>
    <x v="2"/>
    <s v="Caucasian"/>
    <m/>
    <m/>
    <m/>
    <m/>
    <m/>
    <m/>
    <m/>
    <m/>
    <m/>
    <m/>
    <m/>
    <m/>
    <s v="15754"/>
    <s v="2022-003"/>
  </r>
  <r>
    <n v="3"/>
    <n v="17"/>
    <n v="38"/>
    <s v="SR-14-0086 P2"/>
    <s v="14-086"/>
    <s v="14-086"/>
    <x v="37"/>
    <x v="6"/>
    <x v="2"/>
    <s v="2014"/>
    <s v="F"/>
    <n v="58"/>
    <x v="2"/>
    <s v="Caucasian"/>
    <m/>
    <m/>
    <m/>
    <m/>
    <m/>
    <m/>
    <m/>
    <m/>
    <m/>
    <m/>
    <m/>
    <m/>
    <s v="15754"/>
    <s v="2022-003"/>
  </r>
  <r>
    <n v="3"/>
    <n v="17"/>
    <n v="39"/>
    <s v="SR-13-476 Serum1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7"/>
    <n v="40"/>
    <s v="034367S"/>
    <s v="34367"/>
    <s v="34367"/>
    <x v="2"/>
    <x v="0"/>
    <x v="3"/>
    <s v="2020"/>
    <s v="F"/>
    <n v="67"/>
    <x v="0"/>
    <s v="Caucasian"/>
    <s v="G3"/>
    <s v="T1aN0M0"/>
    <s v="151"/>
    <s v="no"/>
    <s v="no"/>
    <s v="hypertension "/>
    <s v="no"/>
    <s v="161"/>
    <s v="62"/>
    <s v="23.9"/>
    <m/>
    <m/>
    <s v="13742"/>
    <s v="AOA-211005-Ovarian Cancer Serum"/>
  </r>
  <r>
    <n v="3"/>
    <n v="17"/>
    <n v="41"/>
    <s v="CMP102035"/>
    <s v="631"/>
    <s v="631"/>
    <x v="28"/>
    <x v="0"/>
    <x v="4"/>
    <s v="2021"/>
    <s v="F"/>
    <n v="64"/>
    <x v="0"/>
    <s v="Hispanic"/>
    <m/>
    <s v="T1cNxMx"/>
    <m/>
    <m/>
    <m/>
    <m/>
    <m/>
    <m/>
    <m/>
    <m/>
    <m/>
    <m/>
    <s v="13742"/>
    <s v="AOA-211005-Ovarian Cancer Serum"/>
  </r>
  <r>
    <n v="3"/>
    <n v="17"/>
    <n v="42"/>
    <s v="CMP102043"/>
    <s v="899"/>
    <s v="899"/>
    <x v="2"/>
    <x v="0"/>
    <x v="8"/>
    <s v="2021"/>
    <s v="F"/>
    <n v="72"/>
    <x v="0"/>
    <s v="Hispanic"/>
    <m/>
    <s v="T1bNxMx"/>
    <m/>
    <m/>
    <m/>
    <m/>
    <m/>
    <m/>
    <m/>
    <m/>
    <m/>
    <m/>
    <s v="13742"/>
    <s v="AOA-211005-Ovarian Cancer Serum"/>
  </r>
  <r>
    <n v="3"/>
    <n v="17"/>
    <n v="43"/>
    <s v="CMP102041"/>
    <s v="802"/>
    <s v="802"/>
    <x v="2"/>
    <x v="0"/>
    <x v="4"/>
    <s v="2021"/>
    <s v="F"/>
    <n v="55"/>
    <x v="0"/>
    <s v="Hispanic"/>
    <m/>
    <s v="T1cNxMx"/>
    <m/>
    <m/>
    <m/>
    <m/>
    <m/>
    <m/>
    <m/>
    <m/>
    <m/>
    <m/>
    <s v="13742"/>
    <s v="AOA-211005-Ovarian Cancer Serum"/>
  </r>
  <r>
    <n v="3"/>
    <n v="17"/>
    <n v="44"/>
    <s v="CMP102030"/>
    <s v="303"/>
    <s v="303"/>
    <x v="38"/>
    <x v="0"/>
    <x v="3"/>
    <s v="2016"/>
    <s v="F"/>
    <n v="60"/>
    <x v="0"/>
    <s v="Hispanic"/>
    <m/>
    <s v="T1aNxMx"/>
    <m/>
    <m/>
    <m/>
    <m/>
    <m/>
    <m/>
    <m/>
    <m/>
    <m/>
    <m/>
    <s v="13742"/>
    <s v="AOA-211005-Ovarian Cancer Serum"/>
  </r>
  <r>
    <n v="3"/>
    <n v="17"/>
    <n v="46"/>
    <s v="SR-13-420 Plasma 1"/>
    <s v="13-420"/>
    <s v="13-420"/>
    <x v="25"/>
    <x v="6"/>
    <x v="2"/>
    <s v="2013"/>
    <s v="F"/>
    <n v="43"/>
    <x v="2"/>
    <s v="Caucasian"/>
    <m/>
    <m/>
    <m/>
    <m/>
    <m/>
    <m/>
    <m/>
    <m/>
    <m/>
    <m/>
    <m/>
    <m/>
    <s v="15754"/>
    <s v="2022-003"/>
  </r>
  <r>
    <n v="3"/>
    <n v="17"/>
    <n v="47"/>
    <s v="SR-14-444 S1"/>
    <s v="14-444"/>
    <s v="14-444"/>
    <x v="27"/>
    <x v="6"/>
    <x v="2"/>
    <s v="2014"/>
    <s v="F"/>
    <n v="23"/>
    <x v="0"/>
    <s v="Caucasian"/>
    <m/>
    <m/>
    <m/>
    <m/>
    <m/>
    <m/>
    <m/>
    <m/>
    <m/>
    <m/>
    <m/>
    <m/>
    <s v="15754"/>
    <s v="2022-003"/>
  </r>
  <r>
    <n v="3"/>
    <n v="17"/>
    <n v="48"/>
    <s v="SR-14-563 P1"/>
    <s v="14-563"/>
    <s v="14-563"/>
    <x v="39"/>
    <x v="6"/>
    <x v="2"/>
    <s v="2014"/>
    <s v="F"/>
    <n v="19"/>
    <x v="2"/>
    <s v="Caucasian"/>
    <m/>
    <m/>
    <m/>
    <m/>
    <m/>
    <m/>
    <m/>
    <m/>
    <m/>
    <m/>
    <m/>
    <m/>
    <s v="15754"/>
    <s v="2022-003"/>
  </r>
  <r>
    <n v="3"/>
    <n v="17"/>
    <n v="49"/>
    <s v="CMP102040"/>
    <s v="262"/>
    <s v="262"/>
    <x v="0"/>
    <x v="7"/>
    <x v="0"/>
    <s v="2017"/>
    <s v="F"/>
    <n v="52"/>
    <x v="0"/>
    <s v="Hispanic"/>
    <m/>
    <s v="T2aNxMx"/>
    <m/>
    <m/>
    <m/>
    <m/>
    <m/>
    <m/>
    <m/>
    <m/>
    <m/>
    <m/>
    <s v="13742"/>
    <s v="AOA-211005-Ovarian Cancer Serum"/>
  </r>
  <r>
    <n v="3"/>
    <n v="17"/>
    <n v="50"/>
    <s v="033827S"/>
    <s v="33827"/>
    <s v="33827"/>
    <x v="22"/>
    <x v="0"/>
    <x v="16"/>
    <s v="2018"/>
    <s v="F"/>
    <n v="58"/>
    <x v="0"/>
    <s v="Caucasian"/>
    <s v="N/A"/>
    <s v="T1cN0M0"/>
    <s v="960"/>
    <s v="no"/>
    <s v="mother - gastric  cancer"/>
    <s v="hypertension, obesity "/>
    <s v="no"/>
    <s v="170"/>
    <s v="120"/>
    <s v="41.5"/>
    <m/>
    <m/>
    <s v="13742"/>
    <s v="AOA-211005-Ovarian Cancer Serum"/>
  </r>
  <r>
    <n v="3"/>
    <n v="17"/>
    <n v="51"/>
    <s v="033478S"/>
    <s v="33478"/>
    <s v="33478"/>
    <x v="2"/>
    <x v="0"/>
    <x v="3"/>
    <s v="2016"/>
    <s v="F"/>
    <n v="80"/>
    <x v="0"/>
    <s v="Caucasian"/>
    <s v="G2"/>
    <s v="T1aN0M0"/>
    <s v="429"/>
    <s v="no"/>
    <s v="no"/>
    <s v="hypertension, asthma"/>
    <s v="no"/>
    <s v="164"/>
    <s v="78"/>
    <s v="29"/>
    <m/>
    <m/>
    <s v="13742"/>
    <s v="AOA-211005-Ovarian Cancer Serum"/>
  </r>
  <r>
    <n v="3"/>
    <n v="17"/>
    <n v="52"/>
    <s v="427/17 S"/>
    <s v="427/17"/>
    <s v="427/17"/>
    <x v="3"/>
    <x v="0"/>
    <x v="3"/>
    <s v="2017"/>
    <s v="F"/>
    <n v="60"/>
    <x v="0"/>
    <s v="Caucasian"/>
    <m/>
    <s v="T1aN0M0"/>
    <m/>
    <m/>
    <m/>
    <m/>
    <m/>
    <m/>
    <m/>
    <m/>
    <m/>
    <m/>
    <s v="13742"/>
    <s v="AOA-211005-Ovarian Cancer Serum"/>
  </r>
  <r>
    <n v="3"/>
    <n v="17"/>
    <n v="53"/>
    <s v="034005S"/>
    <s v="34005"/>
    <s v="34005"/>
    <x v="29"/>
    <x v="0"/>
    <x v="3"/>
    <s v="2018"/>
    <s v="F"/>
    <n v="68"/>
    <x v="0"/>
    <s v="Caucasian"/>
    <s v="G3"/>
    <s v="T1aN0M0"/>
    <s v="536"/>
    <s v="no"/>
    <s v="no"/>
    <s v="hypertension"/>
    <s v="no"/>
    <s v="159"/>
    <s v="56"/>
    <s v="22.2"/>
    <m/>
    <m/>
    <s v="13742"/>
    <s v="AOA-211005-Ovarian Cancer Serum"/>
  </r>
  <r>
    <n v="3"/>
    <n v="17"/>
    <n v="55"/>
    <s v="SR-14-319 P1"/>
    <s v="14-319"/>
    <s v="14-319"/>
    <x v="34"/>
    <x v="6"/>
    <x v="2"/>
    <s v="2014"/>
    <s v="F"/>
    <n v="62"/>
    <x v="2"/>
    <s v="Caucasian"/>
    <m/>
    <m/>
    <m/>
    <m/>
    <m/>
    <m/>
    <m/>
    <m/>
    <m/>
    <m/>
    <m/>
    <m/>
    <s v="15754"/>
    <s v="2022-003"/>
  </r>
  <r>
    <n v="3"/>
    <n v="17"/>
    <n v="56"/>
    <s v="SR-13-512 Plasma 1"/>
    <s v="13-512"/>
    <s v="13-512"/>
    <x v="40"/>
    <x v="6"/>
    <x v="2"/>
    <s v="2013"/>
    <s v="F"/>
    <n v="51"/>
    <x v="2"/>
    <s v="Caucasian"/>
    <m/>
    <m/>
    <m/>
    <m/>
    <m/>
    <m/>
    <m/>
    <m/>
    <m/>
    <m/>
    <m/>
    <m/>
    <s v="15754"/>
    <s v="2022-003"/>
  </r>
  <r>
    <n v="3"/>
    <n v="17"/>
    <n v="57"/>
    <s v="SR-14-563 S1"/>
    <s v="14-563"/>
    <s v="14-563"/>
    <x v="39"/>
    <x v="6"/>
    <x v="2"/>
    <s v="2014"/>
    <s v="F"/>
    <n v="19"/>
    <x v="0"/>
    <s v="Caucasian"/>
    <m/>
    <m/>
    <m/>
    <m/>
    <m/>
    <m/>
    <m/>
    <m/>
    <m/>
    <m/>
    <m/>
    <m/>
    <s v="15754"/>
    <s v="2022-003"/>
  </r>
  <r>
    <n v="3"/>
    <n v="17"/>
    <n v="58"/>
    <s v="034614S"/>
    <s v="34614"/>
    <s v="34614"/>
    <x v="2"/>
    <x v="0"/>
    <x v="1"/>
    <s v="2021"/>
    <s v="F"/>
    <n v="61"/>
    <x v="0"/>
    <s v="Caucasian"/>
    <s v="G3"/>
    <s v="T2bN0M0"/>
    <s v="647"/>
    <s v="no"/>
    <s v="no"/>
    <s v="hypertension, chronic gastritis"/>
    <s v="no"/>
    <s v="161"/>
    <s v="52"/>
    <s v="20.100000000000001"/>
    <m/>
    <m/>
    <s v="13742,14711"/>
    <s v="AOA-211005-Ovarian Cancer Serum,2022-002"/>
  </r>
  <r>
    <n v="3"/>
    <n v="17"/>
    <n v="59"/>
    <s v="034563S"/>
    <s v="34563"/>
    <s v="34563"/>
    <x v="29"/>
    <x v="0"/>
    <x v="3"/>
    <s v="2021"/>
    <s v="F"/>
    <n v="48"/>
    <x v="0"/>
    <s v="Caucasian"/>
    <s v="N/A"/>
    <s v="T1aN0M0"/>
    <s v="124"/>
    <s v="no"/>
    <s v="no"/>
    <s v="hypertension "/>
    <s v="no"/>
    <s v="162"/>
    <s v="58"/>
    <s v="22.1"/>
    <m/>
    <m/>
    <s v="13742"/>
    <s v="AOA-211005-Ovarian Cancer Serum"/>
  </r>
  <r>
    <n v="3"/>
    <n v="17"/>
    <n v="60"/>
    <s v="034099S"/>
    <s v="34099"/>
    <s v="34099"/>
    <x v="2"/>
    <x v="0"/>
    <x v="3"/>
    <s v="2019"/>
    <s v="F"/>
    <n v="59"/>
    <x v="0"/>
    <s v="Caucasian"/>
    <s v="G1"/>
    <s v="T1aN0M0"/>
    <s v="545.79999999999995"/>
    <s v="no"/>
    <s v="no"/>
    <s v="duodenal ulcer"/>
    <s v="no"/>
    <s v="170"/>
    <s v="84"/>
    <s v="29.1"/>
    <m/>
    <m/>
    <s v="13742"/>
    <s v="AOA-211005-Ovarian Cancer Serum"/>
  </r>
  <r>
    <n v="3"/>
    <n v="17"/>
    <n v="61"/>
    <s v="D11936S"/>
    <s v="D11936"/>
    <s v="D11936"/>
    <x v="5"/>
    <x v="2"/>
    <x v="2"/>
    <s v="2022"/>
    <s v="F"/>
    <n v="46"/>
    <x v="0"/>
    <s v="Caucasian"/>
    <m/>
    <m/>
    <m/>
    <s v="no"/>
    <m/>
    <s v="no"/>
    <m/>
    <s v="161"/>
    <s v="50"/>
    <s v="19.3"/>
    <m/>
    <m/>
    <s v="16031"/>
    <s v="2023-008"/>
  </r>
  <r>
    <n v="3"/>
    <n v="17"/>
    <n v="62"/>
    <s v="033469S"/>
    <s v="33469"/>
    <s v="33469"/>
    <x v="2"/>
    <x v="0"/>
    <x v="3"/>
    <s v="2016"/>
    <s v="F"/>
    <n v="64"/>
    <x v="0"/>
    <s v="Caucasian"/>
    <s v="G3"/>
    <s v="T1aN0M0"/>
    <s v="620"/>
    <s v="no"/>
    <s v="no"/>
    <s v=" breast cancer in 2009"/>
    <s v="no"/>
    <s v="156"/>
    <s v="64"/>
    <s v="26.3"/>
    <m/>
    <m/>
    <s v="13742"/>
    <s v="AOA-211005-Ovarian Cancer Serum"/>
  </r>
  <r>
    <n v="3"/>
    <n v="17"/>
    <n v="64"/>
    <s v="SR-14-429 S1"/>
    <s v="14-429"/>
    <s v="14-429"/>
    <x v="32"/>
    <x v="6"/>
    <x v="2"/>
    <s v="2014"/>
    <s v="F"/>
    <n v="76"/>
    <x v="0"/>
    <s v="Caucasian"/>
    <m/>
    <m/>
    <m/>
    <m/>
    <m/>
    <m/>
    <m/>
    <m/>
    <m/>
    <m/>
    <m/>
    <m/>
    <s v="15754"/>
    <s v="2022-003"/>
  </r>
  <r>
    <n v="3"/>
    <n v="17"/>
    <n v="65"/>
    <s v="SR-13-292 Plasma 1"/>
    <s v="13-292"/>
    <s v="13-292"/>
    <x v="41"/>
    <x v="6"/>
    <x v="2"/>
    <s v="2013"/>
    <s v="F"/>
    <n v="53"/>
    <x v="2"/>
    <s v="Caucasian"/>
    <m/>
    <m/>
    <m/>
    <m/>
    <m/>
    <m/>
    <m/>
    <m/>
    <m/>
    <m/>
    <m/>
    <m/>
    <s v="15754"/>
    <s v="2022-003"/>
  </r>
  <r>
    <n v="3"/>
    <n v="17"/>
    <n v="66"/>
    <s v="SR-14-0086 S1"/>
    <s v="14-086"/>
    <s v="14-086"/>
    <x v="37"/>
    <x v="6"/>
    <x v="2"/>
    <s v="2014"/>
    <s v="F"/>
    <n v="58"/>
    <x v="0"/>
    <s v="Caucasian"/>
    <m/>
    <m/>
    <m/>
    <m/>
    <m/>
    <m/>
    <m/>
    <m/>
    <m/>
    <m/>
    <m/>
    <m/>
    <s v="15754"/>
    <s v="2022-003"/>
  </r>
  <r>
    <n v="3"/>
    <n v="17"/>
    <n v="67"/>
    <s v="CMP102029"/>
    <s v="357"/>
    <s v="357"/>
    <x v="36"/>
    <x v="0"/>
    <x v="4"/>
    <s v="2017"/>
    <s v="F"/>
    <n v="58"/>
    <x v="0"/>
    <s v="Hispanic"/>
    <m/>
    <s v="T1cNxMx"/>
    <m/>
    <m/>
    <m/>
    <m/>
    <m/>
    <m/>
    <m/>
    <m/>
    <m/>
    <m/>
    <s v="13742"/>
    <s v="AOA-211005-Ovarian Cancer Serum"/>
  </r>
  <r>
    <n v="3"/>
    <n v="17"/>
    <n v="68"/>
    <s v="033944S"/>
    <s v="33944"/>
    <s v="33944"/>
    <x v="0"/>
    <x v="0"/>
    <x v="3"/>
    <s v="2018"/>
    <s v="F"/>
    <n v="64"/>
    <x v="0"/>
    <s v="Caucasian"/>
    <s v="G2"/>
    <s v="T1aN0M0"/>
    <s v="648"/>
    <s v="no"/>
    <s v="no"/>
    <s v="hypertension, obesity"/>
    <s v="no"/>
    <s v="153"/>
    <s v="83"/>
    <s v="35.5"/>
    <m/>
    <m/>
    <s v="13742"/>
    <s v="AOA-211005-Ovarian Cancer Serum"/>
  </r>
  <r>
    <n v="3"/>
    <n v="17"/>
    <n v="69"/>
    <s v="435/17 S"/>
    <s v="435/17"/>
    <s v="435/17"/>
    <x v="42"/>
    <x v="0"/>
    <x v="8"/>
    <s v="2017"/>
    <s v="F"/>
    <n v="68"/>
    <x v="0"/>
    <s v="Caucasian"/>
    <m/>
    <s v="T1bN0M0"/>
    <m/>
    <m/>
    <m/>
    <m/>
    <m/>
    <m/>
    <m/>
    <m/>
    <m/>
    <m/>
    <s v="13742"/>
    <s v="AOA-211005-Ovarian Cancer Serum"/>
  </r>
  <r>
    <n v="3"/>
    <n v="17"/>
    <n v="70"/>
    <s v="CMP102034"/>
    <s v="576"/>
    <s v="576"/>
    <x v="2"/>
    <x v="0"/>
    <x v="0"/>
    <s v="2021"/>
    <s v="F"/>
    <n v="50"/>
    <x v="0"/>
    <s v="Hispanic"/>
    <m/>
    <s v="T2aNxMx"/>
    <m/>
    <m/>
    <m/>
    <m/>
    <m/>
    <m/>
    <m/>
    <m/>
    <m/>
    <m/>
    <s v="13742"/>
    <s v="AOA-211005-Ovarian Cancer Serum"/>
  </r>
  <r>
    <n v="3"/>
    <n v="17"/>
    <n v="71"/>
    <s v="CMP102045"/>
    <s v="CMP 102045"/>
    <s v="CMP 102045"/>
    <x v="0"/>
    <x v="0"/>
    <x v="4"/>
    <s v="2019"/>
    <s v="F"/>
    <n v="63"/>
    <x v="0"/>
    <s v="Hispanic"/>
    <m/>
    <s v="T1cNxMx"/>
    <m/>
    <m/>
    <m/>
    <m/>
    <m/>
    <m/>
    <m/>
    <m/>
    <m/>
    <m/>
    <s v="13742"/>
    <s v="AOA-211005-Ovarian Cancer Serum"/>
  </r>
  <r>
    <n v="3"/>
    <n v="18"/>
    <n v="1"/>
    <s v="034840S"/>
    <s v="034840S"/>
    <s v="034840S"/>
    <x v="15"/>
    <x v="0"/>
    <x v="9"/>
    <s v="2022"/>
    <s v="F"/>
    <n v="65"/>
    <x v="0"/>
    <s v="Caucasian"/>
    <s v="N/A"/>
    <s v="T3cN0M1"/>
    <m/>
    <s v="no"/>
    <s v="no"/>
    <s v="no"/>
    <s v="no"/>
    <s v="167"/>
    <s v="82"/>
    <s v="29.4"/>
    <m/>
    <m/>
    <s v="16436"/>
    <s v="AOA-230405-MultiSerum"/>
  </r>
  <r>
    <n v="3"/>
    <n v="18"/>
    <n v="2"/>
    <s v="034859S"/>
    <s v="034859S"/>
    <s v="034859S"/>
    <x v="2"/>
    <x v="0"/>
    <x v="12"/>
    <s v="2022"/>
    <s v="F"/>
    <n v="74"/>
    <x v="0"/>
    <s v="Caucasian"/>
    <s v="G3"/>
    <s v="T2aN1M0"/>
    <m/>
    <s v="no"/>
    <s v="mother -colon cancer, sister - colon cancer"/>
    <s v="hypertension, atherosclerosis"/>
    <s v="no"/>
    <s v="160"/>
    <s v="68"/>
    <s v="26.6"/>
    <m/>
    <m/>
    <s v="16436"/>
    <s v="AOA-230405-MultiSerum"/>
  </r>
  <r>
    <n v="3"/>
    <n v="18"/>
    <n v="3"/>
    <s v="132944S"/>
    <s v="132944S"/>
    <s v="132944S"/>
    <x v="14"/>
    <x v="3"/>
    <x v="8"/>
    <s v="2021"/>
    <s v="F"/>
    <n v="78"/>
    <x v="0"/>
    <s v="Caucasian"/>
    <m/>
    <s v="T2aN0M0"/>
    <m/>
    <s v="no"/>
    <s v="no"/>
    <s v="diabetes mellitus type 2"/>
    <s v="no"/>
    <s v="165"/>
    <s v="75"/>
    <s v="27.5"/>
    <m/>
    <m/>
    <s v="16436"/>
    <s v="AOA-230405-MultiSerum"/>
  </r>
  <r>
    <n v="3"/>
    <n v="18"/>
    <n v="4"/>
    <s v="133101S"/>
    <s v="133101S"/>
    <s v="133101S"/>
    <x v="12"/>
    <x v="3"/>
    <x v="0"/>
    <s v="2022"/>
    <s v="M"/>
    <n v="68"/>
    <x v="0"/>
    <s v="Caucasian"/>
    <m/>
    <s v="T2bN0M0"/>
    <m/>
    <s v="no"/>
    <s v="father - laryngeal cancer"/>
    <s v="obesity"/>
    <s v="no"/>
    <s v="172"/>
    <s v="95"/>
    <s v="32.1"/>
    <m/>
    <m/>
    <s v="16436"/>
    <s v="AOA-230405-MultiSerum"/>
  </r>
  <r>
    <n v="3"/>
    <n v="18"/>
    <n v="5"/>
    <s v="D11731S"/>
    <s v="D11731S"/>
    <s v="D11731S"/>
    <x v="5"/>
    <x v="2"/>
    <x v="2"/>
    <s v="2021"/>
    <s v="F"/>
    <n v="57"/>
    <x v="0"/>
    <s v="Caucasian"/>
    <m/>
    <m/>
    <m/>
    <s v="no"/>
    <m/>
    <s v="no"/>
    <m/>
    <s v="167"/>
    <s v="70"/>
    <s v="25.1"/>
    <m/>
    <m/>
    <s v="16436"/>
    <s v="AOA-230405-MultiSerum"/>
  </r>
  <r>
    <n v="3"/>
    <n v="18"/>
    <n v="6"/>
    <s v="D11901S"/>
    <s v="D11901"/>
    <s v="D11901"/>
    <x v="5"/>
    <x v="2"/>
    <x v="2"/>
    <s v="2022"/>
    <s v="F"/>
    <n v="52"/>
    <x v="0"/>
    <s v="Caucasian"/>
    <m/>
    <m/>
    <m/>
    <s v="no"/>
    <m/>
    <s v="no"/>
    <m/>
    <s v="167"/>
    <s v="58"/>
    <s v="20.8"/>
    <m/>
    <m/>
    <s v="16031,16436"/>
    <s v="2023-008,AOA-230405-MultiSerum"/>
  </r>
  <r>
    <n v="3"/>
    <n v="18"/>
    <n v="7"/>
    <s v="D12170S"/>
    <s v="D12170S"/>
    <s v="D12170S"/>
    <x v="5"/>
    <x v="2"/>
    <x v="2"/>
    <s v="2021"/>
    <s v="F"/>
    <n v="64"/>
    <x v="0"/>
    <s v="Caucasian"/>
    <m/>
    <m/>
    <m/>
    <s v="no"/>
    <m/>
    <s v="no"/>
    <m/>
    <s v="158"/>
    <s v="60"/>
    <s v="24"/>
    <m/>
    <m/>
    <s v="16436"/>
    <s v="AOA-230405-MultiSerum"/>
  </r>
  <r>
    <n v="3"/>
    <n v="18"/>
    <n v="10"/>
    <s v="034837S"/>
    <s v="034837S"/>
    <s v="034837S"/>
    <x v="2"/>
    <x v="0"/>
    <x v="9"/>
    <s v="2022"/>
    <s v="F"/>
    <n v="47"/>
    <x v="0"/>
    <s v="Caucasian"/>
    <s v="G3"/>
    <s v="T3cN1M1"/>
    <m/>
    <s v="10 years 0.5 pack/day"/>
    <s v="mother - ovarian cancer"/>
    <s v="anemia"/>
    <s v="no"/>
    <s v="170"/>
    <s v="68"/>
    <s v="23.5"/>
    <m/>
    <m/>
    <s v="16436"/>
    <s v="AOA-230405-MultiSerum"/>
  </r>
  <r>
    <n v="3"/>
    <n v="18"/>
    <n v="11"/>
    <s v="034858S"/>
    <s v="034858S"/>
    <s v="034858S"/>
    <x v="2"/>
    <x v="0"/>
    <x v="6"/>
    <s v="2022"/>
    <s v="F"/>
    <n v="64"/>
    <x v="0"/>
    <s v="Caucasian"/>
    <s v="G3"/>
    <s v="T3bN0M0"/>
    <m/>
    <s v="no"/>
    <s v="no"/>
    <s v="chronic gastritis, hypertension"/>
    <s v="no"/>
    <s v="170"/>
    <s v="64"/>
    <s v="22.1"/>
    <m/>
    <m/>
    <s v="16436"/>
    <s v="AOA-230405-MultiSerum"/>
  </r>
  <r>
    <n v="3"/>
    <n v="18"/>
    <n v="12"/>
    <s v="132912S"/>
    <s v="132912S"/>
    <s v="132912S"/>
    <x v="17"/>
    <x v="3"/>
    <x v="3"/>
    <s v="2021"/>
    <s v="M"/>
    <n v="35"/>
    <x v="0"/>
    <s v="Caucasian"/>
    <m/>
    <s v="T1bN0M0"/>
    <m/>
    <s v="no"/>
    <s v="no"/>
    <s v="chronic gastritis, hypertension , chronic venous insufficiency"/>
    <s v="no"/>
    <s v="182"/>
    <s v="76"/>
    <s v="22.9"/>
    <m/>
    <m/>
    <s v="16436"/>
    <s v="AOA-230405-MultiSerum"/>
  </r>
  <r>
    <n v="3"/>
    <n v="18"/>
    <n v="13"/>
    <s v="133068S"/>
    <s v="133068S"/>
    <s v="133068S"/>
    <x v="14"/>
    <x v="3"/>
    <x v="0"/>
    <s v="2022"/>
    <s v="F"/>
    <n v="68"/>
    <x v="0"/>
    <s v="Caucasian"/>
    <m/>
    <s v="T2bN0M0"/>
    <m/>
    <s v="no"/>
    <s v="no"/>
    <s v="hypertension, obesity"/>
    <s v="no"/>
    <s v="157"/>
    <s v="88"/>
    <s v="35.700000000000003"/>
    <m/>
    <m/>
    <s v="16436"/>
    <s v="AOA-230405-MultiSerum"/>
  </r>
  <r>
    <n v="3"/>
    <n v="18"/>
    <n v="14"/>
    <s v="133153S"/>
    <s v="133153S"/>
    <s v="133153S"/>
    <x v="14"/>
    <x v="3"/>
    <x v="7"/>
    <s v="2022"/>
    <s v="M"/>
    <n v="32"/>
    <x v="0"/>
    <s v="Caucasian"/>
    <m/>
    <s v="T4bN1aM0"/>
    <m/>
    <s v="no"/>
    <s v="no"/>
    <s v="hypertension"/>
    <s v="no"/>
    <s v="180"/>
    <s v="90"/>
    <s v="27.8"/>
    <m/>
    <m/>
    <s v="16436"/>
    <s v="AOA-230405-MultiSerum"/>
  </r>
  <r>
    <n v="3"/>
    <n v="18"/>
    <n v="15"/>
    <s v="D11900S"/>
    <s v="D11900"/>
    <s v="D11900"/>
    <x v="5"/>
    <x v="2"/>
    <x v="2"/>
    <s v="2022"/>
    <s v="F"/>
    <n v="48"/>
    <x v="0"/>
    <s v="Caucasian"/>
    <m/>
    <m/>
    <m/>
    <s v="no"/>
    <m/>
    <s v="no"/>
    <m/>
    <s v="165"/>
    <s v="61"/>
    <s v="22.4"/>
    <m/>
    <m/>
    <s v="16031,16436"/>
    <s v="2023-008,AOA-230405-MultiSerum"/>
  </r>
  <r>
    <n v="3"/>
    <n v="18"/>
    <n v="16"/>
    <s v="D12161S"/>
    <s v="D12161S"/>
    <s v="D12161S"/>
    <x v="5"/>
    <x v="2"/>
    <x v="2"/>
    <s v="2021"/>
    <s v="F"/>
    <n v="66"/>
    <x v="0"/>
    <s v="Caucasian"/>
    <m/>
    <m/>
    <m/>
    <s v="no"/>
    <m/>
    <s v="no"/>
    <m/>
    <s v="166"/>
    <s v="50"/>
    <s v="18.100000000000001"/>
    <m/>
    <m/>
    <s v="16436"/>
    <s v="AOA-230405-MultiSerum"/>
  </r>
  <r>
    <n v="3"/>
    <n v="18"/>
    <n v="19"/>
    <s v="034832S"/>
    <s v="034832S"/>
    <s v="034832S"/>
    <x v="2"/>
    <x v="0"/>
    <x v="6"/>
    <s v="2022"/>
    <s v="F"/>
    <n v="40"/>
    <x v="0"/>
    <s v="Caucasian"/>
    <s v="G3"/>
    <s v="T3bN0M0"/>
    <m/>
    <s v="no"/>
    <s v="father - CRC"/>
    <s v="chronic pancreatitis"/>
    <s v="no"/>
    <s v="167"/>
    <s v="53"/>
    <s v="19"/>
    <m/>
    <m/>
    <s v="16436"/>
    <s v="AOA-230405-MultiSerum"/>
  </r>
  <r>
    <n v="3"/>
    <n v="18"/>
    <n v="20"/>
    <s v="034857S"/>
    <s v="034857S"/>
    <s v="034857S"/>
    <x v="2"/>
    <x v="0"/>
    <x v="7"/>
    <s v="2022"/>
    <s v="F"/>
    <n v="55"/>
    <x v="0"/>
    <s v="Caucasian"/>
    <s v="G3"/>
    <s v="T3cN0M0"/>
    <m/>
    <s v="no"/>
    <s v="father - sarcoma"/>
    <s v="no"/>
    <s v="no"/>
    <s v="158"/>
    <s v="59"/>
    <s v="23.6"/>
    <m/>
    <m/>
    <s v="16436"/>
    <s v="AOA-230405-MultiSerum"/>
  </r>
  <r>
    <n v="3"/>
    <n v="18"/>
    <n v="21"/>
    <s v="132911S Serum 100u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8"/>
    <n v="22"/>
    <s v="133060S"/>
    <s v="133060S"/>
    <s v="133060S"/>
    <x v="18"/>
    <x v="3"/>
    <x v="11"/>
    <s v="2022"/>
    <s v="M"/>
    <n v="46"/>
    <x v="0"/>
    <s v="Caucasian"/>
    <m/>
    <s v="T4eN0M1"/>
    <m/>
    <s v="no"/>
    <s v="grandmother-gastric cancer"/>
    <s v="hypertension"/>
    <s v="no"/>
    <s v="182"/>
    <s v="85"/>
    <s v="25.6"/>
    <m/>
    <m/>
    <s v="16436"/>
    <s v="AOA-230405-MultiSerum"/>
  </r>
  <r>
    <n v="3"/>
    <n v="18"/>
    <n v="23"/>
    <s v="133148S"/>
    <s v="133148S"/>
    <s v="133148S"/>
    <x v="18"/>
    <x v="3"/>
    <x v="13"/>
    <s v="2022"/>
    <s v="F"/>
    <n v="55"/>
    <x v="0"/>
    <s v="Caucasian"/>
    <m/>
    <s v="T3aN0M0"/>
    <m/>
    <s v="no"/>
    <s v="no"/>
    <s v="chronic gastritis"/>
    <s v="no"/>
    <s v="164"/>
    <s v="69"/>
    <s v="25.7"/>
    <m/>
    <m/>
    <s v="16436"/>
    <s v="AOA-230405-MultiSerum"/>
  </r>
  <r>
    <n v="3"/>
    <n v="18"/>
    <n v="24"/>
    <s v="D11899S"/>
    <s v="D11899S"/>
    <s v="D11899S"/>
    <x v="5"/>
    <x v="2"/>
    <x v="2"/>
    <s v="2021"/>
    <s v="F"/>
    <n v="49"/>
    <x v="0"/>
    <s v="Caucasian"/>
    <m/>
    <m/>
    <m/>
    <s v="no"/>
    <m/>
    <s v="no"/>
    <m/>
    <s v="160"/>
    <s v="60"/>
    <s v="23.4"/>
    <m/>
    <m/>
    <s v="16436"/>
    <s v="AOA-230405-MultiSerum"/>
  </r>
  <r>
    <n v="3"/>
    <n v="18"/>
    <n v="25"/>
    <s v="D12095S"/>
    <s v="D12095"/>
    <s v="D12095"/>
    <x v="5"/>
    <x v="2"/>
    <x v="2"/>
    <s v="2022"/>
    <s v="F"/>
    <n v="51"/>
    <x v="0"/>
    <s v="Caucasian"/>
    <m/>
    <m/>
    <m/>
    <s v="no"/>
    <m/>
    <s v="no"/>
    <m/>
    <s v="172"/>
    <s v="68"/>
    <s v="23"/>
    <m/>
    <m/>
    <s v="16031,16436"/>
    <s v="2023-008,AOA-230405-MultiSerum"/>
  </r>
  <r>
    <n v="3"/>
    <n v="18"/>
    <n v="28"/>
    <s v="034831S"/>
    <s v="034831S"/>
    <s v="034831S"/>
    <x v="2"/>
    <x v="0"/>
    <x v="10"/>
    <s v="2022"/>
    <s v="F"/>
    <n v="50"/>
    <x v="0"/>
    <s v="Caucasian"/>
    <s v="G3"/>
    <s v="T3a2N1M0"/>
    <m/>
    <s v="no"/>
    <s v="father - prostate cancer, mother - gastric cancer"/>
    <s v="chronic gastritis, hypertension"/>
    <s v="no"/>
    <s v="161"/>
    <s v="60"/>
    <s v="23.1"/>
    <m/>
    <m/>
    <s v="16436"/>
    <s v="AOA-230405-MultiSerum"/>
  </r>
  <r>
    <n v="3"/>
    <n v="18"/>
    <n v="29"/>
    <s v="034850S"/>
    <s v="034850S"/>
    <s v="034850S"/>
    <x v="2"/>
    <x v="0"/>
    <x v="7"/>
    <s v="2022"/>
    <s v="F"/>
    <n v="49"/>
    <x v="0"/>
    <s v="Caucasian"/>
    <s v="G3"/>
    <s v="T3cN0M0"/>
    <m/>
    <s v="no"/>
    <s v="grandmother - stomach cancer"/>
    <s v="obesity"/>
    <s v="no"/>
    <s v="164"/>
    <s v="96"/>
    <s v="35.700000000000003"/>
    <m/>
    <m/>
    <s v="16436"/>
    <s v="AOA-230405-MultiSerum"/>
  </r>
  <r>
    <n v="3"/>
    <n v="18"/>
    <n v="30"/>
    <s v="132900S"/>
    <s v="132900S"/>
    <s v="132900S"/>
    <x v="21"/>
    <x v="3"/>
    <x v="7"/>
    <s v="2021"/>
    <s v="F"/>
    <n v="80"/>
    <x v="0"/>
    <s v="Caucasian"/>
    <m/>
    <s v="T4bN1bM0"/>
    <m/>
    <s v="no"/>
    <s v="no"/>
    <s v="hypertension"/>
    <s v="no"/>
    <s v="153"/>
    <s v="59"/>
    <s v="25.2"/>
    <m/>
    <m/>
    <s v="16436"/>
    <s v="AOA-230405-MultiSerum"/>
  </r>
  <r>
    <n v="3"/>
    <n v="18"/>
    <n v="31"/>
    <s v="133042S"/>
    <s v="133042S"/>
    <s v="133042S"/>
    <x v="14"/>
    <x v="3"/>
    <x v="7"/>
    <s v="2022"/>
    <s v="F"/>
    <n v="48"/>
    <x v="0"/>
    <s v="Caucasian"/>
    <m/>
    <s v="T4bN1aM0"/>
    <m/>
    <s v="no"/>
    <s v="no"/>
    <s v="no"/>
    <s v="no"/>
    <s v="175"/>
    <s v="60"/>
    <s v="19.600000000000001"/>
    <m/>
    <m/>
    <s v="16436"/>
    <s v="AOA-230405-MultiSerum"/>
  </r>
  <r>
    <n v="3"/>
    <n v="18"/>
    <n v="32"/>
    <s v="133138S"/>
    <s v="133138S"/>
    <s v="133138S"/>
    <x v="17"/>
    <x v="3"/>
    <x v="1"/>
    <s v="2022"/>
    <s v="F"/>
    <n v="37"/>
    <x v="0"/>
    <s v="Caucasian"/>
    <m/>
    <s v="T3bN0M0"/>
    <m/>
    <s v="no"/>
    <s v="grandmother - uterine cancer"/>
    <s v="pituitary incidentaloma"/>
    <s v="no"/>
    <s v="160"/>
    <s v="53"/>
    <s v="20.7"/>
    <m/>
    <m/>
    <s v="16436"/>
    <s v="AOA-230405-MultiSerum"/>
  </r>
  <r>
    <n v="3"/>
    <n v="18"/>
    <n v="33"/>
    <s v="D11892S"/>
    <s v="D11892"/>
    <s v="D11892"/>
    <x v="5"/>
    <x v="2"/>
    <x v="2"/>
    <s v="2022"/>
    <s v="F"/>
    <n v="37"/>
    <x v="0"/>
    <s v="Caucasian"/>
    <m/>
    <m/>
    <m/>
    <s v="no"/>
    <m/>
    <s v="no"/>
    <m/>
    <s v="168"/>
    <s v="60"/>
    <s v="21.3"/>
    <m/>
    <m/>
    <s v="16031,16436"/>
    <s v="2023-008,AOA-230405-MultiSerum"/>
  </r>
  <r>
    <n v="3"/>
    <n v="18"/>
    <n v="34"/>
    <s v="D12035S"/>
    <s v="D12035"/>
    <s v="D12035"/>
    <x v="5"/>
    <x v="2"/>
    <x v="2"/>
    <s v="2022"/>
    <s v="F"/>
    <n v="44"/>
    <x v="0"/>
    <s v="Caucasian"/>
    <m/>
    <m/>
    <m/>
    <s v="no"/>
    <m/>
    <s v="no"/>
    <m/>
    <s v="170"/>
    <s v="60"/>
    <s v="20.8"/>
    <m/>
    <m/>
    <s v="16031,16436"/>
    <s v="2023-008,AOA-230405-MultiSerum"/>
  </r>
  <r>
    <n v="3"/>
    <n v="18"/>
    <n v="37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3"/>
    <n v="18"/>
    <n v="38"/>
    <s v="034847S"/>
    <s v="034847S"/>
    <s v="034847S"/>
    <x v="2"/>
    <x v="0"/>
    <x v="12"/>
    <s v="2022"/>
    <s v="F"/>
    <n v="42"/>
    <x v="0"/>
    <s v="Caucasian"/>
    <s v="G3"/>
    <s v="T2bN1M0"/>
    <m/>
    <s v="no"/>
    <s v="grandfather - stomach cancer"/>
    <s v="DVT"/>
    <s v="no"/>
    <s v="153"/>
    <s v="60"/>
    <s v="25.6"/>
    <m/>
    <m/>
    <s v="16436"/>
    <s v="AOA-230405-MultiSerum"/>
  </r>
  <r>
    <n v="3"/>
    <n v="18"/>
    <n v="39"/>
    <s v="132740S"/>
    <s v="132740S"/>
    <s v="132740S"/>
    <x v="12"/>
    <x v="3"/>
    <x v="14"/>
    <s v="2020"/>
    <s v="M"/>
    <n v="81"/>
    <x v="0"/>
    <s v="Caucasian"/>
    <m/>
    <s v="T4bN0M0"/>
    <m/>
    <s v="no"/>
    <s v="no"/>
    <s v="CAD, hypertension, bronchial asthma"/>
    <s v="no"/>
    <s v="166"/>
    <s v="73"/>
    <s v="26.5"/>
    <m/>
    <m/>
    <s v="16436"/>
    <s v="AOA-230405-MultiSerum"/>
  </r>
  <r>
    <n v="3"/>
    <n v="18"/>
    <n v="40"/>
    <s v="133026S"/>
    <s v="133026S"/>
    <s v="133026S"/>
    <x v="12"/>
    <x v="3"/>
    <x v="3"/>
    <s v="2022"/>
    <s v="F"/>
    <n v="71"/>
    <x v="0"/>
    <s v="Caucasian"/>
    <m/>
    <s v="T1aN0M0"/>
    <m/>
    <s v="no"/>
    <s v="no"/>
    <s v="hypertension, chronic cholecystitis"/>
    <s v="no"/>
    <s v="157"/>
    <s v="72.5"/>
    <s v="29.2"/>
    <m/>
    <m/>
    <s v="16436"/>
    <s v="AOA-230405-MultiSerum"/>
  </r>
  <r>
    <n v="3"/>
    <n v="18"/>
    <n v="41"/>
    <s v="133129S"/>
    <s v="133129S"/>
    <s v="133129S"/>
    <x v="17"/>
    <x v="3"/>
    <x v="1"/>
    <s v="2022"/>
    <s v="F"/>
    <n v="48"/>
    <x v="0"/>
    <s v="Caucasian"/>
    <m/>
    <s v="T3bN0M0"/>
    <m/>
    <s v="no"/>
    <s v="no"/>
    <s v="breast cancer, obesity"/>
    <s v="no"/>
    <s v="169"/>
    <s v="86"/>
    <s v="30.1"/>
    <m/>
    <m/>
    <s v="16436"/>
    <s v="AOA-230405-MultiSerum"/>
  </r>
  <r>
    <n v="3"/>
    <n v="18"/>
    <n v="42"/>
    <s v="D11857S"/>
    <s v="D11857"/>
    <s v="D11857"/>
    <x v="5"/>
    <x v="2"/>
    <x v="2"/>
    <s v="2022"/>
    <s v="F"/>
    <n v="44"/>
    <x v="0"/>
    <s v="Caucasian"/>
    <m/>
    <m/>
    <m/>
    <s v="no"/>
    <m/>
    <s v="no"/>
    <m/>
    <s v="171"/>
    <s v="65"/>
    <s v="22.2"/>
    <m/>
    <m/>
    <s v="16031,16436"/>
    <s v="2023-008,AOA-230405-MultiSerum"/>
  </r>
  <r>
    <n v="3"/>
    <n v="18"/>
    <n v="43"/>
    <s v="D12032S"/>
    <s v="D12032"/>
    <s v="D12032"/>
    <x v="5"/>
    <x v="2"/>
    <x v="2"/>
    <s v="2022"/>
    <s v="F"/>
    <n v="50"/>
    <x v="0"/>
    <s v="Caucasian"/>
    <m/>
    <m/>
    <m/>
    <s v="no"/>
    <m/>
    <s v="no"/>
    <m/>
    <s v="163"/>
    <s v="52"/>
    <s v="19.600000000000001"/>
    <m/>
    <m/>
    <s v="16031,16436"/>
    <s v="2023-008,AOA-230405-MultiSerum"/>
  </r>
  <r>
    <n v="3"/>
    <n v="18"/>
    <n v="46"/>
    <s v="034759S"/>
    <s v="034759S"/>
    <s v="034759S"/>
    <x v="2"/>
    <x v="0"/>
    <x v="9"/>
    <s v="2022"/>
    <s v="F"/>
    <n v="43"/>
    <x v="0"/>
    <s v="Caucasian"/>
    <s v="G3"/>
    <s v="T3cN1M1"/>
    <s v="83.6"/>
    <s v="no"/>
    <s v="mother-breast cancer, uterine cancer"/>
    <s v="no"/>
    <s v="no"/>
    <s v="162"/>
    <s v="66"/>
    <s v="25.1"/>
    <m/>
    <m/>
    <s v="15959,16436"/>
    <s v="2023-006,AOA-230405-MultiSerum"/>
  </r>
  <r>
    <n v="3"/>
    <n v="18"/>
    <n v="47"/>
    <s v="034845S"/>
    <s v="034845S"/>
    <s v="034845S"/>
    <x v="2"/>
    <x v="0"/>
    <x v="9"/>
    <s v="2022"/>
    <s v="F"/>
    <n v="54"/>
    <x v="0"/>
    <s v="Caucasian"/>
    <s v="G3"/>
    <s v="T3cN1M1"/>
    <m/>
    <s v="no"/>
    <s v="mother - thyroid cancer"/>
    <s v="diabetes mellitus type 2, hypertension"/>
    <s v="no"/>
    <s v="162"/>
    <s v="75"/>
    <s v="28.6"/>
    <m/>
    <m/>
    <s v="16436"/>
    <s v="AOA-230405-MultiSerum"/>
  </r>
  <r>
    <n v="3"/>
    <n v="18"/>
    <n v="48"/>
    <s v="034870S"/>
    <s v="034870S"/>
    <s v="034870S"/>
    <x v="2"/>
    <x v="0"/>
    <x v="6"/>
    <s v="2022"/>
    <s v="F"/>
    <n v="51"/>
    <x v="0"/>
    <s v="Caucasian"/>
    <s v="G3"/>
    <s v="T3bN1M0"/>
    <m/>
    <s v="no"/>
    <s v="no"/>
    <s v="no"/>
    <s v="no"/>
    <s v="164"/>
    <s v="57"/>
    <s v="21.2"/>
    <m/>
    <m/>
    <s v="16436"/>
    <s v="AOA-230405-MultiSerum"/>
  </r>
  <r>
    <n v="3"/>
    <n v="18"/>
    <n v="49"/>
    <s v="133016S"/>
    <s v="133016S"/>
    <s v="133016S"/>
    <x v="16"/>
    <x v="3"/>
    <x v="7"/>
    <s v="2022"/>
    <s v="F"/>
    <n v="77"/>
    <x v="0"/>
    <s v="Caucasian"/>
    <m/>
    <s v="T4bN1aM0"/>
    <m/>
    <s v="no"/>
    <s v="no"/>
    <s v="hypertension, diabetes mellitus type 2"/>
    <s v="no"/>
    <s v="160"/>
    <s v="60"/>
    <s v="23.4"/>
    <m/>
    <m/>
    <s v="16436"/>
    <s v="AOA-230405-MultiSerum"/>
  </r>
  <r>
    <n v="3"/>
    <n v="18"/>
    <n v="50"/>
    <s v="133126S"/>
    <s v="133126S"/>
    <s v="133126S"/>
    <x v="17"/>
    <x v="3"/>
    <x v="8"/>
    <s v="2022"/>
    <s v="F"/>
    <n v="69"/>
    <x v="0"/>
    <s v="Caucasian"/>
    <m/>
    <s v="T2aN0M0"/>
    <m/>
    <s v="no"/>
    <s v="no"/>
    <s v="hypertension, obesity"/>
    <s v="no"/>
    <s v="163"/>
    <s v="82"/>
    <s v="30.9"/>
    <m/>
    <m/>
    <s v="16436"/>
    <s v="AOA-230405-MultiSerum"/>
  </r>
  <r>
    <n v="3"/>
    <n v="18"/>
    <n v="51"/>
    <s v="D11855S"/>
    <s v="D11855"/>
    <s v="D11855"/>
    <x v="5"/>
    <x v="2"/>
    <x v="2"/>
    <s v="2022"/>
    <s v="F"/>
    <n v="48"/>
    <x v="0"/>
    <s v="Caucasian"/>
    <m/>
    <m/>
    <m/>
    <s v="no"/>
    <m/>
    <s v="no"/>
    <m/>
    <s v="158"/>
    <s v="64"/>
    <s v="25.6"/>
    <m/>
    <m/>
    <s v="16031,16436,17418"/>
    <s v="2023-008,AOA-230405-MultiSerum,2023-029"/>
  </r>
  <r>
    <n v="3"/>
    <n v="18"/>
    <n v="52"/>
    <s v="D11980S"/>
    <s v="D11980S"/>
    <s v="D11980S"/>
    <x v="5"/>
    <x v="2"/>
    <x v="2"/>
    <s v="2021"/>
    <s v="F"/>
    <n v="54"/>
    <x v="0"/>
    <s v="Caucasian"/>
    <m/>
    <m/>
    <m/>
    <s v="no"/>
    <m/>
    <s v="no"/>
    <m/>
    <s v="167"/>
    <s v="55"/>
    <s v="19.7"/>
    <m/>
    <m/>
    <s v="16436"/>
    <s v="AOA-230405-MultiSerum"/>
  </r>
  <r>
    <n v="3"/>
    <n v="18"/>
    <n v="53"/>
    <s v="D12227S"/>
    <s v="D12227S"/>
    <s v="D12227S"/>
    <x v="5"/>
    <x v="2"/>
    <x v="2"/>
    <s v="2022"/>
    <s v="F"/>
    <n v="64"/>
    <x v="0"/>
    <s v="Caucasian"/>
    <m/>
    <m/>
    <m/>
    <s v="no"/>
    <m/>
    <s v="no"/>
    <m/>
    <s v="161"/>
    <s v="65"/>
    <s v="25.1"/>
    <m/>
    <m/>
    <s v="16436"/>
    <s v="AOA-230405-MultiSerum"/>
  </r>
  <r>
    <n v="3"/>
    <n v="18"/>
    <n v="55"/>
    <s v="034690S"/>
    <s v="034690S"/>
    <s v="034690S"/>
    <x v="15"/>
    <x v="0"/>
    <x v="0"/>
    <s v="2022"/>
    <s v="F"/>
    <n v="55"/>
    <x v="0"/>
    <s v="Caucasian"/>
    <s v="G2"/>
    <s v="T2aN0M0"/>
    <m/>
    <s v="35 years 1 pack/day"/>
    <s v="no"/>
    <s v="chronic pyelonephritis, vein thrombosis"/>
    <s v="no"/>
    <s v="168"/>
    <s v="59"/>
    <s v="20.9"/>
    <m/>
    <m/>
    <s v="16436"/>
    <s v="AOA-230405-MultiSerum"/>
  </r>
  <r>
    <n v="3"/>
    <n v="18"/>
    <n v="56"/>
    <s v="034844S"/>
    <s v="034844S"/>
    <s v="034844S"/>
    <x v="2"/>
    <x v="0"/>
    <x v="0"/>
    <s v="2022"/>
    <s v="F"/>
    <n v="51"/>
    <x v="0"/>
    <s v="Caucasian"/>
    <s v="G3"/>
    <s v="T2aN0M0"/>
    <m/>
    <s v="no"/>
    <s v="grandfather - lung cancer"/>
    <s v="cholelithiasis, hypertension "/>
    <s v="no"/>
    <s v="163"/>
    <s v="60"/>
    <s v="22.6"/>
    <m/>
    <m/>
    <s v="16436"/>
    <s v="AOA-230405-MultiSerum"/>
  </r>
  <r>
    <n v="3"/>
    <n v="18"/>
    <n v="57"/>
    <s v="034865S"/>
    <s v="034865S"/>
    <s v="034865S"/>
    <x v="2"/>
    <x v="0"/>
    <x v="7"/>
    <s v="2022"/>
    <s v="F"/>
    <n v="50"/>
    <x v="0"/>
    <s v="Caucasian"/>
    <s v="G1"/>
    <s v="T3cN0M0"/>
    <m/>
    <s v="30 years 1 pack/day"/>
    <s v="grandmother - CUP"/>
    <s v="obesity"/>
    <s v="no"/>
    <s v="160"/>
    <s v="94"/>
    <s v="36.700000000000003"/>
    <m/>
    <m/>
    <s v="16436"/>
    <s v="AOA-230405-MultiSerum"/>
  </r>
  <r>
    <n v="3"/>
    <n v="18"/>
    <n v="58"/>
    <s v="132983S"/>
    <s v="132983S"/>
    <s v="132983S"/>
    <x v="20"/>
    <x v="3"/>
    <x v="1"/>
    <s v="2022"/>
    <s v="M"/>
    <n v="66"/>
    <x v="0"/>
    <s v="Caucasian"/>
    <m/>
    <s v="T3bN0M0"/>
    <m/>
    <s v="29 years 1 pack/day"/>
    <s v="no"/>
    <s v="CAD, hypertension, chronic bronchitis"/>
    <s v="no"/>
    <s v="177"/>
    <s v="93"/>
    <s v="29.7"/>
    <m/>
    <m/>
    <s v="16436"/>
    <s v="AOA-230405-MultiSerum"/>
  </r>
  <r>
    <n v="3"/>
    <n v="18"/>
    <n v="59"/>
    <s v="133119S"/>
    <s v="133119S"/>
    <s v="133119S"/>
    <x v="14"/>
    <x v="3"/>
    <x v="8"/>
    <s v="2022"/>
    <s v="M"/>
    <n v="38"/>
    <x v="0"/>
    <s v="Caucasian"/>
    <m/>
    <s v="T2aN0M0"/>
    <m/>
    <s v="no"/>
    <s v="no"/>
    <s v="no"/>
    <s v="no"/>
    <s v="176"/>
    <s v="79"/>
    <s v="25.5"/>
    <m/>
    <m/>
    <s v="16436"/>
    <s v="AOA-230405-MultiSerum"/>
  </r>
  <r>
    <n v="3"/>
    <n v="18"/>
    <n v="60"/>
    <s v="D11854S"/>
    <s v="D11854"/>
    <s v="D11854"/>
    <x v="5"/>
    <x v="2"/>
    <x v="2"/>
    <s v="2022"/>
    <s v="F"/>
    <n v="45"/>
    <x v="0"/>
    <s v="Caucasian"/>
    <m/>
    <m/>
    <m/>
    <s v="no"/>
    <m/>
    <s v="no"/>
    <m/>
    <s v="173"/>
    <s v="61"/>
    <s v="20.399999999999999"/>
    <m/>
    <m/>
    <s v="16031,16436,17418"/>
    <s v="2023-008,AOA-230405-MultiSerum,2023-029"/>
  </r>
  <r>
    <n v="3"/>
    <n v="18"/>
    <n v="61"/>
    <s v="D11958S"/>
    <s v="D11958"/>
    <s v="D11958"/>
    <x v="5"/>
    <x v="2"/>
    <x v="2"/>
    <s v="2022"/>
    <s v="F"/>
    <n v="50"/>
    <x v="0"/>
    <s v="Caucasian"/>
    <m/>
    <m/>
    <m/>
    <s v="no"/>
    <m/>
    <s v="no"/>
    <m/>
    <s v="161"/>
    <s v="65"/>
    <s v="25.1"/>
    <m/>
    <m/>
    <s v="16031,16436"/>
    <s v="2023-008,AOA-230405-MultiSerum"/>
  </r>
  <r>
    <n v="3"/>
    <n v="18"/>
    <n v="62"/>
    <s v="D12220S"/>
    <s v="D12220S"/>
    <s v="D12220S"/>
    <x v="5"/>
    <x v="2"/>
    <x v="2"/>
    <s v="2021"/>
    <s v="F"/>
    <n v="69"/>
    <x v="0"/>
    <s v="Caucasian"/>
    <m/>
    <m/>
    <m/>
    <s v="no"/>
    <m/>
    <s v="no"/>
    <m/>
    <s v="171"/>
    <s v="65"/>
    <s v="22.2"/>
    <m/>
    <m/>
    <s v="16436"/>
    <s v="AOA-230405-MultiSerum"/>
  </r>
  <r>
    <n v="3"/>
    <n v="18"/>
    <n v="64"/>
    <s v="034207(II)S"/>
    <s v="034207(II)S"/>
    <s v="034207(II)S"/>
    <x v="19"/>
    <x v="0"/>
    <x v="7"/>
    <s v="2019"/>
    <s v="F"/>
    <n v="72"/>
    <x v="0"/>
    <s v="Caucasian"/>
    <s v="G3"/>
    <s v="N/A"/>
    <m/>
    <s v="no"/>
    <s v="no"/>
    <s v="breast cancer 2017,CAD, atherosclerosis, hypertension "/>
    <s v="no"/>
    <s v="157"/>
    <s v="72"/>
    <s v="29.2"/>
    <m/>
    <m/>
    <s v="16436"/>
    <s v="AOA-230405-MultiSerum"/>
  </r>
  <r>
    <n v="3"/>
    <n v="18"/>
    <n v="65"/>
    <s v="034841S"/>
    <s v="034841S"/>
    <s v="034841S"/>
    <x v="2"/>
    <x v="0"/>
    <x v="7"/>
    <s v="2022"/>
    <s v="F"/>
    <n v="51"/>
    <x v="0"/>
    <s v="Caucasian"/>
    <s v="G3"/>
    <s v="T3cN0M0"/>
    <m/>
    <s v="no"/>
    <s v="mother - breast cancer"/>
    <s v="no"/>
    <s v="no"/>
    <s v="169"/>
    <s v="63"/>
    <s v="22.1"/>
    <m/>
    <m/>
    <s v="16436"/>
    <s v="AOA-230405-MultiSerum"/>
  </r>
  <r>
    <n v="3"/>
    <n v="18"/>
    <n v="66"/>
    <s v="034861S"/>
    <s v="034861S"/>
    <s v="034861S"/>
    <x v="2"/>
    <x v="0"/>
    <x v="6"/>
    <s v="2022"/>
    <s v="F"/>
    <n v="57"/>
    <x v="0"/>
    <s v="Caucasian"/>
    <s v="G3"/>
    <s v="T3bN0M0"/>
    <m/>
    <s v="no"/>
    <s v="mother - lung cancer"/>
    <s v="chronic gastritis, hypertension"/>
    <s v="no"/>
    <s v="153"/>
    <s v="59"/>
    <s v="25.2"/>
    <m/>
    <m/>
    <s v="16436"/>
    <s v="AOA-230405-MultiSerum"/>
  </r>
  <r>
    <n v="3"/>
    <n v="18"/>
    <n v="67"/>
    <s v="132963S"/>
    <s v="132963S"/>
    <s v="132963S"/>
    <x v="13"/>
    <x v="3"/>
    <x v="6"/>
    <s v="2021"/>
    <s v="F"/>
    <n v="59"/>
    <x v="0"/>
    <s v="Caucasian"/>
    <m/>
    <s v="TxN1bM0"/>
    <m/>
    <s v="30 years 1 pack/day"/>
    <s v="no"/>
    <s v="ovarian cyst"/>
    <s v="no"/>
    <s v="157"/>
    <s v="58"/>
    <s v="23.5"/>
    <m/>
    <m/>
    <s v="16436"/>
    <s v="AOA-230405-MultiSerum"/>
  </r>
  <r>
    <n v="3"/>
    <n v="18"/>
    <n v="68"/>
    <s v="133117S"/>
    <s v="133117S"/>
    <s v="133117S"/>
    <x v="12"/>
    <x v="3"/>
    <x v="5"/>
    <s v="2022"/>
    <s v="F"/>
    <n v="64"/>
    <x v="0"/>
    <s v="Caucasian"/>
    <m/>
    <s v="T3N0M0"/>
    <m/>
    <s v="no"/>
    <s v="sister - breast cancer"/>
    <s v="hypertension, allergy"/>
    <s v="no"/>
    <s v="153"/>
    <s v="51"/>
    <s v="21.8"/>
    <m/>
    <m/>
    <s v="16436"/>
    <s v="AOA-230405-MultiSerum"/>
  </r>
  <r>
    <n v="3"/>
    <n v="18"/>
    <n v="69"/>
    <s v="D11744S"/>
    <s v="D11744S"/>
    <s v="D11744S"/>
    <x v="5"/>
    <x v="2"/>
    <x v="2"/>
    <s v="2021"/>
    <s v="F"/>
    <n v="58"/>
    <x v="0"/>
    <s v="Caucasian"/>
    <m/>
    <m/>
    <m/>
    <s v="no"/>
    <m/>
    <s v="no"/>
    <m/>
    <s v="171"/>
    <s v="65"/>
    <s v="22.2"/>
    <m/>
    <m/>
    <s v="16436"/>
    <s v="AOA-230405-MultiSerum"/>
  </r>
  <r>
    <n v="3"/>
    <n v="18"/>
    <n v="70"/>
    <s v="D11954S"/>
    <s v="D11954"/>
    <s v="D11954"/>
    <x v="5"/>
    <x v="2"/>
    <x v="2"/>
    <s v="2022"/>
    <s v="F"/>
    <n v="46"/>
    <x v="0"/>
    <s v="Caucasian"/>
    <m/>
    <m/>
    <m/>
    <s v="no"/>
    <m/>
    <s v="no"/>
    <m/>
    <s v="165"/>
    <s v="66"/>
    <s v="24.2"/>
    <m/>
    <m/>
    <s v="16031,16436"/>
    <s v="2023-008,AOA-230405-MultiSerum"/>
  </r>
  <r>
    <n v="3"/>
    <n v="18"/>
    <n v="71"/>
    <s v="D12219S"/>
    <s v="D12219S"/>
    <s v="D12219S"/>
    <x v="5"/>
    <x v="2"/>
    <x v="2"/>
    <s v="2021"/>
    <s v="F"/>
    <n v="67"/>
    <x v="0"/>
    <s v="Caucasian"/>
    <m/>
    <m/>
    <m/>
    <s v="no"/>
    <m/>
    <s v="no"/>
    <m/>
    <s v="168"/>
    <s v="58"/>
    <s v="20.2"/>
    <m/>
    <m/>
    <s v="16436"/>
    <s v="AOA-230405-MultiSerum"/>
  </r>
  <r>
    <n v="3"/>
    <n v="19"/>
    <n v="1"/>
    <s v="133042S"/>
    <s v="133042S"/>
    <s v="133042S"/>
    <x v="14"/>
    <x v="3"/>
    <x v="7"/>
    <s v="2022"/>
    <s v="F"/>
    <n v="48"/>
    <x v="0"/>
    <s v="Caucasian"/>
    <m/>
    <s v="T4bN1aM0"/>
    <m/>
    <s v="no"/>
    <s v="no"/>
    <s v="no"/>
    <s v="no"/>
    <s v="175"/>
    <s v="60"/>
    <s v="19.600000000000001"/>
    <m/>
    <m/>
    <s v="16436"/>
    <s v="AOA-230405-MultiSerum"/>
  </r>
  <r>
    <n v="3"/>
    <n v="19"/>
    <n v="2"/>
    <s v="132900S"/>
    <s v="132900S"/>
    <s v="132900S"/>
    <x v="21"/>
    <x v="3"/>
    <x v="7"/>
    <s v="2021"/>
    <s v="F"/>
    <n v="80"/>
    <x v="0"/>
    <s v="Caucasian"/>
    <m/>
    <s v="T4bN1bM0"/>
    <m/>
    <s v="no"/>
    <s v="no"/>
    <s v="hypertension"/>
    <s v="no"/>
    <s v="153"/>
    <s v="59"/>
    <s v="25.2"/>
    <m/>
    <m/>
    <s v="16436"/>
    <s v="AOA-230405-MultiSerum"/>
  </r>
  <r>
    <n v="3"/>
    <n v="19"/>
    <n v="3"/>
    <s v="133129S"/>
    <s v="133129S"/>
    <s v="133129S"/>
    <x v="17"/>
    <x v="3"/>
    <x v="1"/>
    <s v="2022"/>
    <s v="F"/>
    <n v="48"/>
    <x v="0"/>
    <s v="Caucasian"/>
    <m/>
    <s v="T3bN0M0"/>
    <m/>
    <s v="no"/>
    <s v="no"/>
    <s v="breast cancer, obesity"/>
    <s v="no"/>
    <s v="169"/>
    <s v="86"/>
    <s v="30.1"/>
    <m/>
    <m/>
    <s v="16436"/>
    <s v="AOA-230405-MultiSerum"/>
  </r>
  <r>
    <n v="3"/>
    <n v="19"/>
    <n v="4"/>
    <s v="132740S"/>
    <s v="132740S"/>
    <s v="132740S"/>
    <x v="12"/>
    <x v="3"/>
    <x v="14"/>
    <s v="2020"/>
    <s v="M"/>
    <n v="81"/>
    <x v="0"/>
    <s v="Caucasian"/>
    <m/>
    <s v="T4bN0M0"/>
    <m/>
    <s v="no"/>
    <s v="no"/>
    <s v="CAD, hypertension, bronchial asthma"/>
    <s v="no"/>
    <s v="166"/>
    <s v="73"/>
    <s v="26.5"/>
    <m/>
    <m/>
    <s v="16436"/>
    <s v="AOA-230405-MultiSerum"/>
  </r>
  <r>
    <n v="3"/>
    <n v="19"/>
    <n v="5"/>
    <s v="133117S"/>
    <s v="133117S"/>
    <s v="133117S"/>
    <x v="12"/>
    <x v="3"/>
    <x v="5"/>
    <s v="2022"/>
    <s v="F"/>
    <n v="64"/>
    <x v="0"/>
    <s v="Caucasian"/>
    <m/>
    <s v="T3N0M0"/>
    <m/>
    <s v="no"/>
    <s v="sister - breast cancer"/>
    <s v="hypertension, allergy"/>
    <s v="no"/>
    <s v="153"/>
    <s v="51"/>
    <s v="21.8"/>
    <m/>
    <m/>
    <s v="16436"/>
    <s v="AOA-230405-MultiSerum"/>
  </r>
  <r>
    <n v="3"/>
    <n v="19"/>
    <n v="6"/>
    <s v="133016S"/>
    <s v="133016S"/>
    <s v="133016S"/>
    <x v="16"/>
    <x v="3"/>
    <x v="7"/>
    <s v="2022"/>
    <s v="F"/>
    <n v="77"/>
    <x v="0"/>
    <s v="Caucasian"/>
    <m/>
    <s v="T4bN1aM0"/>
    <m/>
    <s v="no"/>
    <s v="no"/>
    <s v="hypertension, diabetes mellitus type 2"/>
    <s v="no"/>
    <s v="160"/>
    <s v="60"/>
    <s v="23.4"/>
    <m/>
    <m/>
    <s v="16436"/>
    <s v="AOA-230405-MultiSerum"/>
  </r>
  <r>
    <n v="3"/>
    <n v="19"/>
    <n v="7"/>
    <s v="132912S"/>
    <s v="132912S"/>
    <s v="132912S"/>
    <x v="17"/>
    <x v="3"/>
    <x v="3"/>
    <s v="2021"/>
    <s v="M"/>
    <n v="35"/>
    <x v="0"/>
    <s v="Caucasian"/>
    <m/>
    <s v="T1bN0M0"/>
    <m/>
    <s v="no"/>
    <s v="no"/>
    <s v="chronic gastritis, hypertension , chronic venous insufficiency"/>
    <s v="no"/>
    <s v="182"/>
    <s v="76"/>
    <s v="22.9"/>
    <m/>
    <m/>
    <s v="16436"/>
    <s v="AOA-230405-MultiSerum"/>
  </r>
  <r>
    <n v="3"/>
    <n v="19"/>
    <n v="8"/>
    <s v="132911S"/>
    <s v="132911S"/>
    <s v="132911S"/>
    <x v="17"/>
    <x v="3"/>
    <x v="3"/>
    <s v="2021"/>
    <s v="F"/>
    <n v="82"/>
    <x v="0"/>
    <s v="Caucasian"/>
    <m/>
    <s v="T1bN0M0"/>
    <m/>
    <s v="no"/>
    <s v="no"/>
    <s v="CAD, atherosclerosis, hypertension , chronic venous insufficiency, chronic pyelonephritis"/>
    <s v="no"/>
    <s v="151"/>
    <s v="60"/>
    <s v="26.3"/>
    <m/>
    <m/>
    <s v="16436"/>
    <s v="AOA-230405-MultiSerum"/>
  </r>
  <r>
    <n v="3"/>
    <n v="19"/>
    <n v="9"/>
    <s v="133101S"/>
    <s v="133101S"/>
    <s v="133101S"/>
    <x v="12"/>
    <x v="3"/>
    <x v="0"/>
    <s v="2022"/>
    <s v="M"/>
    <n v="68"/>
    <x v="0"/>
    <s v="Caucasian"/>
    <m/>
    <s v="T2bN0M0"/>
    <m/>
    <s v="no"/>
    <s v="father - laryngeal cancer"/>
    <s v="obesity"/>
    <s v="no"/>
    <s v="172"/>
    <s v="95"/>
    <s v="32.1"/>
    <m/>
    <m/>
    <s v="16436"/>
    <s v="AOA-230405-MultiSerum"/>
  </r>
  <r>
    <n v="3"/>
    <n v="19"/>
    <n v="10"/>
    <s v="132983S"/>
    <s v="132983S"/>
    <s v="132983S"/>
    <x v="20"/>
    <x v="3"/>
    <x v="1"/>
    <s v="2022"/>
    <s v="M"/>
    <n v="66"/>
    <x v="0"/>
    <s v="Caucasian"/>
    <m/>
    <s v="T3bN0M0"/>
    <m/>
    <s v="29 years 1 pack/day"/>
    <s v="no"/>
    <s v="CAD, hypertension, chronic bronchitis"/>
    <s v="no"/>
    <s v="177"/>
    <s v="93"/>
    <s v="29.7"/>
    <m/>
    <m/>
    <s v="16436"/>
    <s v="AOA-230405-MultiSerum"/>
  </r>
  <r>
    <n v="3"/>
    <n v="19"/>
    <n v="11"/>
    <s v="133153S"/>
    <s v="133153S"/>
    <s v="133153S"/>
    <x v="14"/>
    <x v="3"/>
    <x v="7"/>
    <s v="2022"/>
    <s v="M"/>
    <n v="32"/>
    <x v="0"/>
    <s v="Caucasian"/>
    <m/>
    <s v="T4bN1aM0"/>
    <m/>
    <s v="no"/>
    <s v="no"/>
    <s v="hypertension"/>
    <s v="no"/>
    <s v="180"/>
    <s v="90"/>
    <s v="27.8"/>
    <m/>
    <m/>
    <s v="16436"/>
    <s v="AOA-230405-MultiSerum"/>
  </r>
  <r>
    <n v="3"/>
    <n v="19"/>
    <n v="12"/>
    <s v="132944S"/>
    <s v="132944S"/>
    <s v="132944S"/>
    <x v="14"/>
    <x v="3"/>
    <x v="8"/>
    <s v="2021"/>
    <s v="F"/>
    <n v="78"/>
    <x v="0"/>
    <s v="Caucasian"/>
    <m/>
    <s v="T2aN0M0"/>
    <m/>
    <s v="no"/>
    <s v="no"/>
    <s v="diabetes mellitus type 2"/>
    <s v="no"/>
    <s v="165"/>
    <s v="75"/>
    <s v="27.5"/>
    <m/>
    <m/>
    <s v="16436"/>
    <s v="AOA-230405-MultiSerum"/>
  </r>
  <r>
    <n v="3"/>
    <n v="19"/>
    <n v="13"/>
    <s v="132963S"/>
    <s v="132963S"/>
    <s v="132963S"/>
    <x v="13"/>
    <x v="3"/>
    <x v="6"/>
    <s v="2021"/>
    <s v="F"/>
    <n v="59"/>
    <x v="0"/>
    <s v="Caucasian"/>
    <m/>
    <s v="TxN1bM0"/>
    <m/>
    <s v="30 years 1 pack/day"/>
    <s v="no"/>
    <s v="ovarian cyst"/>
    <s v="no"/>
    <s v="157"/>
    <s v="58"/>
    <s v="23.5"/>
    <m/>
    <m/>
    <s v="16436"/>
    <s v="AOA-230405-MultiSerum"/>
  </r>
  <r>
    <n v="3"/>
    <n v="19"/>
    <n v="14"/>
    <s v="133119S"/>
    <s v="133119S"/>
    <s v="133119S"/>
    <x v="14"/>
    <x v="3"/>
    <x v="8"/>
    <s v="2022"/>
    <s v="M"/>
    <n v="38"/>
    <x v="0"/>
    <s v="Caucasian"/>
    <m/>
    <s v="T2aN0M0"/>
    <m/>
    <s v="no"/>
    <s v="no"/>
    <s v="no"/>
    <s v="no"/>
    <s v="176"/>
    <s v="79"/>
    <s v="25.5"/>
    <m/>
    <m/>
    <s v="16436"/>
    <s v="AOA-230405-MultiSerum"/>
  </r>
  <r>
    <n v="3"/>
    <n v="19"/>
    <n v="15"/>
    <s v="133138S"/>
    <s v="133138S"/>
    <s v="133138S"/>
    <x v="17"/>
    <x v="3"/>
    <x v="1"/>
    <s v="2022"/>
    <s v="F"/>
    <n v="37"/>
    <x v="0"/>
    <s v="Caucasian"/>
    <m/>
    <s v="T3bN0M0"/>
    <m/>
    <s v="no"/>
    <s v="grandmother - uterine cancer"/>
    <s v="pituitary incidentaloma"/>
    <s v="no"/>
    <s v="160"/>
    <s v="53"/>
    <s v="20.7"/>
    <m/>
    <m/>
    <s v="16436"/>
    <s v="AOA-230405-MultiSerum"/>
  </r>
  <r>
    <n v="3"/>
    <n v="19"/>
    <n v="16"/>
    <s v="133126S"/>
    <s v="133126S"/>
    <s v="133126S"/>
    <x v="17"/>
    <x v="3"/>
    <x v="8"/>
    <s v="2022"/>
    <s v="F"/>
    <n v="69"/>
    <x v="0"/>
    <s v="Caucasian"/>
    <m/>
    <s v="T2aN0M0"/>
    <m/>
    <s v="no"/>
    <s v="no"/>
    <s v="hypertension, obesity"/>
    <s v="no"/>
    <s v="163"/>
    <s v="82"/>
    <s v="30.9"/>
    <m/>
    <m/>
    <s v="16436"/>
    <s v="AOA-230405-MultiSerum"/>
  </r>
  <r>
    <n v="3"/>
    <n v="19"/>
    <n v="17"/>
    <s v="133068S"/>
    <s v="133068S"/>
    <s v="133068S"/>
    <x v="14"/>
    <x v="3"/>
    <x v="0"/>
    <s v="2022"/>
    <s v="F"/>
    <n v="68"/>
    <x v="0"/>
    <s v="Caucasian"/>
    <m/>
    <s v="T2bN0M0"/>
    <m/>
    <s v="no"/>
    <s v="no"/>
    <s v="hypertension, obesity"/>
    <s v="no"/>
    <s v="157"/>
    <s v="88"/>
    <s v="35.700000000000003"/>
    <m/>
    <m/>
    <s v="16436"/>
    <s v="AOA-230405-MultiSerum"/>
  </r>
  <r>
    <n v="3"/>
    <n v="19"/>
    <n v="18"/>
    <s v="133060S"/>
    <s v="133060S"/>
    <s v="133060S"/>
    <x v="18"/>
    <x v="3"/>
    <x v="11"/>
    <s v="2022"/>
    <s v="M"/>
    <n v="46"/>
    <x v="0"/>
    <s v="Caucasian"/>
    <m/>
    <s v="T4eN0M1"/>
    <m/>
    <s v="no"/>
    <s v="grandmother-gastric cancer"/>
    <s v="hypertension"/>
    <s v="no"/>
    <s v="182"/>
    <s v="85"/>
    <s v="25.6"/>
    <m/>
    <m/>
    <s v="16436"/>
    <s v="AOA-230405-MultiSerum"/>
  </r>
  <r>
    <n v="3"/>
    <n v="19"/>
    <n v="19"/>
    <s v="133148S"/>
    <s v="133148S"/>
    <s v="133148S"/>
    <x v="18"/>
    <x v="3"/>
    <x v="13"/>
    <s v="2022"/>
    <s v="F"/>
    <n v="55"/>
    <x v="0"/>
    <s v="Caucasian"/>
    <m/>
    <s v="T3aN0M0"/>
    <m/>
    <s v="no"/>
    <s v="no"/>
    <s v="chronic gastritis"/>
    <s v="no"/>
    <s v="164"/>
    <s v="69"/>
    <s v="25.7"/>
    <m/>
    <m/>
    <s v="16436"/>
    <s v="AOA-230405-MultiSerum"/>
  </r>
  <r>
    <n v="3"/>
    <n v="19"/>
    <n v="20"/>
    <s v="133026S"/>
    <s v="133026S"/>
    <s v="133026S"/>
    <x v="12"/>
    <x v="3"/>
    <x v="3"/>
    <s v="2022"/>
    <s v="F"/>
    <n v="71"/>
    <x v="0"/>
    <s v="Caucasian"/>
    <m/>
    <s v="T1aN0M0"/>
    <m/>
    <s v="no"/>
    <s v="no"/>
    <s v="hypertension, chronic cholecystitis"/>
    <s v="no"/>
    <s v="157"/>
    <s v="72.5"/>
    <s v="29.2"/>
    <m/>
    <m/>
    <s v="16436"/>
    <s v="AOA-230405-MultiSerum"/>
  </r>
  <r>
    <n v="3"/>
    <n v="19"/>
    <n v="21"/>
    <s v="D11574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9"/>
    <n v="22"/>
    <s v="D11584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9"/>
    <n v="23"/>
    <s v="D11660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9"/>
    <n v="24"/>
    <s v="D11696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9"/>
    <n v="25"/>
    <s v="D11697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9"/>
    <n v="26"/>
    <s v="D11729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9"/>
    <n v="27"/>
    <s v="D11730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9"/>
    <n v="28"/>
    <s v="D11732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9"/>
    <n v="29"/>
    <s v="D11747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9"/>
    <n v="30"/>
    <s v="D11750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9"/>
    <n v="31"/>
    <s v="D12219S"/>
    <s v="D12219S"/>
    <s v="D12219S"/>
    <x v="5"/>
    <x v="2"/>
    <x v="2"/>
    <s v="2021"/>
    <s v="F"/>
    <n v="67"/>
    <x v="0"/>
    <s v="Caucasian"/>
    <m/>
    <m/>
    <m/>
    <s v="no"/>
    <m/>
    <s v="no"/>
    <m/>
    <s v="168"/>
    <s v="58"/>
    <s v="20.2"/>
    <m/>
    <m/>
    <s v="16436"/>
    <s v="AOA-230405-MultiSerum"/>
  </r>
  <r>
    <n v="3"/>
    <n v="19"/>
    <n v="32"/>
    <s v="D12035S"/>
    <s v="D12035"/>
    <s v="D12035"/>
    <x v="5"/>
    <x v="2"/>
    <x v="2"/>
    <s v="2022"/>
    <s v="F"/>
    <n v="44"/>
    <x v="0"/>
    <s v="Caucasian"/>
    <m/>
    <m/>
    <m/>
    <s v="no"/>
    <m/>
    <s v="no"/>
    <m/>
    <s v="170"/>
    <s v="60"/>
    <s v="20.8"/>
    <m/>
    <m/>
    <s v="16031,16436"/>
    <s v="2023-008,AOA-230405-MultiSerum"/>
  </r>
  <r>
    <n v="3"/>
    <n v="19"/>
    <n v="33"/>
    <s v="D119585S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9"/>
    <n v="34"/>
    <s v="D11857S"/>
    <s v="D11857"/>
    <s v="D11857"/>
    <x v="5"/>
    <x v="2"/>
    <x v="2"/>
    <s v="2022"/>
    <s v="F"/>
    <n v="44"/>
    <x v="0"/>
    <s v="Caucasian"/>
    <m/>
    <m/>
    <m/>
    <s v="no"/>
    <m/>
    <s v="no"/>
    <m/>
    <s v="171"/>
    <s v="65"/>
    <s v="22.2"/>
    <m/>
    <m/>
    <s v="16031,16436"/>
    <s v="2023-008,AOA-230405-MultiSerum"/>
  </r>
  <r>
    <n v="3"/>
    <n v="19"/>
    <n v="35"/>
    <s v="D12170S"/>
    <s v="D12170S"/>
    <s v="D12170S"/>
    <x v="5"/>
    <x v="2"/>
    <x v="2"/>
    <s v="2021"/>
    <s v="F"/>
    <n v="64"/>
    <x v="0"/>
    <s v="Caucasian"/>
    <m/>
    <m/>
    <m/>
    <s v="no"/>
    <m/>
    <s v="no"/>
    <m/>
    <s v="158"/>
    <s v="60"/>
    <s v="24"/>
    <m/>
    <m/>
    <s v="16436"/>
    <s v="AOA-230405-MultiSerum"/>
  </r>
  <r>
    <n v="3"/>
    <n v="19"/>
    <n v="36"/>
    <s v="D11954S"/>
    <s v="D11954"/>
    <s v="D11954"/>
    <x v="5"/>
    <x v="2"/>
    <x v="2"/>
    <s v="2022"/>
    <s v="F"/>
    <n v="46"/>
    <x v="0"/>
    <s v="Caucasian"/>
    <m/>
    <m/>
    <m/>
    <s v="no"/>
    <m/>
    <s v="no"/>
    <m/>
    <s v="165"/>
    <s v="66"/>
    <s v="24.2"/>
    <m/>
    <m/>
    <s v="16031,16436"/>
    <s v="2023-008,AOA-230405-MultiSerum"/>
  </r>
  <r>
    <n v="3"/>
    <n v="19"/>
    <n v="37"/>
    <s v="D11899S"/>
    <s v="D11899S"/>
    <s v="D11899S"/>
    <x v="5"/>
    <x v="2"/>
    <x v="2"/>
    <s v="2021"/>
    <s v="F"/>
    <n v="49"/>
    <x v="0"/>
    <s v="Caucasian"/>
    <m/>
    <m/>
    <m/>
    <s v="no"/>
    <m/>
    <s v="no"/>
    <m/>
    <s v="160"/>
    <s v="60"/>
    <s v="23.4"/>
    <m/>
    <m/>
    <s v="16436"/>
    <s v="AOA-230405-MultiSerum"/>
  </r>
  <r>
    <n v="3"/>
    <n v="19"/>
    <n v="38"/>
    <s v="D11901S"/>
    <s v="D11901"/>
    <s v="D11901"/>
    <x v="5"/>
    <x v="2"/>
    <x v="2"/>
    <s v="2022"/>
    <s v="F"/>
    <n v="52"/>
    <x v="0"/>
    <s v="Caucasian"/>
    <m/>
    <m/>
    <m/>
    <s v="no"/>
    <m/>
    <s v="no"/>
    <m/>
    <s v="167"/>
    <s v="58"/>
    <s v="20.8"/>
    <m/>
    <m/>
    <s v="16031,16436"/>
    <s v="2023-008,AOA-230405-MultiSerum"/>
  </r>
  <r>
    <n v="3"/>
    <n v="19"/>
    <n v="39"/>
    <s v="D11854S"/>
    <s v="D11854"/>
    <s v="D11854"/>
    <x v="5"/>
    <x v="2"/>
    <x v="2"/>
    <s v="2022"/>
    <s v="F"/>
    <n v="45"/>
    <x v="0"/>
    <s v="Caucasian"/>
    <m/>
    <m/>
    <m/>
    <s v="no"/>
    <m/>
    <s v="no"/>
    <m/>
    <s v="173"/>
    <s v="61"/>
    <s v="20.399999999999999"/>
    <m/>
    <m/>
    <s v="16031,16436,17418"/>
    <s v="2023-008,AOA-230405-MultiSerum,2023-029"/>
  </r>
  <r>
    <n v="3"/>
    <n v="19"/>
    <n v="40"/>
    <s v="D11892S"/>
    <s v="D11892"/>
    <s v="D11892"/>
    <x v="5"/>
    <x v="2"/>
    <x v="2"/>
    <s v="2022"/>
    <s v="F"/>
    <n v="37"/>
    <x v="0"/>
    <s v="Caucasian"/>
    <m/>
    <m/>
    <m/>
    <s v="no"/>
    <m/>
    <s v="no"/>
    <m/>
    <s v="168"/>
    <s v="60"/>
    <s v="21.3"/>
    <m/>
    <m/>
    <s v="16031,16436"/>
    <s v="2023-008,AOA-230405-MultiSerum"/>
  </r>
  <r>
    <n v="3"/>
    <n v="19"/>
    <n v="41"/>
    <s v="D12161S"/>
    <s v="D12161S"/>
    <s v="D12161S"/>
    <x v="5"/>
    <x v="2"/>
    <x v="2"/>
    <s v="2021"/>
    <s v="F"/>
    <n v="66"/>
    <x v="0"/>
    <s v="Caucasian"/>
    <m/>
    <m/>
    <m/>
    <s v="no"/>
    <m/>
    <s v="no"/>
    <m/>
    <s v="166"/>
    <s v="50"/>
    <s v="18.100000000000001"/>
    <m/>
    <m/>
    <s v="16436"/>
    <s v="AOA-230405-MultiSerum"/>
  </r>
  <r>
    <n v="3"/>
    <n v="19"/>
    <n v="42"/>
    <s v="D11855S"/>
    <s v="D11855"/>
    <s v="D11855"/>
    <x v="5"/>
    <x v="2"/>
    <x v="2"/>
    <s v="2022"/>
    <s v="F"/>
    <n v="48"/>
    <x v="0"/>
    <s v="Caucasian"/>
    <m/>
    <m/>
    <m/>
    <s v="no"/>
    <m/>
    <s v="no"/>
    <m/>
    <s v="158"/>
    <s v="64"/>
    <s v="25.6"/>
    <m/>
    <m/>
    <s v="16031,16436,17418"/>
    <s v="2023-008,AOA-230405-MultiSerum,2023-029"/>
  </r>
  <r>
    <n v="3"/>
    <n v="19"/>
    <n v="43"/>
    <s v="D11731S"/>
    <s v="D11731S"/>
    <s v="D11731S"/>
    <x v="5"/>
    <x v="2"/>
    <x v="2"/>
    <s v="2021"/>
    <s v="F"/>
    <n v="57"/>
    <x v="0"/>
    <s v="Caucasian"/>
    <m/>
    <m/>
    <m/>
    <s v="no"/>
    <m/>
    <s v="no"/>
    <m/>
    <s v="167"/>
    <s v="70"/>
    <s v="25.1"/>
    <m/>
    <m/>
    <s v="16436"/>
    <s v="AOA-230405-MultiSerum"/>
  </r>
  <r>
    <n v="3"/>
    <n v="19"/>
    <n v="44"/>
    <s v="D12220S"/>
    <s v="D12220S"/>
    <s v="D12220S"/>
    <x v="5"/>
    <x v="2"/>
    <x v="2"/>
    <s v="2021"/>
    <s v="F"/>
    <n v="69"/>
    <x v="0"/>
    <s v="Caucasian"/>
    <m/>
    <m/>
    <m/>
    <s v="no"/>
    <m/>
    <s v="no"/>
    <m/>
    <s v="171"/>
    <s v="65"/>
    <s v="22.2"/>
    <m/>
    <m/>
    <s v="16436"/>
    <s v="AOA-230405-MultiSerum"/>
  </r>
  <r>
    <n v="3"/>
    <n v="19"/>
    <n v="45"/>
    <s v="D11744S"/>
    <s v="D11744S"/>
    <s v="D11744S"/>
    <x v="5"/>
    <x v="2"/>
    <x v="2"/>
    <s v="2021"/>
    <s v="F"/>
    <n v="58"/>
    <x v="0"/>
    <s v="Caucasian"/>
    <m/>
    <m/>
    <m/>
    <s v="no"/>
    <m/>
    <s v="no"/>
    <m/>
    <s v="171"/>
    <s v="65"/>
    <s v="22.2"/>
    <m/>
    <m/>
    <s v="16436"/>
    <s v="AOA-230405-MultiSerum"/>
  </r>
  <r>
    <n v="3"/>
    <n v="19"/>
    <n v="46"/>
    <s v="D11980S"/>
    <s v="D11980S"/>
    <s v="D11980S"/>
    <x v="5"/>
    <x v="2"/>
    <x v="2"/>
    <s v="2021"/>
    <s v="F"/>
    <n v="54"/>
    <x v="0"/>
    <s v="Caucasian"/>
    <m/>
    <m/>
    <m/>
    <s v="no"/>
    <m/>
    <s v="no"/>
    <m/>
    <s v="167"/>
    <s v="55"/>
    <s v="19.7"/>
    <m/>
    <m/>
    <s v="16436"/>
    <s v="AOA-230405-MultiSerum"/>
  </r>
  <r>
    <n v="3"/>
    <n v="19"/>
    <n v="47"/>
    <s v="D12227S"/>
    <s v="D12227S"/>
    <s v="D12227S"/>
    <x v="5"/>
    <x v="2"/>
    <x v="2"/>
    <s v="2022"/>
    <s v="F"/>
    <n v="64"/>
    <x v="0"/>
    <s v="Caucasian"/>
    <m/>
    <m/>
    <m/>
    <s v="no"/>
    <m/>
    <s v="no"/>
    <m/>
    <s v="161"/>
    <s v="65"/>
    <s v="25.1"/>
    <m/>
    <m/>
    <s v="16436"/>
    <s v="AOA-230405-MultiSerum"/>
  </r>
  <r>
    <n v="3"/>
    <n v="19"/>
    <n v="48"/>
    <s v="D12095S"/>
    <s v="D12095"/>
    <s v="D12095"/>
    <x v="5"/>
    <x v="2"/>
    <x v="2"/>
    <s v="2022"/>
    <s v="F"/>
    <n v="51"/>
    <x v="0"/>
    <s v="Caucasian"/>
    <m/>
    <m/>
    <m/>
    <s v="no"/>
    <m/>
    <s v="no"/>
    <m/>
    <s v="172"/>
    <s v="68"/>
    <s v="23"/>
    <m/>
    <m/>
    <s v="16031,16436"/>
    <s v="2023-008,AOA-230405-MultiSerum"/>
  </r>
  <r>
    <n v="3"/>
    <n v="19"/>
    <n v="49"/>
    <s v="D11900S"/>
    <s v="D11900"/>
    <s v="D11900"/>
    <x v="5"/>
    <x v="2"/>
    <x v="2"/>
    <s v="2022"/>
    <s v="F"/>
    <n v="48"/>
    <x v="0"/>
    <s v="Caucasian"/>
    <m/>
    <m/>
    <m/>
    <s v="no"/>
    <m/>
    <s v="no"/>
    <m/>
    <s v="165"/>
    <s v="61"/>
    <s v="22.4"/>
    <m/>
    <m/>
    <s v="16031,16436"/>
    <s v="2023-008,AOA-230405-MultiSerum"/>
  </r>
  <r>
    <n v="3"/>
    <n v="19"/>
    <n v="50"/>
    <s v="D11574S"/>
    <s v="D11574"/>
    <s v="D11574"/>
    <x v="5"/>
    <x v="2"/>
    <x v="2"/>
    <s v="2022"/>
    <s v="F"/>
    <n v="51"/>
    <x v="0"/>
    <s v="Caucasian"/>
    <m/>
    <m/>
    <m/>
    <s v="no"/>
    <m/>
    <s v="no"/>
    <m/>
    <s v="166"/>
    <s v="76"/>
    <s v="27.6"/>
    <m/>
    <m/>
    <s v="16031,17418"/>
    <s v="2023-008,2023-029"/>
  </r>
  <r>
    <n v="3"/>
    <n v="19"/>
    <n v="51"/>
    <s v="D11584S"/>
    <s v="D11584"/>
    <s v="D11584"/>
    <x v="5"/>
    <x v="2"/>
    <x v="2"/>
    <s v="2022"/>
    <s v="F"/>
    <n v="50"/>
    <x v="0"/>
    <s v="Caucasian"/>
    <m/>
    <m/>
    <m/>
    <s v="no"/>
    <m/>
    <s v="no"/>
    <m/>
    <s v="164"/>
    <s v="67"/>
    <s v="24.9"/>
    <m/>
    <m/>
    <s v="16031,17418"/>
    <s v="2023-008,2023-029"/>
  </r>
  <r>
    <n v="3"/>
    <n v="19"/>
    <n v="52"/>
    <s v="D11660S"/>
    <s v="D11660"/>
    <s v="D11660"/>
    <x v="5"/>
    <x v="2"/>
    <x v="2"/>
    <s v="2022"/>
    <s v="F"/>
    <n v="57"/>
    <x v="0"/>
    <s v="Caucasian"/>
    <m/>
    <m/>
    <m/>
    <s v="no"/>
    <m/>
    <s v="no"/>
    <m/>
    <s v="161"/>
    <s v="70"/>
    <s v="27"/>
    <m/>
    <m/>
    <s v="16031"/>
    <s v="2023-008"/>
  </r>
  <r>
    <n v="3"/>
    <n v="19"/>
    <n v="53"/>
    <s v="D11697S"/>
    <s v="D11697"/>
    <s v="D11697"/>
    <x v="5"/>
    <x v="2"/>
    <x v="2"/>
    <s v="2022"/>
    <s v="F"/>
    <n v="53"/>
    <x v="0"/>
    <s v="Caucasian"/>
    <m/>
    <m/>
    <m/>
    <s v="no"/>
    <m/>
    <s v="no"/>
    <m/>
    <s v="174"/>
    <s v="78"/>
    <s v="25.8"/>
    <m/>
    <m/>
    <s v="16031,17418"/>
    <s v="2023-008,2023-029"/>
  </r>
  <r>
    <n v="3"/>
    <n v="19"/>
    <n v="54"/>
    <s v="D11729S"/>
    <s v="D11729"/>
    <s v="D11729"/>
    <x v="5"/>
    <x v="2"/>
    <x v="2"/>
    <s v="2022"/>
    <s v="F"/>
    <n v="53"/>
    <x v="0"/>
    <s v="Caucasian"/>
    <m/>
    <m/>
    <m/>
    <s v="no"/>
    <m/>
    <s v="no"/>
    <m/>
    <s v="170"/>
    <s v="65"/>
    <s v="22.5"/>
    <m/>
    <m/>
    <s v="16031,17418"/>
    <s v="2023-008,2023-029"/>
  </r>
  <r>
    <n v="3"/>
    <n v="19"/>
    <n v="55"/>
    <s v="D11730S"/>
    <s v="D11730"/>
    <s v="D11730"/>
    <x v="5"/>
    <x v="2"/>
    <x v="2"/>
    <s v="2022"/>
    <s v="F"/>
    <n v="51"/>
    <x v="0"/>
    <s v="Caucasian"/>
    <m/>
    <m/>
    <m/>
    <s v="no"/>
    <m/>
    <s v="no"/>
    <m/>
    <s v="169"/>
    <s v="73"/>
    <s v="25.6"/>
    <m/>
    <m/>
    <s v="16031,17418"/>
    <s v="2023-008,2023-029"/>
  </r>
  <r>
    <n v="3"/>
    <n v="19"/>
    <n v="56"/>
    <s v="D11732S"/>
    <s v="D11732"/>
    <s v="D11732"/>
    <x v="5"/>
    <x v="2"/>
    <x v="2"/>
    <s v="2022"/>
    <s v="F"/>
    <n v="52"/>
    <x v="0"/>
    <s v="Caucasian"/>
    <m/>
    <m/>
    <m/>
    <s v="no"/>
    <m/>
    <s v="no"/>
    <m/>
    <s v="159"/>
    <s v="65"/>
    <s v="25.7"/>
    <m/>
    <m/>
    <s v="16031"/>
    <s v="2023-008"/>
  </r>
  <r>
    <n v="3"/>
    <n v="19"/>
    <n v="57"/>
    <s v="D11747S"/>
    <s v="D11747"/>
    <s v="D11747"/>
    <x v="5"/>
    <x v="2"/>
    <x v="2"/>
    <s v="2022"/>
    <s v="F"/>
    <n v="53"/>
    <x v="0"/>
    <s v="Caucasian"/>
    <m/>
    <m/>
    <m/>
    <s v="no"/>
    <m/>
    <s v="no"/>
    <m/>
    <s v="168"/>
    <s v="70"/>
    <s v="24.8"/>
    <m/>
    <m/>
    <s v="16031"/>
    <s v="2023-008"/>
  </r>
  <r>
    <n v="3"/>
    <n v="19"/>
    <n v="58"/>
    <s v="D11750S"/>
    <s v="D11750"/>
    <s v="D11750"/>
    <x v="5"/>
    <x v="2"/>
    <x v="2"/>
    <s v="2022"/>
    <s v="F"/>
    <n v="60"/>
    <x v="0"/>
    <s v="Caucasian"/>
    <m/>
    <m/>
    <m/>
    <s v="no"/>
    <m/>
    <s v="no"/>
    <m/>
    <s v="164"/>
    <s v="68"/>
    <s v="25.3"/>
    <m/>
    <m/>
    <s v="16031"/>
    <s v="2023-008"/>
  </r>
  <r>
    <n v="3"/>
    <n v="19"/>
    <n v="59"/>
    <s v="D11753S"/>
    <s v="D11753"/>
    <s v="D11753"/>
    <x v="5"/>
    <x v="2"/>
    <x v="2"/>
    <s v="2022"/>
    <s v="F"/>
    <n v="64"/>
    <x v="0"/>
    <s v="Caucasian"/>
    <m/>
    <m/>
    <m/>
    <s v="no"/>
    <m/>
    <s v="no"/>
    <m/>
    <s v="161"/>
    <s v="74"/>
    <s v="28.5"/>
    <m/>
    <m/>
    <s v="16031"/>
    <s v="2023-008"/>
  </r>
  <r>
    <n v="3"/>
    <n v="19"/>
    <n v="60"/>
    <s v="D11861S"/>
    <s v="D11861"/>
    <s v="D11861"/>
    <x v="5"/>
    <x v="2"/>
    <x v="2"/>
    <s v="2022"/>
    <s v="F"/>
    <n v="61"/>
    <x v="0"/>
    <s v="Caucasian"/>
    <m/>
    <m/>
    <m/>
    <s v="26 years 1 pack/day"/>
    <m/>
    <s v="no"/>
    <m/>
    <s v="166"/>
    <s v="76"/>
    <s v="27.6"/>
    <m/>
    <m/>
    <s v="14711,15959"/>
    <s v="2022-002,2023-006"/>
  </r>
  <r>
    <n v="3"/>
    <n v="19"/>
    <n v="73"/>
    <s v="SET1 Melanoma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9"/>
    <n v="74"/>
    <s v="SET2 Plasma-Norma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9"/>
    <n v="75"/>
    <s v="SET3 Serum-Normal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9"/>
    <n v="76"/>
    <s v="SET4 Cancer-Plasma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19"/>
    <n v="77"/>
    <s v="SET5 Serum-Cancer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0"/>
    <n v="13"/>
    <s v="D11882S"/>
    <s v="D11882"/>
    <s v="D11882"/>
    <x v="5"/>
    <x v="2"/>
    <x v="2"/>
    <s v="2022"/>
    <s v="F"/>
    <n v="46"/>
    <x v="0"/>
    <s v="Caucasian"/>
    <m/>
    <m/>
    <m/>
    <s v="no"/>
    <m/>
    <s v="no"/>
    <m/>
    <s v="167"/>
    <s v="72"/>
    <s v="25.8"/>
    <m/>
    <m/>
    <s v="14711,15959"/>
    <s v="2022-002,2023-006"/>
  </r>
  <r>
    <n v="3"/>
    <n v="20"/>
    <n v="14"/>
    <s v="D11935S"/>
    <s v="D11935"/>
    <s v="D11935"/>
    <x v="5"/>
    <x v="2"/>
    <x v="2"/>
    <s v="2022"/>
    <s v="F"/>
    <n v="40"/>
    <x v="0"/>
    <s v="Caucasian"/>
    <m/>
    <m/>
    <m/>
    <s v="no"/>
    <m/>
    <s v="no"/>
    <m/>
    <s v="158"/>
    <s v="52"/>
    <s v="20.8"/>
    <m/>
    <m/>
    <s v="14711,15959"/>
    <s v="2022-002,2023-006"/>
  </r>
  <r>
    <n v="3"/>
    <n v="20"/>
    <n v="15"/>
    <s v="D11962S"/>
    <s v="D11962"/>
    <s v="D11962"/>
    <x v="5"/>
    <x v="2"/>
    <x v="2"/>
    <s v="2022"/>
    <s v="F"/>
    <n v="45"/>
    <x v="0"/>
    <s v="Caucasian"/>
    <m/>
    <m/>
    <m/>
    <s v="no"/>
    <m/>
    <s v="no"/>
    <m/>
    <s v="180"/>
    <s v="83"/>
    <s v="25.6"/>
    <m/>
    <m/>
    <s v="16031"/>
    <s v="2023-008"/>
  </r>
  <r>
    <n v="3"/>
    <n v="20"/>
    <n v="16"/>
    <s v="D11964S"/>
    <s v="D11964"/>
    <s v="D11964"/>
    <x v="5"/>
    <x v="2"/>
    <x v="2"/>
    <s v="2022"/>
    <s v="F"/>
    <n v="41"/>
    <x v="0"/>
    <s v="Caucasian"/>
    <m/>
    <m/>
    <m/>
    <s v="no"/>
    <m/>
    <s v="no"/>
    <m/>
    <s v="183"/>
    <s v="90"/>
    <s v="26.9"/>
    <m/>
    <m/>
    <s v="16031"/>
    <s v="2023-008"/>
  </r>
  <r>
    <n v="3"/>
    <n v="20"/>
    <n v="17"/>
    <s v="D11968S"/>
    <s v="D11968"/>
    <s v="D11968"/>
    <x v="5"/>
    <x v="2"/>
    <x v="2"/>
    <s v="2022"/>
    <s v="F"/>
    <n v="52"/>
    <x v="0"/>
    <s v="Caucasian"/>
    <m/>
    <m/>
    <m/>
    <s v="23 years 1 pack/day"/>
    <m/>
    <s v="no"/>
    <m/>
    <s v="175"/>
    <s v="70"/>
    <s v="22.9"/>
    <m/>
    <m/>
    <s v="16031"/>
    <s v="2023-008"/>
  </r>
  <r>
    <n v="3"/>
    <n v="20"/>
    <n v="18"/>
    <s v="D11984S"/>
    <s v="D11984"/>
    <s v="D11984"/>
    <x v="5"/>
    <x v="2"/>
    <x v="2"/>
    <s v="2022"/>
    <s v="F"/>
    <n v="45"/>
    <x v="0"/>
    <s v="Caucasian"/>
    <m/>
    <m/>
    <m/>
    <s v="no"/>
    <m/>
    <s v="no"/>
    <m/>
    <s v="160"/>
    <s v="72"/>
    <s v="28.1"/>
    <m/>
    <m/>
    <s v="16031"/>
    <s v="2023-008"/>
  </r>
  <r>
    <n v="3"/>
    <n v="20"/>
    <n v="19"/>
    <s v="D11990S"/>
    <s v="D11990"/>
    <s v="D11990"/>
    <x v="5"/>
    <x v="2"/>
    <x v="2"/>
    <s v="2022"/>
    <s v="F"/>
    <n v="50"/>
    <x v="0"/>
    <s v="Caucasian"/>
    <m/>
    <m/>
    <m/>
    <s v="no"/>
    <m/>
    <s v="no"/>
    <m/>
    <s v="169"/>
    <s v="62"/>
    <s v="21.7"/>
    <m/>
    <m/>
    <s v="16031"/>
    <s v="2023-008"/>
  </r>
  <r>
    <n v="3"/>
    <n v="20"/>
    <n v="20"/>
    <s v="D12011S"/>
    <s v="D12011"/>
    <s v="D12011"/>
    <x v="5"/>
    <x v="2"/>
    <x v="2"/>
    <s v="2022"/>
    <s v="F"/>
    <n v="44"/>
    <x v="0"/>
    <s v="Caucasian"/>
    <m/>
    <m/>
    <m/>
    <s v="no"/>
    <m/>
    <s v="no"/>
    <m/>
    <s v="160"/>
    <s v="70"/>
    <s v="27.3"/>
    <m/>
    <m/>
    <s v="16031"/>
    <s v="2023-008"/>
  </r>
  <r>
    <n v="3"/>
    <n v="20"/>
    <n v="21"/>
    <s v="D12013S"/>
    <s v="D12013"/>
    <s v="D12013"/>
    <x v="5"/>
    <x v="2"/>
    <x v="2"/>
    <s v="2022"/>
    <s v="F"/>
    <n v="47"/>
    <x v="0"/>
    <s v="Caucasian"/>
    <m/>
    <m/>
    <m/>
    <s v="20 years 1 pack/day"/>
    <m/>
    <s v="no"/>
    <m/>
    <s v="162"/>
    <s v="50"/>
    <s v="19.100000000000001"/>
    <m/>
    <m/>
    <s v="16031"/>
    <s v="2023-008"/>
  </r>
  <r>
    <n v="3"/>
    <n v="20"/>
    <n v="22"/>
    <s v="D12032S"/>
    <s v="D12032"/>
    <s v="D12032"/>
    <x v="5"/>
    <x v="2"/>
    <x v="2"/>
    <s v="2022"/>
    <s v="F"/>
    <n v="50"/>
    <x v="0"/>
    <s v="Caucasian"/>
    <m/>
    <m/>
    <m/>
    <s v="no"/>
    <m/>
    <s v="no"/>
    <m/>
    <s v="163"/>
    <s v="52"/>
    <s v="19.600000000000001"/>
    <m/>
    <m/>
    <s v="16031,16436"/>
    <s v="2023-008,AOA-230405-MultiSerum"/>
  </r>
  <r>
    <n v="3"/>
    <n v="20"/>
    <n v="23"/>
    <s v="D12036S"/>
    <s v="D12036"/>
    <s v="D12036"/>
    <x v="5"/>
    <x v="2"/>
    <x v="2"/>
    <s v="2022"/>
    <s v="F"/>
    <n v="51"/>
    <x v="0"/>
    <s v="Caucasian"/>
    <m/>
    <m/>
    <m/>
    <s v="26 years 1 pack/day"/>
    <m/>
    <s v="no"/>
    <m/>
    <s v="161"/>
    <s v="75"/>
    <s v="28.9"/>
    <m/>
    <m/>
    <s v="16031"/>
    <s v="2023-008"/>
  </r>
  <r>
    <n v="3"/>
    <n v="20"/>
    <n v="24"/>
    <s v="D12032S"/>
    <s v="D12032"/>
    <s v="D12032"/>
    <x v="5"/>
    <x v="2"/>
    <x v="2"/>
    <s v="2022"/>
    <s v="F"/>
    <n v="50"/>
    <x v="0"/>
    <s v="Caucasian"/>
    <m/>
    <m/>
    <m/>
    <s v="no"/>
    <m/>
    <s v="no"/>
    <m/>
    <s v="163"/>
    <s v="52"/>
    <s v="19.600000000000001"/>
    <m/>
    <m/>
    <s v="16031,16436"/>
    <s v="2023-008,AOA-230405-MultiSerum"/>
  </r>
  <r>
    <n v="3"/>
    <n v="20"/>
    <n v="25"/>
    <s v="15321031EDp3 Plasma EDTA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0"/>
    <n v="26"/>
    <s v="15321032EDp3 Plasma EDTA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0"/>
    <n v="27"/>
    <s v="15321033EDp3 Plasma EDTA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0"/>
    <n v="28"/>
    <s v="15321035EDp2 Plasma EDTA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0"/>
    <n v="29"/>
    <s v="SR-14-0164 P1"/>
    <s v="14-164"/>
    <s v="14-164"/>
    <x v="43"/>
    <x v="6"/>
    <x v="2"/>
    <s v="2014"/>
    <s v="F"/>
    <n v="50"/>
    <x v="2"/>
    <s v="Caucasian"/>
    <m/>
    <m/>
    <m/>
    <m/>
    <m/>
    <m/>
    <m/>
    <m/>
    <m/>
    <m/>
    <m/>
    <m/>
    <s v="15754"/>
    <s v="2022-003"/>
  </r>
  <r>
    <n v="3"/>
    <n v="20"/>
    <n v="30"/>
    <s v="SR-13-528 Plasma 1"/>
    <s v="13-528"/>
    <s v="13-528"/>
    <x v="44"/>
    <x v="6"/>
    <x v="2"/>
    <s v="2013"/>
    <s v="F"/>
    <n v="42"/>
    <x v="2"/>
    <s v="Caucasian"/>
    <m/>
    <m/>
    <m/>
    <m/>
    <m/>
    <m/>
    <m/>
    <m/>
    <m/>
    <m/>
    <m/>
    <m/>
    <s v="15754"/>
    <s v="2022-003"/>
  </r>
  <r>
    <n v="3"/>
    <n v="20"/>
    <n v="31"/>
    <s v="SR-13-531 Plasma 1"/>
    <s v="13-531"/>
    <s v="13-531"/>
    <x v="25"/>
    <x v="6"/>
    <x v="2"/>
    <s v="2013"/>
    <s v="F"/>
    <n v="37"/>
    <x v="2"/>
    <s v="Hispanic"/>
    <m/>
    <m/>
    <m/>
    <m/>
    <m/>
    <m/>
    <m/>
    <m/>
    <m/>
    <m/>
    <m/>
    <m/>
    <s v="15754"/>
    <s v="2022-003"/>
  </r>
  <r>
    <n v="3"/>
    <n v="20"/>
    <n v="32"/>
    <s v="SR-13-622 Plasma 1"/>
    <s v="13-622"/>
    <s v="13-622"/>
    <x v="43"/>
    <x v="6"/>
    <x v="2"/>
    <s v="2013"/>
    <s v="F"/>
    <n v="75"/>
    <x v="2"/>
    <s v="Caucasian"/>
    <m/>
    <m/>
    <m/>
    <m/>
    <m/>
    <m/>
    <m/>
    <m/>
    <m/>
    <m/>
    <m/>
    <m/>
    <s v="15754"/>
    <s v="2022-003"/>
  </r>
  <r>
    <n v="3"/>
    <n v="20"/>
    <n v="33"/>
    <s v="SR-13-688 Plasma 1"/>
    <s v="13-688"/>
    <s v="13-688"/>
    <x v="45"/>
    <x v="6"/>
    <x v="2"/>
    <s v="2013"/>
    <s v="F"/>
    <n v="73"/>
    <x v="2"/>
    <s v="Caucasian"/>
    <m/>
    <m/>
    <m/>
    <m/>
    <m/>
    <m/>
    <m/>
    <m/>
    <m/>
    <m/>
    <m/>
    <m/>
    <s v="15754"/>
    <s v="2022-003"/>
  </r>
  <r>
    <n v="3"/>
    <n v="20"/>
    <n v="34"/>
    <s v="SR-14-0063 P2"/>
    <s v="14-063"/>
    <s v="14-063"/>
    <x v="33"/>
    <x v="6"/>
    <x v="2"/>
    <s v="2014"/>
    <s v="F"/>
    <n v="33"/>
    <x v="2"/>
    <s v="Caucasian"/>
    <m/>
    <m/>
    <m/>
    <m/>
    <m/>
    <m/>
    <m/>
    <m/>
    <m/>
    <m/>
    <m/>
    <m/>
    <s v="15754"/>
    <s v="2022-003"/>
  </r>
  <r>
    <n v="3"/>
    <n v="20"/>
    <n v="35"/>
    <s v="034831S"/>
    <s v="034831S"/>
    <s v="034831S"/>
    <x v="2"/>
    <x v="0"/>
    <x v="10"/>
    <s v="2022"/>
    <s v="F"/>
    <n v="50"/>
    <x v="0"/>
    <s v="Caucasian"/>
    <s v="G3"/>
    <s v="T3a2N1M0"/>
    <m/>
    <s v="no"/>
    <s v="father - prostate cancer, mother - gastric cancer"/>
    <s v="chronic gastritis, hypertension"/>
    <s v="no"/>
    <s v="161"/>
    <s v="60"/>
    <s v="23.1"/>
    <m/>
    <m/>
    <s v="16436"/>
    <s v="AOA-230405-MultiSerum"/>
  </r>
  <r>
    <n v="3"/>
    <n v="20"/>
    <n v="36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3"/>
    <n v="20"/>
    <n v="37"/>
    <s v="034858S"/>
    <s v="034858S"/>
    <s v="034858S"/>
    <x v="2"/>
    <x v="0"/>
    <x v="6"/>
    <s v="2022"/>
    <s v="F"/>
    <n v="64"/>
    <x v="0"/>
    <s v="Caucasian"/>
    <s v="G3"/>
    <s v="T3bN0M0"/>
    <m/>
    <s v="no"/>
    <s v="no"/>
    <s v="chronic gastritis, hypertension"/>
    <s v="no"/>
    <s v="170"/>
    <s v="64"/>
    <s v="22.1"/>
    <m/>
    <m/>
    <s v="16436"/>
    <s v="AOA-230405-MultiSerum"/>
  </r>
  <r>
    <n v="3"/>
    <n v="20"/>
    <n v="38"/>
    <s v="034850S"/>
    <s v="034850S"/>
    <s v="034850S"/>
    <x v="2"/>
    <x v="0"/>
    <x v="7"/>
    <s v="2022"/>
    <s v="F"/>
    <n v="49"/>
    <x v="0"/>
    <s v="Caucasian"/>
    <s v="G3"/>
    <s v="T3cN0M0"/>
    <m/>
    <s v="no"/>
    <s v="grandmother - stomach cancer"/>
    <s v="obesity"/>
    <s v="no"/>
    <s v="164"/>
    <s v="96"/>
    <s v="35.700000000000003"/>
    <m/>
    <m/>
    <s v="16436"/>
    <s v="AOA-230405-MultiSerum"/>
  </r>
  <r>
    <n v="3"/>
    <n v="20"/>
    <n v="39"/>
    <s v="034865S"/>
    <s v="034865S"/>
    <s v="034865S"/>
    <x v="2"/>
    <x v="0"/>
    <x v="7"/>
    <s v="2022"/>
    <s v="F"/>
    <n v="50"/>
    <x v="0"/>
    <s v="Caucasian"/>
    <s v="G1"/>
    <s v="T3cN0M0"/>
    <m/>
    <s v="30 years 1 pack/day"/>
    <s v="grandmother - CUP"/>
    <s v="obesity"/>
    <s v="no"/>
    <s v="160"/>
    <s v="94"/>
    <s v="36.700000000000003"/>
    <m/>
    <m/>
    <s v="16436"/>
    <s v="AOA-230405-MultiSerum"/>
  </r>
  <r>
    <n v="3"/>
    <n v="20"/>
    <n v="40"/>
    <s v="034861S"/>
    <s v="034861S"/>
    <s v="034861S"/>
    <x v="2"/>
    <x v="0"/>
    <x v="6"/>
    <s v="2022"/>
    <s v="F"/>
    <n v="57"/>
    <x v="0"/>
    <s v="Caucasian"/>
    <s v="G3"/>
    <s v="T3bN0M0"/>
    <m/>
    <s v="no"/>
    <s v="mother - lung cancer"/>
    <s v="chronic gastritis, hypertension"/>
    <s v="no"/>
    <s v="153"/>
    <s v="59"/>
    <s v="25.2"/>
    <m/>
    <m/>
    <s v="16436"/>
    <s v="AOA-230405-MultiSerum"/>
  </r>
  <r>
    <n v="3"/>
    <n v="20"/>
    <n v="41"/>
    <s v="034859S"/>
    <s v="034859S"/>
    <s v="034859S"/>
    <x v="2"/>
    <x v="0"/>
    <x v="12"/>
    <s v="2022"/>
    <s v="F"/>
    <n v="74"/>
    <x v="0"/>
    <s v="Caucasian"/>
    <s v="G3"/>
    <s v="T2aN1M0"/>
    <m/>
    <s v="no"/>
    <s v="mother -colon cancer, sister - colon cancer"/>
    <s v="hypertension, atherosclerosis"/>
    <s v="no"/>
    <s v="160"/>
    <s v="68"/>
    <s v="26.6"/>
    <m/>
    <m/>
    <s v="16436"/>
    <s v="AOA-230405-MultiSerum"/>
  </r>
  <r>
    <n v="3"/>
    <n v="20"/>
    <n v="42"/>
    <s v="034845S"/>
    <s v="034845S"/>
    <s v="034845S"/>
    <x v="2"/>
    <x v="0"/>
    <x v="9"/>
    <s v="2022"/>
    <s v="F"/>
    <n v="54"/>
    <x v="0"/>
    <s v="Caucasian"/>
    <s v="G3"/>
    <s v="T3cN1M1"/>
    <m/>
    <s v="no"/>
    <s v="mother - thyroid cancer"/>
    <s v="diabetes mellitus type 2, hypertension"/>
    <s v="no"/>
    <s v="162"/>
    <s v="75"/>
    <s v="28.6"/>
    <m/>
    <m/>
    <s v="16436"/>
    <s v="AOA-230405-MultiSerum"/>
  </r>
  <r>
    <n v="3"/>
    <n v="20"/>
    <n v="43"/>
    <s v="034207(II)S"/>
    <s v="034207(II)S"/>
    <s v="034207(II)S"/>
    <x v="19"/>
    <x v="0"/>
    <x v="7"/>
    <s v="2019"/>
    <s v="F"/>
    <n v="72"/>
    <x v="0"/>
    <s v="Caucasian"/>
    <s v="G3"/>
    <s v="N/A"/>
    <m/>
    <s v="no"/>
    <s v="no"/>
    <s v="breast cancer 2017,CAD, atherosclerosis, hypertension "/>
    <s v="no"/>
    <s v="157"/>
    <s v="72"/>
    <s v="29.2"/>
    <m/>
    <m/>
    <s v="16436"/>
    <s v="AOA-230405-MultiSerum"/>
  </r>
  <r>
    <n v="3"/>
    <n v="20"/>
    <n v="44"/>
    <s v="034841S"/>
    <s v="034841S"/>
    <s v="034841S"/>
    <x v="2"/>
    <x v="0"/>
    <x v="7"/>
    <s v="2022"/>
    <s v="F"/>
    <n v="51"/>
    <x v="0"/>
    <s v="Caucasian"/>
    <s v="G3"/>
    <s v="T3cN0M0"/>
    <m/>
    <s v="no"/>
    <s v="mother - breast cancer"/>
    <s v="no"/>
    <s v="no"/>
    <s v="169"/>
    <s v="63"/>
    <s v="22.1"/>
    <m/>
    <m/>
    <s v="16436"/>
    <s v="AOA-230405-MultiSerum"/>
  </r>
  <r>
    <n v="3"/>
    <n v="20"/>
    <n v="45"/>
    <s v="034837S"/>
    <s v="034837S"/>
    <s v="034837S"/>
    <x v="2"/>
    <x v="0"/>
    <x v="9"/>
    <s v="2022"/>
    <s v="F"/>
    <n v="47"/>
    <x v="0"/>
    <s v="Caucasian"/>
    <s v="G3"/>
    <s v="T3cN1M1"/>
    <m/>
    <s v="10 years 0.5 pack/day"/>
    <s v="mother - ovarian cancer"/>
    <s v="anemia"/>
    <s v="no"/>
    <s v="170"/>
    <s v="68"/>
    <s v="23.5"/>
    <m/>
    <m/>
    <s v="16436"/>
    <s v="AOA-230405-MultiSerum"/>
  </r>
  <r>
    <n v="3"/>
    <n v="20"/>
    <n v="46"/>
    <s v="034759S"/>
    <s v="034759S"/>
    <s v="034759S"/>
    <x v="2"/>
    <x v="0"/>
    <x v="9"/>
    <s v="2022"/>
    <s v="F"/>
    <n v="43"/>
    <x v="0"/>
    <s v="Caucasian"/>
    <s v="G3"/>
    <s v="T3cN1M1"/>
    <s v="83.6"/>
    <s v="no"/>
    <s v="mother-breast cancer, uterine cancer"/>
    <s v="no"/>
    <s v="no"/>
    <s v="162"/>
    <s v="66"/>
    <s v="25.1"/>
    <m/>
    <m/>
    <s v="15959,16436"/>
    <s v="2023-006,AOA-230405-MultiSerum"/>
  </r>
  <r>
    <n v="3"/>
    <n v="20"/>
    <n v="47"/>
    <s v="034844S"/>
    <s v="034844S"/>
    <s v="034844S"/>
    <x v="2"/>
    <x v="0"/>
    <x v="0"/>
    <s v="2022"/>
    <s v="F"/>
    <n v="51"/>
    <x v="0"/>
    <s v="Caucasian"/>
    <s v="G3"/>
    <s v="T2aN0M0"/>
    <m/>
    <s v="no"/>
    <s v="grandfather - lung cancer"/>
    <s v="cholelithiasis, hypertension "/>
    <s v="no"/>
    <s v="163"/>
    <s v="60"/>
    <s v="22.6"/>
    <m/>
    <m/>
    <s v="16436"/>
    <s v="AOA-230405-MultiSerum"/>
  </r>
  <r>
    <n v="3"/>
    <n v="20"/>
    <n v="48"/>
    <s v="034840S"/>
    <s v="034840S"/>
    <s v="034840S"/>
    <x v="15"/>
    <x v="0"/>
    <x v="9"/>
    <s v="2022"/>
    <s v="F"/>
    <n v="65"/>
    <x v="0"/>
    <s v="Caucasian"/>
    <s v="N/A"/>
    <s v="T3cN0M1"/>
    <m/>
    <s v="no"/>
    <s v="no"/>
    <s v="no"/>
    <s v="no"/>
    <s v="167"/>
    <s v="82"/>
    <s v="29.4"/>
    <m/>
    <m/>
    <s v="16436"/>
    <s v="AOA-230405-MultiSerum"/>
  </r>
  <r>
    <n v="3"/>
    <n v="20"/>
    <n v="49"/>
    <s v="034832S"/>
    <s v="034832S"/>
    <s v="034832S"/>
    <x v="2"/>
    <x v="0"/>
    <x v="6"/>
    <s v="2022"/>
    <s v="F"/>
    <n v="40"/>
    <x v="0"/>
    <s v="Caucasian"/>
    <s v="G3"/>
    <s v="T3bN0M0"/>
    <m/>
    <s v="no"/>
    <s v="father - CRC"/>
    <s v="chronic pancreatitis"/>
    <s v="no"/>
    <s v="167"/>
    <s v="53"/>
    <s v="19"/>
    <m/>
    <m/>
    <s v="16436"/>
    <s v="AOA-230405-MultiSerum"/>
  </r>
  <r>
    <n v="3"/>
    <n v="20"/>
    <n v="50"/>
    <s v="034857S"/>
    <s v="034857S"/>
    <s v="034857S"/>
    <x v="2"/>
    <x v="0"/>
    <x v="7"/>
    <s v="2022"/>
    <s v="F"/>
    <n v="55"/>
    <x v="0"/>
    <s v="Caucasian"/>
    <s v="G3"/>
    <s v="T3cN0M0"/>
    <m/>
    <s v="no"/>
    <s v="father - sarcoma"/>
    <s v="no"/>
    <s v="no"/>
    <s v="158"/>
    <s v="59"/>
    <s v="23.6"/>
    <m/>
    <m/>
    <s v="16436"/>
    <s v="AOA-230405-MultiSerum"/>
  </r>
  <r>
    <n v="3"/>
    <n v="20"/>
    <n v="51"/>
    <s v="034870S"/>
    <s v="034870S"/>
    <s v="034870S"/>
    <x v="2"/>
    <x v="0"/>
    <x v="6"/>
    <s v="2022"/>
    <s v="F"/>
    <n v="51"/>
    <x v="0"/>
    <s v="Caucasian"/>
    <s v="G3"/>
    <s v="T3bN1M0"/>
    <m/>
    <s v="no"/>
    <s v="no"/>
    <s v="no"/>
    <s v="no"/>
    <s v="164"/>
    <s v="57"/>
    <s v="21.2"/>
    <m/>
    <m/>
    <s v="16436"/>
    <s v="AOA-230405-MultiSerum"/>
  </r>
  <r>
    <n v="3"/>
    <n v="20"/>
    <n v="52"/>
    <s v="034690S"/>
    <s v="034690S"/>
    <s v="034690S"/>
    <x v="15"/>
    <x v="0"/>
    <x v="0"/>
    <s v="2022"/>
    <s v="F"/>
    <n v="55"/>
    <x v="0"/>
    <s v="Caucasian"/>
    <s v="G2"/>
    <s v="T2aN0M0"/>
    <m/>
    <s v="35 years 1 pack/day"/>
    <s v="no"/>
    <s v="chronic pyelonephritis, vein thrombosis"/>
    <s v="no"/>
    <s v="168"/>
    <s v="59"/>
    <s v="20.9"/>
    <m/>
    <m/>
    <s v="16436"/>
    <s v="AOA-230405-MultiSerum"/>
  </r>
  <r>
    <n v="3"/>
    <n v="20"/>
    <n v="53"/>
    <s v="34847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0"/>
    <n v="54"/>
    <s v="034553S"/>
    <s v="034553S"/>
    <s v="034553S"/>
    <x v="2"/>
    <x v="0"/>
    <x v="7"/>
    <s v="2021"/>
    <s v="F"/>
    <n v="53"/>
    <x v="0"/>
    <s v="Caucasian"/>
    <s v="G3"/>
    <s v="T3cN0M0"/>
    <s v="490"/>
    <s v="no"/>
    <s v="no"/>
    <s v="hypertension, obesity"/>
    <s v="no"/>
    <s v="160"/>
    <s v="78"/>
    <s v="30.5"/>
    <m/>
    <m/>
    <s v="13914,15959"/>
    <s v="2021-009,2023-006"/>
  </r>
  <r>
    <n v="3"/>
    <n v="20"/>
    <n v="55"/>
    <s v="034578S"/>
    <s v="34578"/>
    <s v="34578"/>
    <x v="2"/>
    <x v="0"/>
    <x v="9"/>
    <s v="2021"/>
    <s v="F"/>
    <n v="28"/>
    <x v="0"/>
    <s v="Caucasian"/>
    <s v="N/A"/>
    <s v="T3cN0M1"/>
    <s v="547"/>
    <s v="no"/>
    <s v="no"/>
    <s v="no"/>
    <s v="no"/>
    <s v="n/a"/>
    <m/>
    <m/>
    <m/>
    <m/>
    <s v="14711,15959"/>
    <s v="2022-002,2023-006"/>
  </r>
  <r>
    <n v="3"/>
    <n v="20"/>
    <n v="56"/>
    <s v="034590S"/>
    <s v="034590S"/>
    <s v="034590S"/>
    <x v="22"/>
    <x v="0"/>
    <x v="7"/>
    <s v="2021"/>
    <s v="F"/>
    <n v="57"/>
    <x v="0"/>
    <s v="Caucasian"/>
    <s v="G3"/>
    <s v="T3cN0M0"/>
    <s v="556.1"/>
    <s v="no"/>
    <s v="father - gastric cancer "/>
    <s v="hypertension"/>
    <s v="no"/>
    <s v="168"/>
    <s v="77"/>
    <s v="27.3"/>
    <m/>
    <m/>
    <s v="13914,15959"/>
    <s v="2021-009,2023-006"/>
  </r>
  <r>
    <n v="3"/>
    <n v="20"/>
    <n v="57"/>
    <s v="034768S"/>
    <s v="34768"/>
    <s v="34768"/>
    <x v="2"/>
    <x v="0"/>
    <x v="9"/>
    <s v="2022"/>
    <s v="F"/>
    <n v="63"/>
    <x v="0"/>
    <s v="Caucasian"/>
    <s v="G3"/>
    <s v="T3cN0M1"/>
    <s v="83.6"/>
    <s v="no"/>
    <s v="no"/>
    <s v="no"/>
    <s v="no"/>
    <s v="170"/>
    <m/>
    <m/>
    <m/>
    <m/>
    <s v="14711,15959"/>
    <s v="2022-002,2023-006"/>
  </r>
  <r>
    <n v="3"/>
    <n v="20"/>
    <n v="58"/>
    <s v="034784S"/>
    <s v="034784S"/>
    <s v="034784S"/>
    <x v="2"/>
    <x v="0"/>
    <x v="7"/>
    <s v="2022"/>
    <s v="F"/>
    <n v="59"/>
    <x v="0"/>
    <s v="Caucasian"/>
    <s v="G3"/>
    <s v="T3cN0M0"/>
    <s v="500"/>
    <s v="no"/>
    <s v="no"/>
    <s v="no"/>
    <s v="no"/>
    <s v="157"/>
    <s v="65.3"/>
    <s v="26.4"/>
    <m/>
    <m/>
    <s v="15959"/>
    <s v="2023-006"/>
  </r>
  <r>
    <n v="3"/>
    <n v="20"/>
    <n v="59"/>
    <s v="034792S"/>
    <s v="034792S"/>
    <s v="034792S"/>
    <x v="2"/>
    <x v="0"/>
    <x v="15"/>
    <s v="2022"/>
    <s v="F"/>
    <n v="41"/>
    <x v="0"/>
    <s v="Caucasian"/>
    <s v="G3"/>
    <s v="T3cN1M1"/>
    <s v="500"/>
    <s v="no"/>
    <s v="father -CRC "/>
    <s v="erosive gastritis"/>
    <s v="no"/>
    <s v="167"/>
    <s v="64"/>
    <s v="22.9"/>
    <m/>
    <m/>
    <s v="15959"/>
    <s v="2023-006"/>
  </r>
  <r>
    <n v="3"/>
    <n v="20"/>
    <n v="60"/>
    <s v="034794S"/>
    <s v="034794S"/>
    <s v="034794S"/>
    <x v="2"/>
    <x v="0"/>
    <x v="7"/>
    <s v="2022"/>
    <s v="F"/>
    <n v="61"/>
    <x v="0"/>
    <s v="Caucasian"/>
    <s v="G3"/>
    <s v="T3cN0M0"/>
    <s v="4960"/>
    <s v="no"/>
    <s v="no"/>
    <s v="no"/>
    <s v="no"/>
    <s v="162"/>
    <s v="59"/>
    <s v="22.5"/>
    <m/>
    <m/>
    <s v="15959"/>
    <s v="2023-006"/>
  </r>
  <r>
    <n v="3"/>
    <n v="20"/>
    <n v="61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3"/>
    <n v="20"/>
    <n v="62"/>
    <s v="034798S"/>
    <s v="34798"/>
    <s v="34798"/>
    <x v="2"/>
    <x v="0"/>
    <x v="7"/>
    <s v="2022"/>
    <s v="F"/>
    <n v="50"/>
    <x v="0"/>
    <s v="Caucasian"/>
    <s v="G3"/>
    <s v="T3cN0M0"/>
    <s v="59.57"/>
    <s v="23 years 1 pack/day"/>
    <s v="no"/>
    <s v="no"/>
    <s v="no"/>
    <s v="165"/>
    <m/>
    <m/>
    <m/>
    <m/>
    <s v="14711,15913,15959"/>
    <s v="2022-002,2023-002,2023-006"/>
  </r>
  <r>
    <n v="3"/>
    <n v="20"/>
    <n v="63"/>
    <s v="034800S"/>
    <s v="034800S"/>
    <s v="034800S"/>
    <x v="2"/>
    <x v="0"/>
    <x v="10"/>
    <s v="2022"/>
    <s v="F"/>
    <n v="36"/>
    <x v="0"/>
    <s v="Caucasian"/>
    <s v="G1"/>
    <s v="T3aN0M0"/>
    <s v="490"/>
    <s v="no"/>
    <s v="no"/>
    <s v="no"/>
    <s v="no"/>
    <s v="170"/>
    <s v="58"/>
    <s v="20.100000000000001"/>
    <m/>
    <m/>
    <s v="15959"/>
    <s v="2023-006"/>
  </r>
  <r>
    <n v="3"/>
    <n v="20"/>
    <n v="64"/>
    <s v="034805S"/>
    <s v="034805S"/>
    <s v="034805S"/>
    <x v="2"/>
    <x v="0"/>
    <x v="10"/>
    <s v="2022"/>
    <s v="F"/>
    <n v="34"/>
    <x v="0"/>
    <s v="Caucasian"/>
    <s v="G1"/>
    <s v="T3a2N0M0"/>
    <s v="41.2"/>
    <s v="no"/>
    <s v="no"/>
    <s v="underweight"/>
    <s v="no"/>
    <s v="170"/>
    <s v="48.4"/>
    <s v="16.7"/>
    <m/>
    <m/>
    <s v="15959"/>
    <s v="2023-006"/>
  </r>
  <r>
    <n v="3"/>
    <n v="20"/>
    <n v="65"/>
    <s v="034806S"/>
    <s v="034806S"/>
    <s v="034806S"/>
    <x v="2"/>
    <x v="0"/>
    <x v="6"/>
    <s v="2022"/>
    <s v="F"/>
    <n v="67"/>
    <x v="0"/>
    <s v="Caucasian"/>
    <s v="G3"/>
    <s v="T3bN0M0"/>
    <s v="597"/>
    <s v="no"/>
    <s v="brother- H&amp;N cancer"/>
    <s v="hypertension, diabetes type 2, obesity"/>
    <s v="no"/>
    <s v="162"/>
    <s v="80.5"/>
    <s v="30.5"/>
    <m/>
    <m/>
    <s v="15959"/>
    <s v="2023-006"/>
  </r>
  <r>
    <n v="3"/>
    <n v="20"/>
    <n v="66"/>
    <s v="034807S"/>
    <s v="034807S"/>
    <s v="034807S"/>
    <x v="2"/>
    <x v="0"/>
    <x v="6"/>
    <s v="2022"/>
    <s v="F"/>
    <n v="62"/>
    <x v="0"/>
    <s v="Caucasian"/>
    <s v="G3"/>
    <s v="T3bN0M0"/>
    <s v="N/A"/>
    <s v="no"/>
    <s v="no"/>
    <s v="hypertension "/>
    <s v="no"/>
    <s v="149"/>
    <s v="66"/>
    <s v="29.7"/>
    <m/>
    <m/>
    <s v="15913,15959"/>
    <s v="2023-002,2023-006"/>
  </r>
  <r>
    <n v="3"/>
    <n v="20"/>
    <n v="67"/>
    <s v="034819S"/>
    <s v="034819S"/>
    <s v="034819S"/>
    <x v="2"/>
    <x v="0"/>
    <x v="1"/>
    <s v="2022"/>
    <s v="F"/>
    <n v="50"/>
    <x v="0"/>
    <s v="Caucasian"/>
    <s v="G3"/>
    <s v="T2bN0M0"/>
    <s v="1063"/>
    <s v="no"/>
    <s v="no"/>
    <s v="no"/>
    <s v="no"/>
    <s v="160"/>
    <s v="64.7"/>
    <s v="25.3"/>
    <m/>
    <m/>
    <s v="15959"/>
    <s v="2023-006"/>
  </r>
  <r>
    <n v="3"/>
    <n v="20"/>
    <n v="68"/>
    <s v="15321031SSs3 Serum SST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0"/>
    <n v="69"/>
    <s v="15321032SSs3 Serum SST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0"/>
    <n v="70"/>
    <s v="15321033SSs3 Serum SST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0"/>
    <n v="71"/>
    <s v="15321035SSs2 Serum SST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0"/>
    <n v="72"/>
    <s v="SR-14-0164 S1"/>
    <s v="14-164"/>
    <s v="14-164"/>
    <x v="43"/>
    <x v="6"/>
    <x v="2"/>
    <s v="2014"/>
    <s v="F"/>
    <n v="50"/>
    <x v="0"/>
    <s v="Caucasian"/>
    <m/>
    <m/>
    <m/>
    <m/>
    <m/>
    <m/>
    <m/>
    <m/>
    <m/>
    <m/>
    <m/>
    <m/>
    <s v="15754"/>
    <s v="2022-003"/>
  </r>
  <r>
    <n v="3"/>
    <n v="20"/>
    <n v="73"/>
    <s v="SR-13-528 Serum 1"/>
    <s v="13-528"/>
    <s v="13-528"/>
    <x v="44"/>
    <x v="6"/>
    <x v="2"/>
    <s v="2013"/>
    <s v="F"/>
    <n v="42"/>
    <x v="0"/>
    <s v="Caucasian"/>
    <m/>
    <m/>
    <m/>
    <m/>
    <m/>
    <m/>
    <m/>
    <m/>
    <m/>
    <m/>
    <m/>
    <m/>
    <s v="15754"/>
    <s v="2022-003"/>
  </r>
  <r>
    <n v="3"/>
    <n v="20"/>
    <n v="74"/>
    <s v="SR-13-531 Serum 1"/>
    <s v="13-531"/>
    <s v="13-531"/>
    <x v="25"/>
    <x v="6"/>
    <x v="2"/>
    <s v="2013"/>
    <s v="F"/>
    <n v="37"/>
    <x v="0"/>
    <s v="Hispanic"/>
    <m/>
    <m/>
    <m/>
    <m/>
    <m/>
    <m/>
    <m/>
    <m/>
    <m/>
    <m/>
    <m/>
    <m/>
    <s v="15754"/>
    <s v="2022-003"/>
  </r>
  <r>
    <n v="3"/>
    <n v="20"/>
    <n v="75"/>
    <s v="SR-13-622 Serum 1"/>
    <s v="13-622"/>
    <s v="13-622"/>
    <x v="43"/>
    <x v="6"/>
    <x v="2"/>
    <s v="2013"/>
    <s v="F"/>
    <n v="75"/>
    <x v="0"/>
    <s v="Caucasian"/>
    <m/>
    <m/>
    <m/>
    <m/>
    <m/>
    <m/>
    <m/>
    <m/>
    <m/>
    <m/>
    <m/>
    <m/>
    <s v="15754"/>
    <s v="2022-003"/>
  </r>
  <r>
    <n v="3"/>
    <n v="20"/>
    <n v="76"/>
    <s v="SR-13-688 Serum 1 (EMPTY)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0"/>
    <n v="77"/>
    <s v="SR-14-0063 S1"/>
    <s v="14-063"/>
    <s v="14-063"/>
    <x v="33"/>
    <x v="6"/>
    <x v="2"/>
    <s v="2014"/>
    <s v="F"/>
    <n v="33"/>
    <x v="0"/>
    <s v="Caucasian"/>
    <m/>
    <m/>
    <m/>
    <m/>
    <m/>
    <m/>
    <m/>
    <m/>
    <m/>
    <m/>
    <m/>
    <m/>
    <s v="15754"/>
    <s v="2022-003"/>
  </r>
  <r>
    <n v="3"/>
    <n v="20"/>
    <n v="78"/>
    <s v="D11753P K2"/>
    <m/>
    <m/>
    <x v="5"/>
    <x v="1"/>
    <x v="2"/>
    <m/>
    <m/>
    <m/>
    <x v="1"/>
    <m/>
    <m/>
    <m/>
    <m/>
    <m/>
    <m/>
    <m/>
    <m/>
    <m/>
    <m/>
    <m/>
    <m/>
    <m/>
    <m/>
    <m/>
  </r>
  <r>
    <n v="3"/>
    <n v="20"/>
    <n v="79"/>
    <s v="D12033S"/>
    <s v="D12033"/>
    <s v="D12033"/>
    <x v="5"/>
    <x v="2"/>
    <x v="2"/>
    <s v="2022"/>
    <s v="F"/>
    <n v="45"/>
    <x v="0"/>
    <s v="Caucasian"/>
    <m/>
    <m/>
    <m/>
    <s v="no"/>
    <m/>
    <s v="no"/>
    <m/>
    <s v="170"/>
    <s v="80"/>
    <s v="27.7"/>
    <m/>
    <m/>
    <s v="16031"/>
    <s v="2023-008"/>
  </r>
  <r>
    <n v="3"/>
    <n v="20"/>
    <n v="80"/>
    <s v="D12044S"/>
    <s v="D12044"/>
    <s v="D12044"/>
    <x v="5"/>
    <x v="2"/>
    <x v="2"/>
    <s v="2022"/>
    <s v="F"/>
    <n v="46"/>
    <x v="0"/>
    <s v="Caucasian"/>
    <m/>
    <m/>
    <m/>
    <s v="no"/>
    <m/>
    <s v="no"/>
    <m/>
    <s v="171"/>
    <s v="84"/>
    <s v="28.7"/>
    <m/>
    <m/>
    <s v="16031"/>
    <s v="2023-008"/>
  </r>
  <r>
    <n v="4"/>
    <n v="1"/>
    <n v="1"/>
    <s v="AOA 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2"/>
    <s v="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3"/>
    <s v="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4"/>
    <s v="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5"/>
    <s v="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6"/>
    <s v="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7"/>
    <s v="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8"/>
    <s v="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9"/>
    <s v="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10"/>
    <s v="1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11"/>
    <s v="1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12"/>
    <s v="1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13"/>
    <s v="1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14"/>
    <s v="1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15"/>
    <s v="1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16"/>
    <s v="1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17"/>
    <s v="1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18"/>
    <s v="1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19"/>
    <s v="1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20"/>
    <s v="2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21"/>
    <s v="2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22"/>
    <s v="2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23"/>
    <s v="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24"/>
    <s v="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25"/>
    <s v="2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26"/>
    <s v="2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27"/>
    <s v="2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28"/>
    <s v="2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29"/>
    <s v="2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30"/>
    <s v="3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31"/>
    <s v="3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32"/>
    <s v="3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33"/>
    <s v="3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34"/>
    <s v="3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35"/>
    <s v="3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36"/>
    <s v="3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37"/>
    <s v="3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38"/>
    <s v="3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39"/>
    <s v="3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40"/>
    <s v="4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41"/>
    <s v="4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42"/>
    <s v="4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43"/>
    <s v="4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44"/>
    <s v="4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45"/>
    <s v="4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46"/>
    <s v="4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47"/>
    <s v="4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48"/>
    <s v="4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49"/>
    <s v="4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50"/>
    <s v="5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51"/>
    <s v="5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52"/>
    <s v="5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53"/>
    <s v="5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54"/>
    <s v="5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55"/>
    <s v="5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56"/>
    <s v="5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57"/>
    <s v="5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58"/>
    <s v="5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59"/>
    <s v="5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60"/>
    <s v="6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61"/>
    <s v="6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62"/>
    <s v="6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63"/>
    <s v="6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64"/>
    <s v="6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65"/>
    <s v="6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66"/>
    <s v="6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67"/>
    <s v="6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68"/>
    <s v="6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69"/>
    <s v="6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70"/>
    <s v="7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71"/>
    <s v="7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72"/>
    <s v="7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73"/>
    <s v="7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74"/>
    <s v="7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75"/>
    <s v="7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76"/>
    <s v="7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77"/>
    <s v="7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78"/>
    <s v="7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79"/>
    <s v="7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80"/>
    <s v="8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81"/>
    <s v="8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82"/>
    <s v="8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83"/>
    <s v="8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84"/>
    <s v="8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85"/>
    <s v="8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86"/>
    <s v="8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87"/>
    <s v="8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88"/>
    <s v="8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89"/>
    <s v="8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90"/>
    <s v="9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91"/>
    <s v="9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92"/>
    <s v="9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93"/>
    <s v="9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94"/>
    <s v="9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95"/>
    <s v="9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96"/>
    <s v="9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97"/>
    <s v="9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98"/>
    <s v="9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99"/>
    <s v="9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"/>
    <n v="100"/>
    <s v="10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1"/>
    <s v="2A pellet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2"/>
    <s v="2B pellet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3"/>
    <s v="3A pellet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4"/>
    <s v="3B pellet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5"/>
    <s v="5A pellet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6"/>
    <s v="5B pellet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7"/>
    <s v="6A pellet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8"/>
    <s v="6B pellet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9"/>
    <s v="8A pellet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10"/>
    <s v="8B pellet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11"/>
    <s v="9A pellet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12"/>
    <s v="9B pellet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13"/>
    <s v="Neg 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14"/>
    <s v="Neg 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15"/>
    <s v="Neg 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16"/>
    <s v="pos 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17"/>
    <s v="pos 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18"/>
    <s v="pos 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19"/>
    <s v="pos 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20"/>
    <s v="pos 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46"/>
    <s v="Dev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47"/>
    <s v="Dil 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48"/>
    <s v="Dil 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49"/>
    <s v="Dil 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50"/>
    <s v="Dil 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51"/>
    <s v="Dil 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52"/>
    <s v="2A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53"/>
    <s v="2B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54"/>
    <s v="3A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55"/>
    <s v="3B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56"/>
    <s v="5A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57"/>
    <s v="5B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58"/>
    <s v="6A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59"/>
    <s v="6B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60"/>
    <s v="8A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61"/>
    <s v="8B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62"/>
    <s v="9A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63"/>
    <s v="9B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64"/>
    <s v="Neg 1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65"/>
    <s v="Neg 2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66"/>
    <s v="Neg 3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67"/>
    <s v="Pos 1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68"/>
    <s v="Pos 2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69"/>
    <s v="Pos 3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70"/>
    <s v="Pos 4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71"/>
    <s v="Pos 5 PPk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72"/>
    <s v="Unt 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"/>
    <n v="73"/>
    <s v="Unt 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3"/>
    <n v="6"/>
    <s v="D12227S"/>
    <s v="D12227S"/>
    <s v="D12227S"/>
    <x v="5"/>
    <x v="2"/>
    <x v="2"/>
    <s v="2022"/>
    <s v="F"/>
    <n v="64"/>
    <x v="0"/>
    <s v="Caucasian"/>
    <m/>
    <m/>
    <m/>
    <s v="no"/>
    <m/>
    <s v="no"/>
    <m/>
    <s v="161"/>
    <s v="65"/>
    <s v="25.1"/>
    <m/>
    <m/>
    <s v="16436"/>
    <s v="AOA-230405-MultiSerum"/>
  </r>
  <r>
    <n v="4"/>
    <n v="3"/>
    <n v="7"/>
    <s v="D12220S"/>
    <s v="D12220S"/>
    <s v="D12220S"/>
    <x v="5"/>
    <x v="2"/>
    <x v="2"/>
    <s v="2021"/>
    <s v="F"/>
    <n v="69"/>
    <x v="0"/>
    <s v="Caucasian"/>
    <m/>
    <m/>
    <m/>
    <s v="no"/>
    <m/>
    <s v="no"/>
    <m/>
    <s v="171"/>
    <s v="65"/>
    <s v="22.2"/>
    <m/>
    <m/>
    <s v="16436"/>
    <s v="AOA-230405-MultiSerum"/>
  </r>
  <r>
    <n v="4"/>
    <n v="3"/>
    <n v="8"/>
    <s v="D12219S"/>
    <s v="D12219S"/>
    <s v="D12219S"/>
    <x v="5"/>
    <x v="2"/>
    <x v="2"/>
    <s v="2021"/>
    <s v="F"/>
    <n v="67"/>
    <x v="0"/>
    <s v="Caucasian"/>
    <m/>
    <m/>
    <m/>
    <s v="no"/>
    <m/>
    <s v="no"/>
    <m/>
    <s v="168"/>
    <s v="58"/>
    <s v="20.2"/>
    <m/>
    <m/>
    <s v="16436"/>
    <s v="AOA-230405-MultiSerum"/>
  </r>
  <r>
    <n v="4"/>
    <n v="3"/>
    <n v="10"/>
    <s v="D12170S"/>
    <s v="D12170S"/>
    <s v="D12170S"/>
    <x v="5"/>
    <x v="2"/>
    <x v="2"/>
    <s v="2021"/>
    <s v="F"/>
    <n v="64"/>
    <x v="0"/>
    <s v="Caucasian"/>
    <m/>
    <m/>
    <m/>
    <s v="no"/>
    <m/>
    <s v="no"/>
    <m/>
    <s v="158"/>
    <s v="60"/>
    <s v="24"/>
    <m/>
    <m/>
    <s v="16436"/>
    <s v="AOA-230405-MultiSerum"/>
  </r>
  <r>
    <n v="4"/>
    <n v="3"/>
    <n v="11"/>
    <s v="D12161S"/>
    <s v="D12161S"/>
    <s v="D12161S"/>
    <x v="5"/>
    <x v="2"/>
    <x v="2"/>
    <s v="2021"/>
    <s v="F"/>
    <n v="66"/>
    <x v="0"/>
    <s v="Caucasian"/>
    <m/>
    <m/>
    <m/>
    <s v="no"/>
    <m/>
    <s v="no"/>
    <m/>
    <s v="166"/>
    <s v="50"/>
    <s v="18.100000000000001"/>
    <m/>
    <m/>
    <s v="16436"/>
    <s v="AOA-230405-MultiSerum"/>
  </r>
  <r>
    <n v="4"/>
    <n v="3"/>
    <n v="12"/>
    <s v="D12095S"/>
    <s v="D12095"/>
    <s v="D12095"/>
    <x v="5"/>
    <x v="2"/>
    <x v="2"/>
    <s v="2022"/>
    <s v="F"/>
    <n v="51"/>
    <x v="0"/>
    <s v="Caucasian"/>
    <m/>
    <m/>
    <m/>
    <s v="no"/>
    <m/>
    <s v="no"/>
    <m/>
    <s v="172"/>
    <s v="68"/>
    <s v="23"/>
    <m/>
    <m/>
    <s v="16031,16436"/>
    <s v="2023-008,AOA-230405-MultiSerum"/>
  </r>
  <r>
    <n v="4"/>
    <n v="3"/>
    <n v="13"/>
    <s v="D12035S"/>
    <s v="D12035"/>
    <s v="D12035"/>
    <x v="5"/>
    <x v="2"/>
    <x v="2"/>
    <s v="2022"/>
    <s v="F"/>
    <n v="44"/>
    <x v="0"/>
    <s v="Caucasian"/>
    <m/>
    <m/>
    <m/>
    <s v="no"/>
    <m/>
    <s v="no"/>
    <m/>
    <s v="170"/>
    <s v="60"/>
    <s v="20.8"/>
    <m/>
    <m/>
    <s v="16031,16436"/>
    <s v="2023-008,AOA-230405-MultiSerum"/>
  </r>
  <r>
    <n v="4"/>
    <n v="3"/>
    <n v="14"/>
    <s v="D12032S"/>
    <s v="D12032"/>
    <s v="D12032"/>
    <x v="5"/>
    <x v="2"/>
    <x v="2"/>
    <s v="2022"/>
    <s v="F"/>
    <n v="50"/>
    <x v="0"/>
    <s v="Caucasian"/>
    <m/>
    <m/>
    <m/>
    <s v="no"/>
    <m/>
    <s v="no"/>
    <m/>
    <s v="163"/>
    <s v="52"/>
    <s v="19.600000000000001"/>
    <m/>
    <m/>
    <s v="16031,16436"/>
    <s v="2023-008,AOA-230405-MultiSerum"/>
  </r>
  <r>
    <n v="4"/>
    <n v="3"/>
    <n v="15"/>
    <s v="D11980S"/>
    <s v="D11980S"/>
    <s v="D11980S"/>
    <x v="5"/>
    <x v="2"/>
    <x v="2"/>
    <s v="2021"/>
    <s v="F"/>
    <n v="54"/>
    <x v="0"/>
    <s v="Caucasian"/>
    <m/>
    <m/>
    <m/>
    <s v="no"/>
    <m/>
    <s v="no"/>
    <m/>
    <s v="167"/>
    <s v="55"/>
    <s v="19.7"/>
    <m/>
    <m/>
    <s v="16436"/>
    <s v="AOA-230405-MultiSerum"/>
  </r>
  <r>
    <n v="4"/>
    <n v="3"/>
    <n v="16"/>
    <s v="D11958S"/>
    <s v="D11958"/>
    <s v="D11958"/>
    <x v="5"/>
    <x v="2"/>
    <x v="2"/>
    <s v="2022"/>
    <s v="F"/>
    <n v="50"/>
    <x v="0"/>
    <s v="Caucasian"/>
    <m/>
    <m/>
    <m/>
    <s v="no"/>
    <m/>
    <s v="no"/>
    <m/>
    <s v="161"/>
    <s v="65"/>
    <s v="25.1"/>
    <m/>
    <m/>
    <s v="16031,16436"/>
    <s v="2023-008,AOA-230405-MultiSerum"/>
  </r>
  <r>
    <n v="4"/>
    <n v="3"/>
    <n v="17"/>
    <s v="D11954S"/>
    <s v="D11954"/>
    <s v="D11954"/>
    <x v="5"/>
    <x v="2"/>
    <x v="2"/>
    <s v="2022"/>
    <s v="F"/>
    <n v="46"/>
    <x v="0"/>
    <s v="Caucasian"/>
    <m/>
    <m/>
    <m/>
    <s v="no"/>
    <m/>
    <s v="no"/>
    <m/>
    <s v="165"/>
    <s v="66"/>
    <s v="24.2"/>
    <m/>
    <m/>
    <s v="16031,16436"/>
    <s v="2023-008,AOA-230405-MultiSerum"/>
  </r>
  <r>
    <n v="4"/>
    <n v="3"/>
    <n v="19"/>
    <s v="D11901S"/>
    <s v="D11901"/>
    <s v="D11901"/>
    <x v="5"/>
    <x v="2"/>
    <x v="2"/>
    <s v="2022"/>
    <s v="F"/>
    <n v="52"/>
    <x v="0"/>
    <s v="Caucasian"/>
    <m/>
    <m/>
    <m/>
    <s v="no"/>
    <m/>
    <s v="no"/>
    <m/>
    <s v="167"/>
    <s v="58"/>
    <s v="20.8"/>
    <m/>
    <m/>
    <s v="16031,16436"/>
    <s v="2023-008,AOA-230405-MultiSerum"/>
  </r>
  <r>
    <n v="4"/>
    <n v="3"/>
    <n v="20"/>
    <s v="D11900S"/>
    <s v="D11900"/>
    <s v="D11900"/>
    <x v="5"/>
    <x v="2"/>
    <x v="2"/>
    <s v="2022"/>
    <s v="F"/>
    <n v="48"/>
    <x v="0"/>
    <s v="Caucasian"/>
    <m/>
    <m/>
    <m/>
    <s v="no"/>
    <m/>
    <s v="no"/>
    <m/>
    <s v="165"/>
    <s v="61"/>
    <s v="22.4"/>
    <m/>
    <m/>
    <s v="16031,16436"/>
    <s v="2023-008,AOA-230405-MultiSerum"/>
  </r>
  <r>
    <n v="4"/>
    <n v="3"/>
    <n v="21"/>
    <s v="D11899S"/>
    <s v="D11899S"/>
    <s v="D11899S"/>
    <x v="5"/>
    <x v="2"/>
    <x v="2"/>
    <s v="2021"/>
    <s v="F"/>
    <n v="49"/>
    <x v="0"/>
    <s v="Caucasian"/>
    <m/>
    <m/>
    <m/>
    <s v="no"/>
    <m/>
    <s v="no"/>
    <m/>
    <s v="160"/>
    <s v="60"/>
    <s v="23.4"/>
    <m/>
    <m/>
    <s v="16436"/>
    <s v="AOA-230405-MultiSerum"/>
  </r>
  <r>
    <n v="4"/>
    <n v="3"/>
    <n v="22"/>
    <s v="D11892S"/>
    <s v="D11892"/>
    <s v="D11892"/>
    <x v="5"/>
    <x v="2"/>
    <x v="2"/>
    <s v="2022"/>
    <s v="F"/>
    <n v="37"/>
    <x v="0"/>
    <s v="Caucasian"/>
    <m/>
    <m/>
    <m/>
    <s v="no"/>
    <m/>
    <s v="no"/>
    <m/>
    <s v="168"/>
    <s v="60"/>
    <s v="21.3"/>
    <m/>
    <m/>
    <s v="16031,16436"/>
    <s v="2023-008,AOA-230405-MultiSerum"/>
  </r>
  <r>
    <n v="4"/>
    <n v="3"/>
    <n v="23"/>
    <s v="D11857S"/>
    <s v="D11857"/>
    <s v="D11857"/>
    <x v="5"/>
    <x v="2"/>
    <x v="2"/>
    <s v="2022"/>
    <s v="F"/>
    <n v="44"/>
    <x v="0"/>
    <s v="Caucasian"/>
    <m/>
    <m/>
    <m/>
    <s v="no"/>
    <m/>
    <s v="no"/>
    <m/>
    <s v="171"/>
    <s v="65"/>
    <s v="22.2"/>
    <m/>
    <m/>
    <s v="16031,16436"/>
    <s v="2023-008,AOA-230405-MultiSerum"/>
  </r>
  <r>
    <n v="4"/>
    <n v="3"/>
    <n v="24"/>
    <s v="D11855S"/>
    <s v="D11855"/>
    <s v="D11855"/>
    <x v="5"/>
    <x v="2"/>
    <x v="2"/>
    <s v="2022"/>
    <s v="F"/>
    <n v="48"/>
    <x v="0"/>
    <s v="Caucasian"/>
    <m/>
    <m/>
    <m/>
    <s v="no"/>
    <m/>
    <s v="no"/>
    <m/>
    <s v="158"/>
    <s v="64"/>
    <s v="25.6"/>
    <m/>
    <m/>
    <s v="16031,16436,17418"/>
    <s v="2023-008,AOA-230405-MultiSerum,2023-029"/>
  </r>
  <r>
    <n v="4"/>
    <n v="3"/>
    <n v="25"/>
    <s v="D11854S"/>
    <s v="D11854"/>
    <s v="D11854"/>
    <x v="5"/>
    <x v="2"/>
    <x v="2"/>
    <s v="2022"/>
    <s v="F"/>
    <n v="45"/>
    <x v="0"/>
    <s v="Caucasian"/>
    <m/>
    <m/>
    <m/>
    <s v="no"/>
    <m/>
    <s v="no"/>
    <m/>
    <s v="173"/>
    <s v="61"/>
    <s v="20.399999999999999"/>
    <m/>
    <m/>
    <s v="16031,16436,17418"/>
    <s v="2023-008,AOA-230405-MultiSerum,2023-029"/>
  </r>
  <r>
    <n v="4"/>
    <n v="3"/>
    <n v="26"/>
    <s v="D11744S"/>
    <s v="D11744S"/>
    <s v="D11744S"/>
    <x v="5"/>
    <x v="2"/>
    <x v="2"/>
    <s v="2021"/>
    <s v="F"/>
    <n v="58"/>
    <x v="0"/>
    <s v="Caucasian"/>
    <m/>
    <m/>
    <m/>
    <s v="no"/>
    <m/>
    <s v="no"/>
    <m/>
    <s v="171"/>
    <s v="65"/>
    <s v="22.2"/>
    <m/>
    <m/>
    <s v="16436"/>
    <s v="AOA-230405-MultiSerum"/>
  </r>
  <r>
    <n v="4"/>
    <n v="3"/>
    <n v="28"/>
    <s v="D11731S"/>
    <s v="D11731S"/>
    <s v="D11731S"/>
    <x v="5"/>
    <x v="2"/>
    <x v="2"/>
    <s v="2021"/>
    <s v="F"/>
    <n v="57"/>
    <x v="0"/>
    <s v="Caucasian"/>
    <m/>
    <m/>
    <m/>
    <s v="no"/>
    <m/>
    <s v="no"/>
    <m/>
    <s v="167"/>
    <s v="70"/>
    <s v="25.1"/>
    <m/>
    <m/>
    <s v="16436"/>
    <s v="AOA-230405-MultiSerum"/>
  </r>
  <r>
    <n v="4"/>
    <n v="3"/>
    <n v="29"/>
    <s v="133153S"/>
    <s v="133153S"/>
    <s v="133153S"/>
    <x v="14"/>
    <x v="3"/>
    <x v="7"/>
    <s v="2022"/>
    <s v="M"/>
    <n v="32"/>
    <x v="0"/>
    <s v="Caucasian"/>
    <m/>
    <s v="T4bN1aM0"/>
    <m/>
    <s v="no"/>
    <s v="no"/>
    <s v="hypertension"/>
    <s v="no"/>
    <s v="180"/>
    <s v="90"/>
    <s v="27.8"/>
    <m/>
    <m/>
    <s v="16436"/>
    <s v="AOA-230405-MultiSerum"/>
  </r>
  <r>
    <n v="4"/>
    <n v="3"/>
    <n v="30"/>
    <s v="133148S"/>
    <s v="133148S"/>
    <s v="133148S"/>
    <x v="18"/>
    <x v="3"/>
    <x v="13"/>
    <s v="2022"/>
    <s v="F"/>
    <n v="55"/>
    <x v="0"/>
    <s v="Caucasian"/>
    <m/>
    <s v="T3aN0M0"/>
    <m/>
    <s v="no"/>
    <s v="no"/>
    <s v="chronic gastritis"/>
    <s v="no"/>
    <s v="164"/>
    <s v="69"/>
    <s v="25.7"/>
    <m/>
    <m/>
    <s v="16436"/>
    <s v="AOA-230405-MultiSerum"/>
  </r>
  <r>
    <n v="4"/>
    <n v="3"/>
    <n v="31"/>
    <s v="133138S"/>
    <s v="133138S"/>
    <s v="133138S"/>
    <x v="17"/>
    <x v="3"/>
    <x v="1"/>
    <s v="2022"/>
    <s v="F"/>
    <n v="37"/>
    <x v="0"/>
    <s v="Caucasian"/>
    <m/>
    <s v="T3bN0M0"/>
    <m/>
    <s v="no"/>
    <s v="grandmother - uterine cancer"/>
    <s v="pituitary incidentaloma"/>
    <s v="no"/>
    <s v="160"/>
    <s v="53"/>
    <s v="20.7"/>
    <m/>
    <m/>
    <s v="16436"/>
    <s v="AOA-230405-MultiSerum"/>
  </r>
  <r>
    <n v="4"/>
    <n v="3"/>
    <n v="32"/>
    <s v="133129S"/>
    <s v="133129S"/>
    <s v="133129S"/>
    <x v="17"/>
    <x v="3"/>
    <x v="1"/>
    <s v="2022"/>
    <s v="F"/>
    <n v="48"/>
    <x v="0"/>
    <s v="Caucasian"/>
    <m/>
    <s v="T3bN0M0"/>
    <m/>
    <s v="no"/>
    <s v="no"/>
    <s v="breast cancer, obesity"/>
    <s v="no"/>
    <s v="169"/>
    <s v="86"/>
    <s v="30.1"/>
    <m/>
    <m/>
    <s v="16436"/>
    <s v="AOA-230405-MultiSerum"/>
  </r>
  <r>
    <n v="4"/>
    <n v="3"/>
    <n v="33"/>
    <s v="133126S"/>
    <s v="133126S"/>
    <s v="133126S"/>
    <x v="17"/>
    <x v="3"/>
    <x v="8"/>
    <s v="2022"/>
    <s v="F"/>
    <n v="69"/>
    <x v="0"/>
    <s v="Caucasian"/>
    <m/>
    <s v="T2aN0M0"/>
    <m/>
    <s v="no"/>
    <s v="no"/>
    <s v="hypertension, obesity"/>
    <s v="no"/>
    <s v="163"/>
    <s v="82"/>
    <s v="30.9"/>
    <m/>
    <m/>
    <s v="16436"/>
    <s v="AOA-230405-MultiSerum"/>
  </r>
  <r>
    <n v="4"/>
    <n v="3"/>
    <n v="34"/>
    <s v="133119S"/>
    <s v="133119S"/>
    <s v="133119S"/>
    <x v="14"/>
    <x v="3"/>
    <x v="8"/>
    <s v="2022"/>
    <s v="M"/>
    <n v="38"/>
    <x v="0"/>
    <s v="Caucasian"/>
    <m/>
    <s v="T2aN0M0"/>
    <m/>
    <s v="no"/>
    <s v="no"/>
    <s v="no"/>
    <s v="no"/>
    <s v="176"/>
    <s v="79"/>
    <s v="25.5"/>
    <m/>
    <m/>
    <s v="16436"/>
    <s v="AOA-230405-MultiSerum"/>
  </r>
  <r>
    <n v="4"/>
    <n v="3"/>
    <n v="35"/>
    <s v="133117S"/>
    <s v="133117S"/>
    <s v="133117S"/>
    <x v="12"/>
    <x v="3"/>
    <x v="5"/>
    <s v="2022"/>
    <s v="F"/>
    <n v="64"/>
    <x v="0"/>
    <s v="Caucasian"/>
    <m/>
    <s v="T3N0M0"/>
    <m/>
    <s v="no"/>
    <s v="sister - breast cancer"/>
    <s v="hypertension, allergy"/>
    <s v="no"/>
    <s v="153"/>
    <s v="51"/>
    <s v="21.8"/>
    <m/>
    <m/>
    <s v="16436"/>
    <s v="AOA-230405-MultiSerum"/>
  </r>
  <r>
    <n v="4"/>
    <n v="3"/>
    <n v="37"/>
    <s v="133101S"/>
    <s v="133101S"/>
    <s v="133101S"/>
    <x v="12"/>
    <x v="3"/>
    <x v="0"/>
    <s v="2022"/>
    <s v="M"/>
    <n v="68"/>
    <x v="0"/>
    <s v="Caucasian"/>
    <m/>
    <s v="T2bN0M0"/>
    <m/>
    <s v="no"/>
    <s v="father - laryngeal cancer"/>
    <s v="obesity"/>
    <s v="no"/>
    <s v="172"/>
    <s v="95"/>
    <s v="32.1"/>
    <m/>
    <m/>
    <s v="16436"/>
    <s v="AOA-230405-MultiSerum"/>
  </r>
  <r>
    <n v="4"/>
    <n v="3"/>
    <n v="38"/>
    <s v="133068S"/>
    <s v="133068S"/>
    <s v="133068S"/>
    <x v="14"/>
    <x v="3"/>
    <x v="0"/>
    <s v="2022"/>
    <s v="F"/>
    <n v="68"/>
    <x v="0"/>
    <s v="Caucasian"/>
    <m/>
    <s v="T2bN0M0"/>
    <m/>
    <s v="no"/>
    <s v="no"/>
    <s v="hypertension, obesity"/>
    <s v="no"/>
    <s v="157"/>
    <s v="88"/>
    <s v="35.700000000000003"/>
    <m/>
    <m/>
    <s v="16436"/>
    <s v="AOA-230405-MultiSerum"/>
  </r>
  <r>
    <n v="4"/>
    <n v="3"/>
    <n v="39"/>
    <s v="133060S"/>
    <s v="133060S"/>
    <s v="133060S"/>
    <x v="18"/>
    <x v="3"/>
    <x v="11"/>
    <s v="2022"/>
    <s v="M"/>
    <n v="46"/>
    <x v="0"/>
    <s v="Caucasian"/>
    <m/>
    <s v="T4eN0M1"/>
    <m/>
    <s v="no"/>
    <s v="grandmother-gastric cancer"/>
    <s v="hypertension"/>
    <s v="no"/>
    <s v="182"/>
    <s v="85"/>
    <s v="25.6"/>
    <m/>
    <m/>
    <s v="16436"/>
    <s v="AOA-230405-MultiSerum"/>
  </r>
  <r>
    <n v="4"/>
    <n v="3"/>
    <n v="40"/>
    <s v="133042S"/>
    <s v="133042S"/>
    <s v="133042S"/>
    <x v="14"/>
    <x v="3"/>
    <x v="7"/>
    <s v="2022"/>
    <s v="F"/>
    <n v="48"/>
    <x v="0"/>
    <s v="Caucasian"/>
    <m/>
    <s v="T4bN1aM0"/>
    <m/>
    <s v="no"/>
    <s v="no"/>
    <s v="no"/>
    <s v="no"/>
    <s v="175"/>
    <s v="60"/>
    <s v="19.600000000000001"/>
    <m/>
    <m/>
    <s v="16436"/>
    <s v="AOA-230405-MultiSerum"/>
  </r>
  <r>
    <n v="4"/>
    <n v="3"/>
    <n v="41"/>
    <s v="133026S"/>
    <s v="133026S"/>
    <s v="133026S"/>
    <x v="12"/>
    <x v="3"/>
    <x v="3"/>
    <s v="2022"/>
    <s v="F"/>
    <n v="71"/>
    <x v="0"/>
    <s v="Caucasian"/>
    <m/>
    <s v="T1aN0M0"/>
    <m/>
    <s v="no"/>
    <s v="no"/>
    <s v="hypertension, chronic cholecystitis"/>
    <s v="no"/>
    <s v="157"/>
    <s v="72.5"/>
    <s v="29.2"/>
    <m/>
    <m/>
    <s v="16436"/>
    <s v="AOA-230405-MultiSerum"/>
  </r>
  <r>
    <n v="4"/>
    <n v="3"/>
    <n v="42"/>
    <s v="133016S"/>
    <s v="133016S"/>
    <s v="133016S"/>
    <x v="16"/>
    <x v="3"/>
    <x v="7"/>
    <s v="2022"/>
    <s v="F"/>
    <n v="77"/>
    <x v="0"/>
    <s v="Caucasian"/>
    <m/>
    <s v="T4bN1aM0"/>
    <m/>
    <s v="no"/>
    <s v="no"/>
    <s v="hypertension, diabetes mellitus type 2"/>
    <s v="no"/>
    <s v="160"/>
    <s v="60"/>
    <s v="23.4"/>
    <m/>
    <m/>
    <s v="16436"/>
    <s v="AOA-230405-MultiSerum"/>
  </r>
  <r>
    <n v="4"/>
    <n v="3"/>
    <n v="43"/>
    <s v="132983S"/>
    <s v="132983S"/>
    <s v="132983S"/>
    <x v="20"/>
    <x v="3"/>
    <x v="1"/>
    <s v="2022"/>
    <s v="M"/>
    <n v="66"/>
    <x v="0"/>
    <s v="Caucasian"/>
    <m/>
    <s v="T3bN0M0"/>
    <m/>
    <s v="29 years 1 pack/day"/>
    <s v="no"/>
    <s v="CAD, hypertension, chronic bronchitis"/>
    <s v="no"/>
    <s v="177"/>
    <s v="93"/>
    <s v="29.7"/>
    <m/>
    <m/>
    <s v="16436"/>
    <s v="AOA-230405-MultiSerum"/>
  </r>
  <r>
    <n v="4"/>
    <n v="3"/>
    <n v="44"/>
    <s v="132963S"/>
    <s v="132963S"/>
    <s v="132963S"/>
    <x v="13"/>
    <x v="3"/>
    <x v="6"/>
    <s v="2021"/>
    <s v="F"/>
    <n v="59"/>
    <x v="0"/>
    <s v="Caucasian"/>
    <m/>
    <s v="TxN1bM0"/>
    <m/>
    <s v="30 years 1 pack/day"/>
    <s v="no"/>
    <s v="ovarian cyst"/>
    <s v="no"/>
    <s v="157"/>
    <s v="58"/>
    <s v="23.5"/>
    <m/>
    <m/>
    <s v="16436"/>
    <s v="AOA-230405-MultiSerum"/>
  </r>
  <r>
    <n v="4"/>
    <n v="3"/>
    <n v="46"/>
    <s v="132944S"/>
    <s v="132944S"/>
    <s v="132944S"/>
    <x v="14"/>
    <x v="3"/>
    <x v="8"/>
    <s v="2021"/>
    <s v="F"/>
    <n v="78"/>
    <x v="0"/>
    <s v="Caucasian"/>
    <m/>
    <s v="T2aN0M0"/>
    <m/>
    <s v="no"/>
    <s v="no"/>
    <s v="diabetes mellitus type 2"/>
    <s v="no"/>
    <s v="165"/>
    <s v="75"/>
    <s v="27.5"/>
    <m/>
    <m/>
    <s v="16436"/>
    <s v="AOA-230405-MultiSerum"/>
  </r>
  <r>
    <n v="4"/>
    <n v="3"/>
    <n v="47"/>
    <s v="132912S"/>
    <s v="132912S"/>
    <s v="132912S"/>
    <x v="17"/>
    <x v="3"/>
    <x v="3"/>
    <s v="2021"/>
    <s v="M"/>
    <n v="35"/>
    <x v="0"/>
    <s v="Caucasian"/>
    <m/>
    <s v="T1bN0M0"/>
    <m/>
    <s v="no"/>
    <s v="no"/>
    <s v="chronic gastritis, hypertension , chronic venous insufficiency"/>
    <s v="no"/>
    <s v="182"/>
    <s v="76"/>
    <s v="22.9"/>
    <m/>
    <m/>
    <s v="16436"/>
    <s v="AOA-230405-MultiSerum"/>
  </r>
  <r>
    <n v="4"/>
    <n v="3"/>
    <n v="48"/>
    <s v="132911S"/>
    <s v="132911S"/>
    <s v="132911S"/>
    <x v="17"/>
    <x v="3"/>
    <x v="3"/>
    <s v="2021"/>
    <s v="F"/>
    <n v="82"/>
    <x v="0"/>
    <s v="Caucasian"/>
    <m/>
    <s v="T1bN0M0"/>
    <m/>
    <s v="no"/>
    <s v="no"/>
    <s v="CAD, atherosclerosis, hypertension , chronic venous insufficiency, chronic pyelonephritis"/>
    <s v="no"/>
    <s v="151"/>
    <s v="60"/>
    <s v="26.3"/>
    <m/>
    <m/>
    <s v="16436"/>
    <s v="AOA-230405-MultiSerum"/>
  </r>
  <r>
    <n v="4"/>
    <n v="3"/>
    <n v="49"/>
    <s v="132900S"/>
    <s v="132900S"/>
    <s v="132900S"/>
    <x v="21"/>
    <x v="3"/>
    <x v="7"/>
    <s v="2021"/>
    <s v="F"/>
    <n v="80"/>
    <x v="0"/>
    <s v="Caucasian"/>
    <m/>
    <s v="T4bN1bM0"/>
    <m/>
    <s v="no"/>
    <s v="no"/>
    <s v="hypertension"/>
    <s v="no"/>
    <s v="153"/>
    <s v="59"/>
    <s v="25.2"/>
    <m/>
    <m/>
    <s v="16436"/>
    <s v="AOA-230405-MultiSerum"/>
  </r>
  <r>
    <n v="4"/>
    <n v="3"/>
    <n v="50"/>
    <s v="132740S"/>
    <s v="132740S"/>
    <s v="132740S"/>
    <x v="12"/>
    <x v="3"/>
    <x v="14"/>
    <s v="2020"/>
    <s v="M"/>
    <n v="81"/>
    <x v="0"/>
    <s v="Caucasian"/>
    <m/>
    <s v="T4bN0M0"/>
    <m/>
    <s v="no"/>
    <s v="no"/>
    <s v="CAD, hypertension, bronchial asthma"/>
    <s v="no"/>
    <s v="166"/>
    <s v="73"/>
    <s v="26.5"/>
    <m/>
    <m/>
    <s v="16436"/>
    <s v="AOA-230405-MultiSerum"/>
  </r>
  <r>
    <n v="4"/>
    <n v="3"/>
    <n v="51"/>
    <s v="034870S"/>
    <s v="034870S"/>
    <s v="034870S"/>
    <x v="2"/>
    <x v="0"/>
    <x v="6"/>
    <s v="2022"/>
    <s v="F"/>
    <n v="51"/>
    <x v="0"/>
    <s v="Caucasian"/>
    <s v="G3"/>
    <s v="T3bN1M0"/>
    <m/>
    <s v="no"/>
    <s v="no"/>
    <s v="no"/>
    <s v="no"/>
    <s v="164"/>
    <s v="57"/>
    <s v="21.2"/>
    <m/>
    <m/>
    <s v="16436"/>
    <s v="AOA-230405-MultiSerum"/>
  </r>
  <r>
    <n v="4"/>
    <n v="3"/>
    <n v="52"/>
    <s v="034865S"/>
    <s v="034865S"/>
    <s v="034865S"/>
    <x v="2"/>
    <x v="0"/>
    <x v="7"/>
    <s v="2022"/>
    <s v="F"/>
    <n v="50"/>
    <x v="0"/>
    <s v="Caucasian"/>
    <s v="G1"/>
    <s v="T3cN0M0"/>
    <m/>
    <s v="30 years 1 pack/day"/>
    <s v="grandmother - CUP"/>
    <s v="obesity"/>
    <s v="no"/>
    <s v="160"/>
    <s v="94"/>
    <s v="36.700000000000003"/>
    <m/>
    <m/>
    <s v="16436"/>
    <s v="AOA-230405-MultiSerum"/>
  </r>
  <r>
    <n v="4"/>
    <n v="3"/>
    <n v="53"/>
    <s v="034861S"/>
    <s v="034861S"/>
    <s v="034861S"/>
    <x v="2"/>
    <x v="0"/>
    <x v="6"/>
    <s v="2022"/>
    <s v="F"/>
    <n v="57"/>
    <x v="0"/>
    <s v="Caucasian"/>
    <s v="G3"/>
    <s v="T3bN0M0"/>
    <m/>
    <s v="no"/>
    <s v="mother - lung cancer"/>
    <s v="chronic gastritis, hypertension"/>
    <s v="no"/>
    <s v="153"/>
    <s v="59"/>
    <s v="25.2"/>
    <m/>
    <m/>
    <s v="16436"/>
    <s v="AOA-230405-MultiSerum"/>
  </r>
  <r>
    <n v="4"/>
    <n v="3"/>
    <n v="55"/>
    <s v="034859S"/>
    <s v="034859S"/>
    <s v="034859S"/>
    <x v="2"/>
    <x v="0"/>
    <x v="12"/>
    <s v="2022"/>
    <s v="F"/>
    <n v="74"/>
    <x v="0"/>
    <s v="Caucasian"/>
    <s v="G3"/>
    <s v="T2aN1M0"/>
    <m/>
    <s v="no"/>
    <s v="mother -colon cancer, sister - colon cancer"/>
    <s v="hypertension, atherosclerosis"/>
    <s v="no"/>
    <s v="160"/>
    <s v="68"/>
    <s v="26.6"/>
    <m/>
    <m/>
    <s v="16436"/>
    <s v="AOA-230405-MultiSerum"/>
  </r>
  <r>
    <n v="4"/>
    <n v="3"/>
    <n v="56"/>
    <s v="034858S"/>
    <s v="034858S"/>
    <s v="034858S"/>
    <x v="2"/>
    <x v="0"/>
    <x v="6"/>
    <s v="2022"/>
    <s v="F"/>
    <n v="64"/>
    <x v="0"/>
    <s v="Caucasian"/>
    <s v="G3"/>
    <s v="T3bN0M0"/>
    <m/>
    <s v="no"/>
    <s v="no"/>
    <s v="chronic gastritis, hypertension"/>
    <s v="no"/>
    <s v="170"/>
    <s v="64"/>
    <s v="22.1"/>
    <m/>
    <m/>
    <s v="16436"/>
    <s v="AOA-230405-MultiSerum"/>
  </r>
  <r>
    <n v="4"/>
    <n v="3"/>
    <n v="57"/>
    <s v="034857S"/>
    <s v="034857S"/>
    <s v="034857S"/>
    <x v="2"/>
    <x v="0"/>
    <x v="7"/>
    <s v="2022"/>
    <s v="F"/>
    <n v="55"/>
    <x v="0"/>
    <s v="Caucasian"/>
    <s v="G3"/>
    <s v="T3cN0M0"/>
    <m/>
    <s v="no"/>
    <s v="father - sarcoma"/>
    <s v="no"/>
    <s v="no"/>
    <s v="158"/>
    <s v="59"/>
    <s v="23.6"/>
    <m/>
    <m/>
    <s v="16436"/>
    <s v="AOA-230405-MultiSerum"/>
  </r>
  <r>
    <n v="4"/>
    <n v="3"/>
    <n v="58"/>
    <s v="034850S"/>
    <s v="034850S"/>
    <s v="034850S"/>
    <x v="2"/>
    <x v="0"/>
    <x v="7"/>
    <s v="2022"/>
    <s v="F"/>
    <n v="49"/>
    <x v="0"/>
    <s v="Caucasian"/>
    <s v="G3"/>
    <s v="T3cN0M0"/>
    <m/>
    <s v="no"/>
    <s v="grandmother - stomach cancer"/>
    <s v="obesity"/>
    <s v="no"/>
    <s v="164"/>
    <s v="96"/>
    <s v="35.700000000000003"/>
    <m/>
    <m/>
    <s v="16436"/>
    <s v="AOA-230405-MultiSerum"/>
  </r>
  <r>
    <n v="4"/>
    <n v="3"/>
    <n v="59"/>
    <s v="034847S"/>
    <s v="034847S"/>
    <s v="034847S"/>
    <x v="2"/>
    <x v="0"/>
    <x v="12"/>
    <s v="2022"/>
    <s v="F"/>
    <n v="42"/>
    <x v="0"/>
    <s v="Caucasian"/>
    <s v="G3"/>
    <s v="T2bN1M0"/>
    <m/>
    <s v="no"/>
    <s v="grandfather - stomach cancer"/>
    <s v="DVT"/>
    <s v="no"/>
    <s v="153"/>
    <s v="60"/>
    <s v="25.6"/>
    <m/>
    <m/>
    <s v="16436"/>
    <s v="AOA-230405-MultiSerum"/>
  </r>
  <r>
    <n v="4"/>
    <n v="3"/>
    <n v="60"/>
    <s v="034845S"/>
    <s v="034845S"/>
    <s v="034845S"/>
    <x v="2"/>
    <x v="0"/>
    <x v="9"/>
    <s v="2022"/>
    <s v="F"/>
    <n v="54"/>
    <x v="0"/>
    <s v="Caucasian"/>
    <s v="G3"/>
    <s v="T3cN1M1"/>
    <m/>
    <s v="no"/>
    <s v="mother - thyroid cancer"/>
    <s v="diabetes mellitus type 2, hypertension"/>
    <s v="no"/>
    <s v="162"/>
    <s v="75"/>
    <s v="28.6"/>
    <m/>
    <m/>
    <s v="16436"/>
    <s v="AOA-230405-MultiSerum"/>
  </r>
  <r>
    <n v="4"/>
    <n v="3"/>
    <n v="61"/>
    <s v="034844S"/>
    <s v="034844S"/>
    <s v="034844S"/>
    <x v="2"/>
    <x v="0"/>
    <x v="0"/>
    <s v="2022"/>
    <s v="F"/>
    <n v="51"/>
    <x v="0"/>
    <s v="Caucasian"/>
    <s v="G3"/>
    <s v="T2aN0M0"/>
    <m/>
    <s v="no"/>
    <s v="grandfather - lung cancer"/>
    <s v="cholelithiasis, hypertension "/>
    <s v="no"/>
    <s v="163"/>
    <s v="60"/>
    <s v="22.6"/>
    <m/>
    <m/>
    <s v="16436"/>
    <s v="AOA-230405-MultiSerum"/>
  </r>
  <r>
    <n v="4"/>
    <n v="3"/>
    <n v="62"/>
    <s v="034841S"/>
    <s v="034841S"/>
    <s v="034841S"/>
    <x v="2"/>
    <x v="0"/>
    <x v="7"/>
    <s v="2022"/>
    <s v="F"/>
    <n v="51"/>
    <x v="0"/>
    <s v="Caucasian"/>
    <s v="G3"/>
    <s v="T3cN0M0"/>
    <m/>
    <s v="no"/>
    <s v="mother - breast cancer"/>
    <s v="no"/>
    <s v="no"/>
    <s v="169"/>
    <s v="63"/>
    <s v="22.1"/>
    <m/>
    <m/>
    <s v="16436"/>
    <s v="AOA-230405-MultiSerum"/>
  </r>
  <r>
    <n v="4"/>
    <n v="3"/>
    <n v="64"/>
    <s v="034840S"/>
    <s v="034840S"/>
    <s v="034840S"/>
    <x v="15"/>
    <x v="0"/>
    <x v="9"/>
    <s v="2022"/>
    <s v="F"/>
    <n v="65"/>
    <x v="0"/>
    <s v="Caucasian"/>
    <s v="N/A"/>
    <s v="T3cN0M1"/>
    <m/>
    <s v="no"/>
    <s v="no"/>
    <s v="no"/>
    <s v="no"/>
    <s v="167"/>
    <s v="82"/>
    <s v="29.4"/>
    <m/>
    <m/>
    <s v="16436"/>
    <s v="AOA-230405-MultiSerum"/>
  </r>
  <r>
    <n v="4"/>
    <n v="3"/>
    <n v="65"/>
    <s v="034837S"/>
    <s v="034837S"/>
    <s v="034837S"/>
    <x v="2"/>
    <x v="0"/>
    <x v="9"/>
    <s v="2022"/>
    <s v="F"/>
    <n v="47"/>
    <x v="0"/>
    <s v="Caucasian"/>
    <s v="G3"/>
    <s v="T3cN1M1"/>
    <m/>
    <s v="10 years 0.5 pack/day"/>
    <s v="mother - ovarian cancer"/>
    <s v="anemia"/>
    <s v="no"/>
    <s v="170"/>
    <s v="68"/>
    <s v="23.5"/>
    <m/>
    <m/>
    <s v="16436"/>
    <s v="AOA-230405-MultiSerum"/>
  </r>
  <r>
    <n v="4"/>
    <n v="3"/>
    <n v="66"/>
    <s v="034832S"/>
    <s v="034832S"/>
    <s v="034832S"/>
    <x v="2"/>
    <x v="0"/>
    <x v="6"/>
    <s v="2022"/>
    <s v="F"/>
    <n v="40"/>
    <x v="0"/>
    <s v="Caucasian"/>
    <s v="G3"/>
    <s v="T3bN0M0"/>
    <m/>
    <s v="no"/>
    <s v="father - CRC"/>
    <s v="chronic pancreatitis"/>
    <s v="no"/>
    <s v="167"/>
    <s v="53"/>
    <s v="19"/>
    <m/>
    <m/>
    <s v="16436"/>
    <s v="AOA-230405-MultiSerum"/>
  </r>
  <r>
    <n v="4"/>
    <n v="3"/>
    <n v="67"/>
    <s v="034831S"/>
    <s v="034831S"/>
    <s v="034831S"/>
    <x v="2"/>
    <x v="0"/>
    <x v="10"/>
    <s v="2022"/>
    <s v="F"/>
    <n v="50"/>
    <x v="0"/>
    <s v="Caucasian"/>
    <s v="G3"/>
    <s v="T3a2N1M0"/>
    <m/>
    <s v="no"/>
    <s v="father - prostate cancer, mother - gastric cancer"/>
    <s v="chronic gastritis, hypertension"/>
    <s v="no"/>
    <s v="161"/>
    <s v="60"/>
    <s v="23.1"/>
    <m/>
    <m/>
    <s v="16436"/>
    <s v="AOA-230405-MultiSerum"/>
  </r>
  <r>
    <n v="4"/>
    <n v="3"/>
    <n v="68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4"/>
    <n v="3"/>
    <n v="69"/>
    <s v="034759S"/>
    <s v="034759S"/>
    <s v="034759S"/>
    <x v="2"/>
    <x v="0"/>
    <x v="9"/>
    <s v="2022"/>
    <s v="F"/>
    <n v="43"/>
    <x v="0"/>
    <s v="Caucasian"/>
    <s v="G3"/>
    <s v="T3cN1M1"/>
    <s v="83.6"/>
    <s v="no"/>
    <s v="mother-breast cancer, uterine cancer"/>
    <s v="no"/>
    <s v="no"/>
    <s v="162"/>
    <s v="66"/>
    <s v="25.1"/>
    <m/>
    <m/>
    <s v="15959,16436"/>
    <s v="2023-006,AOA-230405-MultiSerum"/>
  </r>
  <r>
    <n v="4"/>
    <n v="3"/>
    <n v="70"/>
    <s v="034690S"/>
    <s v="034690S"/>
    <s v="034690S"/>
    <x v="15"/>
    <x v="0"/>
    <x v="0"/>
    <s v="2022"/>
    <s v="F"/>
    <n v="55"/>
    <x v="0"/>
    <s v="Caucasian"/>
    <s v="G2"/>
    <s v="T2aN0M0"/>
    <m/>
    <s v="35 years 1 pack/day"/>
    <s v="no"/>
    <s v="chronic pyelonephritis, vein thrombosis"/>
    <s v="no"/>
    <s v="168"/>
    <s v="59"/>
    <s v="20.9"/>
    <m/>
    <m/>
    <s v="16436"/>
    <s v="AOA-230405-MultiSerum"/>
  </r>
  <r>
    <n v="4"/>
    <n v="3"/>
    <n v="71"/>
    <s v="034207(II)S"/>
    <s v="034207(II)S"/>
    <s v="034207(II)S"/>
    <x v="19"/>
    <x v="0"/>
    <x v="7"/>
    <s v="2019"/>
    <s v="F"/>
    <n v="72"/>
    <x v="0"/>
    <s v="Caucasian"/>
    <s v="G3"/>
    <s v="N/A"/>
    <m/>
    <s v="no"/>
    <s v="no"/>
    <s v="breast cancer 2017,CAD, atherosclerosis, hypertension "/>
    <s v="no"/>
    <s v="157"/>
    <s v="72"/>
    <s v="29.2"/>
    <m/>
    <m/>
    <s v="16436"/>
    <s v="AOA-230405-MultiSerum"/>
  </r>
  <r>
    <n v="4"/>
    <n v="4"/>
    <n v="2"/>
    <s v="BSA-GD2 2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3"/>
    <s v="BSA-GD2 5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4"/>
    <s v="BSA-GD2 7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5"/>
    <s v="BSA-GD2 10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6"/>
    <s v="BSA-GD2 20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10"/>
    <s v="BSA PEG4 GD3 20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11"/>
    <s v="BSA PEG4 GD2 2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12"/>
    <s v="BSA PEG4 GD2 5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13"/>
    <s v="BSA PEG4 GD2 7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14"/>
    <s v="BSA PEG4 GD2 10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15"/>
    <s v="BSA PEG4 GD2 20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19"/>
    <s v="BSA PEG4 GD3 10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21"/>
    <s v="OVA 2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22"/>
    <s v="OVA 5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23"/>
    <s v="OVA 7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24"/>
    <s v="OVA 10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28"/>
    <s v="BSA PEG4 GD3 7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29"/>
    <s v="BSA PEG4 GD3 7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30"/>
    <s v="BSA PEG4 GD3 20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31"/>
    <s v="BSA PEG4 GD3 10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32"/>
    <s v="BSA PEG4 GD3 7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33"/>
    <s v="BSA PEG4 GD3 5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34"/>
    <s v="BSA PEG4 GD3 2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37"/>
    <s v="BSA PEG4 GD3 5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46"/>
    <s v="BSA PEG4 GD3 2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49"/>
    <s v="OVA PEG4 75 GD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50"/>
    <s v="OVA PEG4 50 GD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51"/>
    <s v="OVA 25 PEG4 GD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65"/>
    <s v="OVA 25 PEG4 GD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66"/>
    <s v="OVA 50 PEG4 GD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67"/>
    <s v="OVA 75 PEG4 GD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70"/>
    <s v="BSA25 PEG4 GD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71"/>
    <s v="INJECT OVA 10MG/ML 100UL 12/14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73"/>
    <s v="CNTRL INJECT BSA 10MG/ML 150UL 12/12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78"/>
    <s v="PITC-GD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4"/>
    <n v="79"/>
    <s v="PITC-GD3 5.7NG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5"/>
    <n v="1"/>
    <s v="EL4 2 Abc pellet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5"/>
    <n v="2"/>
    <s v="EL4 3 Abc pellet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5"/>
    <n v="10"/>
    <s v="GD3-EL4 Lysate Abcam pellet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5"/>
    <n v="11"/>
    <s v="GD3-EL4 MC Extraction pellet 11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5"/>
    <n v="12"/>
    <s v="EL4 1 M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5"/>
    <n v="13"/>
    <s v="EL4 2 M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5"/>
    <n v="14"/>
    <s v="EL4 3 M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5"/>
    <n v="15"/>
    <s v="EL4 1 Abc pellet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5"/>
    <n v="28"/>
    <s v="EL4-GD3 1 MC Extr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5"/>
    <n v="29"/>
    <s v="EL4-GD3 lipids Abcam 2024-03-11 BMG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5"/>
    <n v="30"/>
    <s v="P GD3-EL4 Lipids Me:Cl 11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5"/>
    <n v="31"/>
    <s v="MC EL4-GD3 2 MC - Extr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5"/>
    <n v="32"/>
    <s v="EL4-GD3 3 MC Extr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5"/>
    <n v="33"/>
    <s v="P EL4-GD3 Abcam 1 Extr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5"/>
    <n v="34"/>
    <s v="S EL4-GD3 Abcam 2 Extr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5"/>
    <n v="35"/>
    <s v="A EL4-GD3 Abcam 3 Extr Lipi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5"/>
    <n v="46"/>
    <s v="EL4-GD3 NP-40 Lysate Saragovi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10"/>
    <s v="COL 9 CLEANED EV POOL 4 5X GD3 .25 CONC 45UL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11"/>
    <s v="COL 8CLEANED EV POOL 3 5X GD3 .25 CONC 45UL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12"/>
    <s v="COL 7 CLEANED EV POOL 1 5X GD3 .25 CONC 45UL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13"/>
    <s v="CLEANED EV POOL 5 5X GD3 .25 CONC 45UL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14"/>
    <s v="CLEANED EV POOL 4 5X GD3 .25 CONC 45UL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15"/>
    <s v="CLEANED EV POOL 3 5X GD3 .25 CONC 45UL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16"/>
    <s v="CLEANED EV POOL 2 5X GD3 .25 CONC 45UL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17"/>
    <s v="CLEANED EV POOL 1 5X GD3 .25 CONC 45UL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19"/>
    <s v="COL 9 CLEANED EV POOL 4 5X GD3 .25 CONC 45UL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20"/>
    <s v="COL 8CLEANED EV POOL 3 5X GD3 .25 CONC 45UL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21"/>
    <s v="COL 7 CLEANED EV POOL 1 5X GD3 .25 CONC 45UL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22"/>
    <s v="CLEANED EV POOL 6 NC5X GD3 .25 CONC 45UL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28"/>
    <s v="COL 9 CLEANED EV POOL 4 5X GD3 .25 CONC 45UL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29"/>
    <s v="COL 8CLEANED EV POOL 3 5X GD3 .25 CONC 45UL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30"/>
    <s v="COL 7 CLEANED EV POOL 1 5X GD3 .25 CONC 45UL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31"/>
    <s v="CLEANED EV POOL 5 5X GD3 .25 CONC 45UL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32"/>
    <s v="CLEANED EV POOL 4 5X GD3 .25 CONC 45UL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46"/>
    <s v="Cleaned Col 9 FT Pool 4 Load 5xGD3 .25 con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47"/>
    <s v="Cleaned col 8 FT EV pool 3 load 5x GD3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48"/>
    <s v="Cleaned col 7 FT EV pool 1 EV only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49"/>
    <s v="Cleaned col 6 FT EV pool 6 load 5x GD3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50"/>
    <s v="Cleaned col 5 FT EV pool 5 NC 1x GD3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51"/>
    <s v="Cleaned col 4 FT EV pool 4 5x load GD3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52"/>
    <s v="Cleaned col 3 FT EV pool 3 5x load GD3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53"/>
    <s v="Cleaned col 2 1st FT pool 2 1x load GD3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54"/>
    <s v="Cleaned col1 1st FT EV pool 1 EV only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64"/>
    <s v="Cleaned col 9 bead wash EV pool 4 load 5x GD3 .25 conc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65"/>
    <s v="Cleaned col 4 bead wash EV pool 4 load 5x GD3 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66"/>
    <s v="Cleaned col 7 bead wash EV pool 1EV only 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67"/>
    <s v="Cleaned col 6 bead wash EV pool 6 NC 5x GD3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68"/>
    <s v="Cleaned col 5 bead wash EV pool 5 NC 1x GD3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69"/>
    <s v="Cleaned col 4 bead wash EV pool 4 load 5x GD3 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70"/>
    <s v="Cleaned col 3 bead wash EV pool 3 load 5x GD3 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71"/>
    <s v="Cleaned col 2 bead wash EV pool 2 load 1x GD3 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72"/>
    <s v="Cleaned col 1 bead wash EV pool 1 EV only  4mar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6"/>
    <n v="73"/>
    <s v="c18 ganglioside gd3-d3 (ammonium salt) Cayman 2mg/m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1"/>
    <s v="10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2"/>
    <s v="10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3"/>
    <s v="10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4"/>
    <s v="10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5"/>
    <s v="10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6"/>
    <s v="10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7"/>
    <s v="10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8"/>
    <s v="10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9"/>
    <s v="10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10"/>
    <s v="11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11"/>
    <s v="11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12"/>
    <s v="11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13"/>
    <s v="11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14"/>
    <s v="11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15"/>
    <s v="11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16"/>
    <s v="11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17"/>
    <s v="11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18"/>
    <s v="11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19"/>
    <s v="11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20"/>
    <s v="12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21"/>
    <s v="12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22"/>
    <s v="12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23"/>
    <s v="1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24"/>
    <s v="1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25"/>
    <s v="12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26"/>
    <s v="12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27"/>
    <s v="12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28"/>
    <s v="12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7"/>
    <n v="29"/>
    <s v="I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1"/>
    <s v="AOA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2"/>
    <s v="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3"/>
    <s v="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4"/>
    <s v="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5"/>
    <s v="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6"/>
    <s v="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7"/>
    <s v="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8"/>
    <s v="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9"/>
    <s v="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10"/>
    <s v="1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11"/>
    <s v="1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12"/>
    <s v="1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13"/>
    <s v="1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14"/>
    <s v="1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15"/>
    <s v="1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16"/>
    <s v="1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17"/>
    <s v="1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18"/>
    <s v="1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19"/>
    <s v="1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20"/>
    <s v="2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21"/>
    <s v="2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22"/>
    <s v="2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23"/>
    <s v="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24"/>
    <s v="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25"/>
    <s v="2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26"/>
    <s v="2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27"/>
    <s v="2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28"/>
    <s v="2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29"/>
    <s v="2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30"/>
    <s v="3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31"/>
    <s v="3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32"/>
    <s v="3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33"/>
    <s v="3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34"/>
    <s v="3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35"/>
    <s v="3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36"/>
    <s v="3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37"/>
    <s v="3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38"/>
    <s v="3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39"/>
    <s v="3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40"/>
    <s v="4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41"/>
    <s v="4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42"/>
    <s v="4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43"/>
    <s v="4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44"/>
    <s v="4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45"/>
    <s v="4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46"/>
    <s v="4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47"/>
    <s v="4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48"/>
    <s v="4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49"/>
    <s v="4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50"/>
    <s v="5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51"/>
    <s v="5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52"/>
    <s v="5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53"/>
    <s v="5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54"/>
    <s v="5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55"/>
    <s v="5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56"/>
    <s v="5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57"/>
    <s v="5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58"/>
    <s v="5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59"/>
    <s v="5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60"/>
    <s v="6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61"/>
    <s v="6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62"/>
    <s v="6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63"/>
    <s v="6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64"/>
    <s v="6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65"/>
    <s v="6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66"/>
    <s v="6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67"/>
    <s v="6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68"/>
    <s v="6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69"/>
    <s v="6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70"/>
    <s v="7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71"/>
    <s v="7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72"/>
    <s v="7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73"/>
    <s v="7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74"/>
    <s v="7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75"/>
    <s v="7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76"/>
    <s v="7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77"/>
    <s v="7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78"/>
    <s v="7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79"/>
    <s v="7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80"/>
    <s v="8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81"/>
    <s v="8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82"/>
    <s v="8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83"/>
    <s v="8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84"/>
    <s v="8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85"/>
    <s v="8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86"/>
    <s v="8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87"/>
    <s v="8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88"/>
    <s v="8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89"/>
    <s v="8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90"/>
    <s v="9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91"/>
    <s v="9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92"/>
    <s v="9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93"/>
    <s v="9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94"/>
    <s v="9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95"/>
    <s v="9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96"/>
    <s v="9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97"/>
    <s v="9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98"/>
    <s v="9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99"/>
    <s v="9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8"/>
    <n v="100"/>
    <s v="10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1"/>
    <s v="10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2"/>
    <s v="10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3"/>
    <s v="10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4"/>
    <s v="10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5"/>
    <s v="10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6"/>
    <s v="10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7"/>
    <s v="10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8"/>
    <s v="10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9"/>
    <s v="10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10"/>
    <s v="11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11"/>
    <s v="11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12"/>
    <s v="11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13"/>
    <s v="11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14"/>
    <s v="11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15"/>
    <s v="11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16"/>
    <s v="11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17"/>
    <s v="11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18"/>
    <s v="11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19"/>
    <s v="11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20"/>
    <s v="12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21"/>
    <s v="12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22"/>
    <s v="12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23"/>
    <s v="1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24"/>
    <s v="1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25"/>
    <s v="12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26"/>
    <s v="12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27"/>
    <s v="12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28"/>
    <s v="12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37"/>
    <s v="I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38"/>
    <s v="PB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73"/>
    <s v="St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74"/>
    <s v="Pooled AOA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75"/>
    <s v="StdsAOA rerun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9"/>
    <n v="76"/>
    <s v="Pooled QC + AOA Stds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1"/>
    <s v="Sulfo DBCO-PEG4-TFP Ester Click Chemistry Tools Cat# 1527-2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2"/>
    <s v="PEG12 Biotin Ganglioside GD3 Cayman Item: 900428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3"/>
    <s v="DBCO-PEG4-NHS Ester Click Chemistry Tools A134-1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4"/>
    <s v="DBCO-C6-NHS Ester Click Chemistry Tools A102-10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5"/>
    <s v="6_Azidohexanoic acid NHS Ester 1402-10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6"/>
    <s v="SM(PEG)12 Thermo Ref# 2211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7"/>
    <s v="EZ-Link NHS-LC-Biotin Thermo 2133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8"/>
    <s v="SM(PEG)4 NHS-PEG4-Maleimide Ref22104  Thermo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17"/>
    <s v="KLH GD2/3 0.7mg/ml 03/03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18"/>
    <s v="KLH GD2/3 0.7mg/ml 03/03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19"/>
    <s v="KLH GD2/3 0.7mg/ml 03/03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20"/>
    <s v="KLH GD2/3 0.7mg/ml 03/03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21"/>
    <s v="OVA-Peg GD3 1.4mg/mL 9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22"/>
    <s v="OVA-Peg GD3 1.4mg/mL 9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23"/>
    <s v="OVA-Peg GD3 1.4mg/mL 9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24"/>
    <s v="OVA-PEG4-GD3 Lot 9/15/23 11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25"/>
    <s v="OVA-PEG4-GD3 Lot 9/15/23 11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27"/>
    <s v="BSA-GD2/3 1mg/ml 2-23-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28"/>
    <s v="BSA-GD2/3 1mg/ml 2-23-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29"/>
    <s v="BSA-GD2/3 1mg/ml 2-23-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30"/>
    <s v="BSA-GD2/3 1mg/ml 2-23-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31"/>
    <s v="KLH-PEG4-GD3 Lot 9/15/23 85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32"/>
    <s v="KLH-PEG4-GD3 Lot 9/15/23 85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33"/>
    <s v="KLH-PEG4-GD3 Lot 9/15/23 85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34"/>
    <s v="KLH-PEG4-GD3 Lot 9/15/23 85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35"/>
    <s v="KLH-PEG4-GD3 Lot 9/15/23 85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36"/>
    <s v="KLH-PEG4-GD3 Lot 9/15/23 85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37"/>
    <s v="KLH-PEG4-GD3 Lot 9/15/23 85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38"/>
    <s v="KLH-PEG4-GD3 Lot 9/15/23 85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39"/>
    <s v="KLH-GD3-PEG 1.8mg/ml 9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40"/>
    <s v="KLH-GD3-PEG 1.8mg/ml 9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50"/>
    <s v="KLH-GD3-PEG 1.8mg/ml 9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51"/>
    <s v="BSA-PEG-GD3 lot 9/15/23 138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52"/>
    <s v="BSA-PEG-GD3 lot 9/15/23 138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53"/>
    <s v="BSA-PEG-GD3 1.09mg/ml 9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56"/>
    <s v="BSA-GD3 PN: GLY091-BSA Lot: BF0848-DF0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57"/>
    <s v="BSA-GD3 PN: GLY091-BSA Lot: BF0848-DF0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58"/>
    <s v="BSA-GD3 PN: GLY091-BSA Lot: BF0848-DF0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59"/>
    <s v="BSA-GD3 PN: GLY091-BSA Lot: BF0848-DF0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60"/>
    <s v="BSA-GD3 PN: GLY091-BSA Lot: BF0848-DF0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71"/>
    <s v="BSA-PEG-DBCO-GD3 1mg/ml 5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72"/>
    <s v="BSA-PEG-DBCO-GD3 1mg/ml 5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73"/>
    <s v="BSA-PEG-DBCO-GD3 1mg/ml 5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74"/>
    <s v="BSA-PEG-DBCO-GD3 1mg/ml 5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75"/>
    <s v="BSA-PEG-DBCO-GD3 1mg/ml 5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81"/>
    <s v="GD3 ganglioside oligosaccharide-Nac Elicityl Lot E1307-18 EC0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0"/>
    <n v="82"/>
    <s v="GD3 ganglioside oligosaccharide/Disialul lactose Elicityl GLY091-NH2-B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1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2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3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4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5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6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7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8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9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10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11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12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13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14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15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16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17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18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19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20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21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22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23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24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25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26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27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28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29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30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31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32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33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34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35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36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37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38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39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40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41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42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43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44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45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46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47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48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49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50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51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52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53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54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55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56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57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58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59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60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62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63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64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65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66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67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68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69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70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77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78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79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80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87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88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89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90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97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98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99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1"/>
    <n v="100"/>
    <s v="FBS aliquot 150uL Lot# 21K405 11/14/23 1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2"/>
    <s v="EL4 WHOLE CELL LYSATE RIPA BUFF LOT 1123R245 5MG/ML 500UG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3"/>
    <s v="EL4 WHOLE CELL LYSATE RIPA BUFF LOT 1123R245 5MG/ML 500UG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4"/>
    <s v="EL4 WHOLE CELL LYSATE RIPA BUFF LOT 1123R245 5MG/ML 500UG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5"/>
    <s v="EL4 WHOLE CELL LYSATE RIPA BUFF LOT 1123R245 5MG/ML 500UG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6"/>
    <s v="EL4 WHOLE CELL LYSATE RIPA BUFF LOT 1123R245 5MG/ML 500UG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7"/>
    <s v="EL4 WHOLE CELL LYSATE RIPA BUFF LOT 1123R245 5MG/ML 500UG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8"/>
    <s v="EL4 WHOLE CELL LYSATE RIPA BUFF LOT 1123R245 5MG/ML 500UG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9"/>
    <s v="EL4 WHOLE CELL LYSATE RIPA BUFF LOT 1123R245 5MG/ML 500UG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12"/>
    <s v="T98G WHOLE CELL LYSATE LOT J03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13"/>
    <s v="T98G WHOLE CELL LYSATE LOT J03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14"/>
    <s v="T98G WHOLE CELL LYSATE LOT J03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15"/>
    <s v="T98G WHOLE CELL LYSATE LOT J03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16"/>
    <s v="T98G WHOLE CELL LYSATE LOT J03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22"/>
    <s v="IMR-32 CELL LYSATE ND LOT J30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23"/>
    <s v="IMR-32 CELL LYSATE ND LOT J30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24"/>
    <s v="IMR-32 CELL LYSATE ND LOT J30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25"/>
    <s v="IMR-32 CELL LYSATE ND LOT J30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26"/>
    <s v="IMR-32 CELL LYSATE ND LOT J30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27"/>
    <s v="IMR-32 CELL LYSATE ND LOT J30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28"/>
    <s v="IMR-32 CELL LYSATE ND LOT J30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29"/>
    <s v="IMR-32 CELL LYSATE ND LOT J30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30"/>
    <s v="IMR-32 CELL LYSATE ND LOT J30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32"/>
    <s v="SK-MEL-28 WHOLE CELL LYSATE LOT J11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33"/>
    <s v="SK-MEL-28 WHOLE CELL LYSATE LOT J11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34"/>
    <s v="SK-MEL-28 WHOLE CELL LYSATE LOT J11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35"/>
    <s v="SK-MEL-28 WHOLE CELL LYSATE LOT J11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36"/>
    <s v="SK-MEL-28 WHOLE CELL LYSATE LOT J11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37"/>
    <s v="SK-MEL-28 WHOLE CELL LYSATE LOT J11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38"/>
    <s v="SK-MEL-28 WHOLE CELL LYSATE LOT J11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42"/>
    <s v="SK-OV-2 WHOLE CELL LYSATE LOT J11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43"/>
    <s v="SK-OV-2 WHOLE CELL LYSATE LOT J11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44"/>
    <s v="SK-OV-2 WHOLE CELL LYSATE LOT J11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45"/>
    <s v="SK-OV-2 WHOLE CELL LYSATE LOT J11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46"/>
    <s v="SK-OV-2 WHOLE CELL LYSATE LOT J1123 500UG/20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63"/>
    <s v="GD-2 GANGLIOSIDE LOT 4047278 2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64"/>
    <s v="GM-3 GANGLIOSIDE LOT A-22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65"/>
    <s v="GM-3 GANGLIOSIDE LOT A-22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66"/>
    <s v="GM-3 GANGLIOSIDE LOT A-22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67"/>
    <s v="GM-3 GANGLIOSIDE LOT A-22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68"/>
    <s v="GM-3 GANGLIOSIDE LOT A-22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69"/>
    <s v="GM-3 GANGLIOSIDE LOT A-22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70"/>
    <s v="GM-3 GANGLIOSIDE LOT A-22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72"/>
    <s v="GM-3 GANGLIOSIDE LOT A-22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73"/>
    <s v="GM-3 GANGLIOSIDE LOT A-22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74"/>
    <s v="GM-3 GANGLIOSIDE LOT A-22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75"/>
    <s v="GM-3 GANGLIOSIDE LOT A-22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76"/>
    <s v="GM-3 GANGLIOSIDE LOT A-22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77"/>
    <s v="GM-3 GANGLIOSIDE LOT A-22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78"/>
    <s v="GM-3 GANGLIOSIDE LOT A-22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79"/>
    <s v="GM-3 GANGLIOSIDE LOT A-22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80"/>
    <s v="GM-3 GANGLIOSIDE LOT A-22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81"/>
    <s v="GM-1 GANGLOSIDE LOT 4015633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82"/>
    <s v="GM-1 GANGLOSIDE LOT 4015633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83"/>
    <s v="GM-1 GANGLOSIDE LOT 4015633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84"/>
    <s v="GM-1 GANGLOSIDE LOT 4015633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85"/>
    <s v="GM-1 GANGLOSIDE LOT 4015633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86"/>
    <s v="GM-1 GANGLOSIDE LOT 4015633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87"/>
    <s v="GM-1 GANGLOSIDE LOT 4015633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88"/>
    <s v="GM-1 GANGLOSIDE LOT 4015633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89"/>
    <s v="GM-1 GANGLOSIDE LOT 4015633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2"/>
    <n v="90"/>
    <s v="GM-1 GANGLOSIDE LOT 4015633 30UG DRIED 11/15/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1"/>
    <s v="24F1-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2"/>
    <s v="24-F-1-1 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3"/>
    <s v="24-F-1-1 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4"/>
    <s v="24-F-1-1 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5"/>
    <s v="24-F-1-1 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9"/>
    <s v="Pos CTRL 5x GD2-EV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19"/>
    <s v="24F1-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20"/>
    <s v="24-F-1-2 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37"/>
    <s v="24F1-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38"/>
    <s v="24-F-1-3 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43"/>
    <s v="24-F-1-3 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44"/>
    <s v="24-F-1-3 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45"/>
    <s v="24-F-1-3 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54"/>
    <s v="24-F-1-3 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55"/>
    <s v="24-F-1-4 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56"/>
    <s v="24-F-1-4 50u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57"/>
    <s v="NCx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73"/>
    <s v="FT 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74"/>
    <s v="FT 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75"/>
    <s v="FT 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76"/>
    <s v="FT 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77"/>
    <s v="BEAD 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78"/>
    <s v="BEAD 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79"/>
    <s v="BEAD 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3"/>
    <n v="80"/>
    <s v="BEAD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1"/>
    <s v="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2"/>
    <s v="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3"/>
    <s v="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4"/>
    <s v="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5"/>
    <s v="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6"/>
    <s v="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7"/>
    <s v="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8"/>
    <s v="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9"/>
    <s v="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10"/>
    <s v="1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11"/>
    <s v="1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12"/>
    <s v="1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13"/>
    <s v="1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14"/>
    <s v="1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15"/>
    <s v="1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16"/>
    <s v="1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17"/>
    <s v="1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18"/>
    <s v="1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19"/>
    <s v="2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20"/>
    <s v="2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21"/>
    <s v="2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22"/>
    <s v="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23"/>
    <s v="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24"/>
    <s v="2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25"/>
    <s v="2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26"/>
    <s v="2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27"/>
    <s v="2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28"/>
    <s v="3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29"/>
    <s v="3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30"/>
    <s v="3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31"/>
    <s v="3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32"/>
    <s v="3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33"/>
    <s v="3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42"/>
    <s v="ADELE WHOLE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43"/>
    <s v="40 ADELE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44"/>
    <s v="39 ADELE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56"/>
    <s v="11 66UL SERUM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4"/>
    <n v="57"/>
    <s v="12 66UL SERUM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1"/>
    <s v="T1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2"/>
    <s v="T1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3"/>
    <s v="T1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4"/>
    <s v="T1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5"/>
    <s v="T1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6"/>
    <s v="T1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7"/>
    <s v="T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8"/>
    <s v="T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9"/>
    <s v="T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10"/>
    <s v="T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11"/>
    <s v="T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12"/>
    <s v="T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13"/>
    <s v="T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14"/>
    <s v="T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15"/>
    <s v="T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16"/>
    <s v="T1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21"/>
    <s v="LIP1 ABCAM PELLETS 2/20/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22"/>
    <s v="LIP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23"/>
    <s v="LIP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24"/>
    <s v="LIP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25"/>
    <s v="LIP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26"/>
    <s v="LIP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27"/>
    <s v="x0.2 PBS ABCAM PELLETS 2/20/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28"/>
    <s v="x0.2 SERUM 4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29"/>
    <s v="x1 PBS 4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30"/>
    <s v="x1 PBS SERUM 4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31"/>
    <s v="x5 SERUM 9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32"/>
    <s v="NC 9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33"/>
    <s v="LIP PK-MC 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34"/>
    <s v="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35"/>
    <s v="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36"/>
    <s v="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37"/>
    <s v="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38"/>
    <s v="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41"/>
    <s v="EV ONLY PELLET MEOH:CHL (2-PHASE) 2/28/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42"/>
    <s v="GD-2 EV X5 PELLET MEOH:CHL (2-PHASE)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43"/>
    <s v="GD-2 EV X1 PELLET MEOH:CHL (2-PHASE)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44"/>
    <s v="EV ONLY PELLET MEOH:CHL (2-PHASE) 2/28/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45"/>
    <s v="GD-2 EV X1 PELLET MEOH:CHL (2-PHASE)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46"/>
    <s v="GD-2 EV X5 PELLET MEOH:CHL (2-PHASE)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61"/>
    <s v="EV ONLY PELLET PK-MEOH:CHL 2/29/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62"/>
    <s v="GD-2 EV X1 PELLET PK-MEOH:CH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63"/>
    <s v="GD2-EV X5 PELLET PK-MEOH:CH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64"/>
    <s v="EV ONLY PELLET PK-MEOH:CH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65"/>
    <s v="GD2-EV PELLET PK-MEOH:CH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5"/>
    <n v="66"/>
    <s v="GD2-EV X5 PK-MEOH:CHL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1"/>
    <s v="1x EV 10.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2"/>
    <s v="GD2 Only 22.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3"/>
    <s v="GD2 Only 22.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4"/>
    <s v="GD2 Only Exospin Col# 2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5"/>
    <s v="GD2 Only 21.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6"/>
    <s v="GD2 Only 21.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7"/>
    <s v="GD2 Only Exospin Col# 2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8"/>
    <s v="1x EV 16.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9"/>
    <s v="1x EV 16.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19"/>
    <s v="GD2-EV 1x Exospin Col# 1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20"/>
    <s v="1x EV 15.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21"/>
    <s v="1x EV 15.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22"/>
    <s v="1x EV 14.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23"/>
    <s v="1x EV 14.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24"/>
    <s v="GD2-EV 1x Exospin Col# 1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25"/>
    <s v="1x EV 13.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26"/>
    <s v="1x EV 13.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27"/>
    <s v="GD2-EV 1x Exospin Col#1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37"/>
    <s v="1x EV 12.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38"/>
    <s v="1x EV 12.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39"/>
    <s v="GD2-EV 1x Exospin Col# 1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40"/>
    <s v="1x EV 11.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41"/>
    <s v="1xEV 11.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42"/>
    <s v="GD2-EV 1x Exospin Col# 1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43"/>
    <s v="1X EV 10.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44"/>
    <s v="GD2-EV 1x Exospin Col# 1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45"/>
    <s v="GD2-EV 1x Exospin Col#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55"/>
    <s v="EV Only 3.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56"/>
    <s v="EV Only 3.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57"/>
    <s v="1x EV 8.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58"/>
    <s v="1x EV 8.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6"/>
    <n v="59"/>
    <s v="GD2-EV 1x Exospin Col# 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1"/>
    <s v="FT-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2"/>
    <s v="FT-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3"/>
    <s v="FT-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4"/>
    <s v="FT-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5"/>
    <s v="FT-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6"/>
    <s v="FT-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7"/>
    <s v="FT-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8"/>
    <s v="FT-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10"/>
    <s v="W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11"/>
    <s v="W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12"/>
    <s v="W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13"/>
    <s v="W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14"/>
    <s v="W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15"/>
    <s v="W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16"/>
    <s v="W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17"/>
    <s v="W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19"/>
    <s v="M:H 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20"/>
    <s v="M:H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21"/>
    <s v="M:H 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22"/>
    <s v="M:H 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23"/>
    <s v="M:H 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24"/>
    <s v="M:H 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25"/>
    <s v="M:H 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26"/>
    <s v="M:H 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28"/>
    <s v="FT-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29"/>
    <s v="FT-1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30"/>
    <s v="FT-1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31"/>
    <s v="FT-1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32"/>
    <s v="FT-1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33"/>
    <s v="FT-1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34"/>
    <s v="FT-1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35"/>
    <s v="FT-1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37"/>
    <s v="W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38"/>
    <s v="W1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39"/>
    <s v="W1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40"/>
    <s v="W1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41"/>
    <s v="W1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42"/>
    <s v="W1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43"/>
    <s v="W1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44"/>
    <s v="W1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46"/>
    <s v="M:H 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47"/>
    <s v="M:H 1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48"/>
    <s v="M:H 1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49"/>
    <s v="M:H 1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50"/>
    <s v="M:H 1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51"/>
    <s v="M:H 1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52"/>
    <s v="M:H 1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53"/>
    <s v="M:H 1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64"/>
    <s v="NOMAL HUMAN 1-C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65"/>
    <s v="NORMAL HUMAN 2-C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66"/>
    <s v="NORMAL HUMAN 3-C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67"/>
    <s v="NORMAL HUMAN 4-C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68"/>
    <s v="NORMAL HUMAN 5-C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69"/>
    <s v="NORMAL HUMAN 6-C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70"/>
    <s v="NORMAL HUMAN 7-C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71"/>
    <s v="NORMAL HUMAN 8-C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73"/>
    <s v="NORMAL HUMAN 9-C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74"/>
    <s v="NORMAL HUMAN 10-C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75"/>
    <s v="NORMAL HUMAN 11-C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76"/>
    <s v="NORMAL HUMAN 12-C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77"/>
    <s v="NORMAL HUMAN 13-C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78"/>
    <s v="NORMAL HUMAN 14-C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79"/>
    <s v="NORMAL HUMAN 15-C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7"/>
    <n v="80"/>
    <s v="NORMAL HUMAN 16-C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1"/>
    <s v="FT 1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2"/>
    <s v="FT 1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3"/>
    <s v="FT 1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4"/>
    <s v="FT 2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5"/>
    <s v="FT 2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6"/>
    <s v="FT 2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7"/>
    <s v="FT 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8"/>
    <s v="FT 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10"/>
    <s v="WA 1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11"/>
    <s v="WA 1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12"/>
    <s v="WA 1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13"/>
    <s v="WA 2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14"/>
    <s v="WA 2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15"/>
    <s v="WA 2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16"/>
    <s v="WA 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17"/>
    <s v="WA 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19"/>
    <s v="Me:W 1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20"/>
    <s v="Me:W 1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21"/>
    <s v="Me:W 1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22"/>
    <s v="Me:W 2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23"/>
    <s v="Me:W 2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24"/>
    <s v="Me:W 22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25"/>
    <s v="Me:W 23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26"/>
    <s v="Me:W 24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28"/>
    <s v="FT 2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29"/>
    <s v="FT 2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30"/>
    <s v="FT 2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31"/>
    <s v="FT 2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32"/>
    <s v="FT 2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33"/>
    <s v="FT 3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37"/>
    <s v="WA 2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38"/>
    <s v="WA 2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39"/>
    <s v="WA 2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40"/>
    <s v="WA 2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41"/>
    <s v="WA 2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42"/>
    <s v="WA 3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46"/>
    <s v="Me:W 25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47"/>
    <s v="Me:W 26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48"/>
    <s v="Me:W 27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49"/>
    <s v="Me:W 28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50"/>
    <s v="Me:W 29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51"/>
    <s v="Me:W 30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64"/>
    <s v="Neuroblastoma 3-C A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65"/>
    <s v="Osteosarcoma 1-C A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66"/>
    <s v="Osteosarcoma 2-C A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67"/>
    <s v="Osteosarcoma 3-C A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68"/>
    <s v="PC-GD2-EV-C A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69"/>
    <s v="NC-GD2-EC-C A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70"/>
    <s v="Normal Human 1-C M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71"/>
    <s v="Normal Human 2-C M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72"/>
    <s v="Normal Human 3-C M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73"/>
    <s v="Neuroblastoma 1-C M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74"/>
    <s v="Neuroblastoma 2-C M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75"/>
    <s v="Neuroblastoma 3-C M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76"/>
    <s v="Osteosarcoma 1-C M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8"/>
    <n v="77"/>
    <s v="Osteosarcoma 2-C M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9"/>
    <n v="1"/>
    <s v="FT 3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9"/>
    <n v="2"/>
    <s v="W 3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9"/>
    <n v="3"/>
    <s v="ME:W 31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9"/>
    <n v="28"/>
    <s v="OSTEOSARCOMA 3-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9"/>
    <n v="29"/>
    <s v="PC-GD2-EV-CNC-GD2-EV-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9"/>
    <n v="30"/>
    <s v="MOU-CNTRL1-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9"/>
    <n v="31"/>
    <s v="MOU-CTRL2-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9"/>
    <n v="32"/>
    <s v="MOU-CANCER-1-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19"/>
    <n v="33"/>
    <s v="MOU-CANCER-2-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1"/>
    <s v="Normal Human 1-A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2"/>
    <s v="Normal Human 2-A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3"/>
    <s v="Normal Human 3-A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4"/>
    <s v="Neuroblastoma 1-A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5"/>
    <s v="Neuroblastoma 2-A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6"/>
    <s v="Neuroblastoma 3-A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7"/>
    <s v="Osteosarcoma 1-A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8"/>
    <s v="Osteosarcoma 2-A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9"/>
    <s v="Osteosarcoma 3-A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10"/>
    <s v="NC-EV-A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23"/>
    <s v="Normal Human 3-A M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24"/>
    <s v="Neuroblastoma 1-A M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27"/>
    <s v="Osteosarcoma 1-A M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28"/>
    <s v="Osteosarcoma 3-A M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37"/>
    <s v="Normal Human 1-B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38"/>
    <s v="Normal Human 2-B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39"/>
    <s v="Normal Human 3-B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40"/>
    <s v="Neuroblastoma 1-B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41"/>
    <s v="Neuroblastoma 2-B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42"/>
    <s v="Neuroblastoma 3-B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43"/>
    <s v="Osteosarcoma 1-B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44"/>
    <s v="Osteosarcoma 2-B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45"/>
    <s v="Osteosarcoma 3-B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46"/>
    <s v="NC-EV-B PK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59"/>
    <s v="Normal Human 3-B M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60"/>
    <s v="Neuroblastoma 1-B M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63"/>
    <s v="Osteosarcoma 1-B MC"/>
    <m/>
    <m/>
    <x v="5"/>
    <x v="1"/>
    <x v="2"/>
    <m/>
    <m/>
    <m/>
    <x v="1"/>
    <m/>
    <m/>
    <m/>
    <m/>
    <m/>
    <m/>
    <m/>
    <m/>
    <m/>
    <m/>
    <m/>
    <m/>
    <m/>
    <m/>
    <m/>
  </r>
  <r>
    <n v="4"/>
    <n v="20"/>
    <n v="64"/>
    <s v="Osteosarcoma 3-B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1"/>
    <s v="(1)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2"/>
    <s v="(2)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3"/>
    <s v="(3)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4"/>
    <s v="(4)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5"/>
    <s v="(5)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6"/>
    <s v="(6)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7"/>
    <s v="(7)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8"/>
    <s v="(8)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9"/>
    <s v="(9)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10"/>
    <s v="(10)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11"/>
    <s v="(11)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12"/>
    <s v="(12)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64"/>
    <s v="(1) Nea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65"/>
    <s v="(2) Nea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66"/>
    <s v="(3) Nea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67"/>
    <s v="(4) Nea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68"/>
    <s v="(5) Nea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69"/>
    <s v="(6) Nea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70"/>
    <s v="(7) Nea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71"/>
    <s v="(8) Nea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72"/>
    <s v="(9) Nea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73"/>
    <s v="(10) Nea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74"/>
    <s v="(11) Nea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"/>
    <n v="75"/>
    <s v="(12) Nea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"/>
    <n v="10"/>
    <s v="Hybridoma 4 RNA 395 ng/ml (4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"/>
    <n v="11"/>
    <s v="Hybridoma 6 RNA 1052 ng/ml (6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"/>
    <n v="12"/>
    <s v="Clone 7 RNA 658ng/ul (7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"/>
    <n v="13"/>
    <s v="Clone 8 RNA 1423ng/ul (8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"/>
    <n v="15"/>
    <s v="RNA clone 14- 557ng/ul (14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"/>
    <n v="16"/>
    <s v="RNA Clone 15- 625.3 ng/ul (15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"/>
    <n v="17"/>
    <s v="Hybridoma 19 RNA 400ng/ml (19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"/>
    <n v="18"/>
    <s v="Hybridoma 17 RNA 446 ng/ml (17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"/>
    <n v="28"/>
    <s v="RNA Clone 18- 459.4 ng/ml (18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"/>
    <n v="29"/>
    <s v="Clone 9 RNA 1056ng/ul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1"/>
    <s v="1 F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2"/>
    <s v="2 F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3"/>
    <s v="3 F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4"/>
    <s v="4 F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5"/>
    <s v="5A F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6"/>
    <s v="1 W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7"/>
    <s v="2 W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8"/>
    <s v="3 W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9"/>
    <s v="4W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19"/>
    <s v="1 M:H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20"/>
    <s v="2 M:H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21"/>
    <s v="3 M:H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22"/>
    <s v="4 M:H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23"/>
    <s v="5A M:H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24"/>
    <s v="5A W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25"/>
    <s v="1 MeOH 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26"/>
    <s v="2 MeOH 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27"/>
    <s v="3 MeOH 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28"/>
    <s v="4 MeOH 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29"/>
    <s v="5A MeOH 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30"/>
    <s v="5B F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31"/>
    <s v="5B W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32"/>
    <s v="5B M:H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33"/>
    <s v="5B MeOH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34"/>
    <s v="1.3 PC ctrl for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37"/>
    <s v="EV-only A Me:OH (2-phase) 2/28/23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38"/>
    <s v="GD2-EV x1 A Me:OH (2-phase) 2/28/23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39"/>
    <s v="GD2-EV x1 A Me:OH (2-phase) 2/28/23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40"/>
    <s v="GD2-EV (x1) -A Abcam Ki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41"/>
    <s v="GD2-EV (x5) -A Abcam Ki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42"/>
    <s v="EV only PK - MeOH:Chl -A 2/29/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43"/>
    <s v="GD2-EV (1x) - MeOH:Chl -A 2/29/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44"/>
    <s v="GD2-EV (5x) - MeOH:Chl -A 2/29/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45"/>
    <s v="EV - only A Abcam Kit 2/28/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46"/>
    <s v="Only MeOH:Chl 1:10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47"/>
    <s v="GD2-EV x1 A Me:OH (2-phase)1:10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48"/>
    <s v="GD2-EV x5 A Me:OH (2-phase)1:10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49"/>
    <s v="EV only Abcam kit 1:10 - A 3/1/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50"/>
    <s v="GD2-EV x1 Abcam kit 1:10 - A 3/1/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51"/>
    <s v="GD2-EV x5 Abcam kit 1:10 - A 3/1/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52"/>
    <s v="EV only PK-MeOH:Chl 1:10 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53"/>
    <s v="GD2-EV (x1) PK -MeOH:Chl 1:10 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54"/>
    <s v="GD2-EV (x5) PK -MeOH:Chl 1:10 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55"/>
    <s v="EV only PC 1:10 - A 8.3uL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56"/>
    <s v="GD2-EV  x1 PC 1:10 - A 8.3uL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57"/>
    <s v="GD2-EV  x5 PC 1:10 - A 8.3uL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58"/>
    <s v="EV only PC - A no extraction 8.3uL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59"/>
    <s v="GD2-EV x1 PC - A no extraction 8.3uL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60"/>
    <s v="GD2-EV x5 PC - A no extraction 8.3uL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73"/>
    <s v="GD2-EV x5 MeOH :Chl PBS -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74"/>
    <s v="GD2-EV x1 MeOH :Chl PBS -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75"/>
    <s v="EV only MeOH :Chl PBS -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76"/>
    <s v="GD2-EV x5 MeOH :Chl PBS -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77"/>
    <s v="GD2-EV x1 MeOH :Chl PBS -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3"/>
    <n v="78"/>
    <s v="EV only MeOH :Chl PBS -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1"/>
    <s v="1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2"/>
    <s v="2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3"/>
    <s v="3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4"/>
    <s v="4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5"/>
    <s v="5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6"/>
    <s v="6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7"/>
    <s v="7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8"/>
    <s v="8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9"/>
    <s v="9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10"/>
    <s v="10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11"/>
    <s v="11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12"/>
    <s v="12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13"/>
    <s v="13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14"/>
    <s v="14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15"/>
    <s v="15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16"/>
    <s v="16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17"/>
    <s v="17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18"/>
    <s v="18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19"/>
    <s v="19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20"/>
    <s v="20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21"/>
    <s v="21 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22"/>
    <s v="22M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23"/>
    <s v="25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24"/>
    <s v="PC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25"/>
    <s v="30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26"/>
    <s v="37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27"/>
    <s v="NC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28"/>
    <s v="34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29"/>
    <s v="26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31"/>
    <s v="28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32"/>
    <s v="31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33"/>
    <s v="29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34"/>
    <s v="36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35"/>
    <s v="27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36"/>
    <s v="23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37"/>
    <s v="32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38"/>
    <s v="EV-GD2 x1 8.3uL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39"/>
    <s v="EV only 8.3uL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40"/>
    <s v="1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41"/>
    <s v="2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42"/>
    <s v="3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43"/>
    <s v="4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44"/>
    <s v="5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45"/>
    <s v="6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46"/>
    <s v="7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47"/>
    <s v="8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48"/>
    <s v="9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49"/>
    <s v="10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50"/>
    <s v="11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51"/>
    <s v="12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52"/>
    <s v="13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53"/>
    <s v="14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54"/>
    <s v="15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55"/>
    <s v="16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56"/>
    <s v="17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57"/>
    <s v="18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58"/>
    <s v="19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59"/>
    <s v="20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60"/>
    <s v="21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61"/>
    <s v="22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64"/>
    <s v="35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65"/>
    <s v="24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66"/>
    <s v="33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68"/>
    <s v="29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69"/>
    <s v="30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70"/>
    <s v="31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71"/>
    <s v="32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72"/>
    <s v="33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73"/>
    <s v="34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74"/>
    <s v="35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75"/>
    <s v="36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76"/>
    <s v="37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77"/>
    <s v="PC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78"/>
    <s v="NC 1: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79"/>
    <s v="1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80"/>
    <s v="2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81"/>
    <s v="3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82"/>
    <s v="4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83"/>
    <s v="5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84"/>
    <s v="6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85"/>
    <s v="7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86"/>
    <s v="8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87"/>
    <s v="9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88"/>
    <s v="10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89"/>
    <s v="11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90"/>
    <s v="12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91"/>
    <s v="13 1: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92"/>
    <s v="14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93"/>
    <s v="14 1: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94"/>
    <s v="15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95"/>
    <s v="15 1: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96"/>
    <s v="16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97"/>
    <s v="16 1: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98"/>
    <s v="17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99"/>
    <s v="17 1: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4"/>
    <n v="100"/>
    <s v="18 1: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1"/>
    <s v="5-A-100 (1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2"/>
    <s v="5-A-100 (2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4"/>
    <s v="5-M-100 (1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5"/>
    <s v="5-M-100 (2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7"/>
    <s v="P-A-100 (1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8"/>
    <s v="P-A-100 (1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9"/>
    <s v="P-A-100 (2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11"/>
    <s v="P-M-100 (2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14"/>
    <s v="S-A-200 (2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16"/>
    <s v="5-M-200 (1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17"/>
    <s v="5-M-200 (2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19"/>
    <s v="P-A-200 (1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20"/>
    <s v="P-A-200 (2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22"/>
    <s v="P-M-200 (1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23"/>
    <s v="P-M-200 (2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25"/>
    <s v="5-A-500 (1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26"/>
    <s v="5-A-500 (2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28"/>
    <s v="5-M-500 (1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29"/>
    <s v="5-M-500 (2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31"/>
    <s v="P-A-500 (1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32"/>
    <s v="P-A-500 (2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34"/>
    <s v="P-M-500 (1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35"/>
    <s v="P-M-500 (2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77"/>
    <s v="S-A-200(1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5"/>
    <n v="78"/>
    <s v="P-M-100 (1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1"/>
    <s v="T P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2"/>
    <s v="T P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3"/>
    <s v="T1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4"/>
    <s v="T2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5"/>
    <s v="T3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6"/>
    <s v="T4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7"/>
    <s v="T5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8"/>
    <s v="T6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10"/>
    <s v="T1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11"/>
    <s v="T2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12"/>
    <s v="T3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13"/>
    <s v="T4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14"/>
    <s v="T5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15"/>
    <s v="T6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16"/>
    <s v="1a PK lip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17"/>
    <s v="2a PK lip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18"/>
    <s v="3a PK lip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19"/>
    <s v="4a PK lip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20"/>
    <s v="5a PK lip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21"/>
    <s v="6a PK lip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22"/>
    <s v="1-C PK lip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23"/>
    <s v="2-C PK lip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24"/>
    <s v="3-C PK lip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25"/>
    <s v="4-C PK lip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26"/>
    <s v="5-C PK lip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27"/>
    <s v="6-C PK lip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28"/>
    <s v="Lip 1 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29"/>
    <s v="Lip 2 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30"/>
    <s v="Lip 3 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31"/>
    <s v="Lip 4 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32"/>
    <s v="Lip 5 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33"/>
    <s v="Lip 6 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34"/>
    <s v="Lip 1 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35"/>
    <s v="Lip 2 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36"/>
    <s v="Lip 3 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37"/>
    <s v="Lip 4 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38"/>
    <s v="Lip 5 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39"/>
    <s v="Lip 6 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40"/>
    <s v="Lip 1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41"/>
    <s v="Lip 2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42"/>
    <s v="Lip 3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43"/>
    <s v="Lip 3&amp;4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44"/>
    <s v="Lip 4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45"/>
    <s v="Lip 5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46"/>
    <s v="Lip 6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47"/>
    <s v="Lip 1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48"/>
    <s v="Lip 2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49"/>
    <s v="Lip 3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50"/>
    <s v="Lip 3&amp;4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51"/>
    <s v="Lip 3&amp;4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52"/>
    <s v="Lip 4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53"/>
    <s v="Lip 5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6"/>
    <n v="54"/>
    <s v="Lip 6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1"/>
    <s v="Spiked Liposomes (1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2"/>
    <s v="Spiked Liposomes (2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3"/>
    <s v="Spiked Liposomes (3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4"/>
    <s v="Spiked Liposomes (4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5"/>
    <s v="Spiked Liposomes (5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6"/>
    <s v="Spiked Liposomes (6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7"/>
    <s v="Spiked Liposomes (7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8"/>
    <s v="Spiked Liposomes (8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9"/>
    <s v="Spiked Liposomes (9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10"/>
    <s v="Spiked Liposomes (10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11"/>
    <s v="Spiked Liposomes (11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12"/>
    <s v="Spiked Liposomes (12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13"/>
    <s v="Spiked Liposomes (13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14"/>
    <s v="Spiked Liposomes (14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15"/>
    <s v="Spiked Liposomes (15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16"/>
    <s v="Spiked Liposomes (16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17"/>
    <s v="15ul lipo x3 times more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18"/>
    <s v="75ul lipo x3 times more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19"/>
    <s v="1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20"/>
    <s v="16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21"/>
    <s v="1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22"/>
    <s v="pos 5x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28"/>
    <s v="CBL CTRL AQ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29"/>
    <s v="CBL Summ 1x AQ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30"/>
    <s v="CBL Summ 5x AQ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31"/>
    <s v="CBL Summ EV AQ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32"/>
    <s v="CBS Neg CTRL AQ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33"/>
    <s v="CTRL x5 Lipo only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34"/>
    <s v="MeOH Ctrl (L)(1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35"/>
    <s v="MeOH Ctrl x1 (L)(2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36"/>
    <s v="MeOH x5 (L)(3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38"/>
    <s v="PC x1 (L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39"/>
    <s v="PC x5 (L)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40"/>
    <s v="1A PELLE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41"/>
    <s v="1B PEELE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42"/>
    <s v="7A PELLE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43"/>
    <s v="7B PELLE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44"/>
    <s v="4A PELLE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45"/>
    <s v="5B PELLE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46"/>
    <s v="1A LIPIDS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47"/>
    <s v="2A LIPIDS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48"/>
    <s v="3A LIPIDS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49"/>
    <s v="4A LIPIDS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50"/>
    <s v="5A LIPIDS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51"/>
    <s v="6A LIPIDS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52"/>
    <s v="7A LIPIDS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53"/>
    <s v="8A LIPIDS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54"/>
    <s v="9A LIPIDS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55"/>
    <s v="1B LIPIDS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56"/>
    <s v="2B LIPIDS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57"/>
    <s v="3B LIPIDS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58"/>
    <s v="4B LIPIDS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59"/>
    <s v="5B LIPIDS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60"/>
    <s v="6B LIPIDS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61"/>
    <s v="7B LIPIDS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62"/>
    <s v="8B LIPIDS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63"/>
    <s v="9B LIPIDS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65"/>
    <s v="GD2-EVx1 B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66"/>
    <s v="GD2-EV x5 B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68"/>
    <s v="GD2-EVx1 C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69"/>
    <s v="GD2-EV x5 C M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70"/>
    <s v="EV Only B AK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71"/>
    <s v="GD2-EVx1 B AK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72"/>
    <s v="GD2-EV x5 B AK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74"/>
    <s v="GD2-EVx1 C AK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75"/>
    <s v="GD2-EV x5 C AK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77"/>
    <s v="GD2-EVx1 B PK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78"/>
    <s v="GD2-EV x5 B PK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80"/>
    <s v="GD2-EVx1 B AK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7"/>
    <n v="81"/>
    <s v="GD2-EV x5 B PK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8"/>
    <n v="5"/>
    <s v="EV Only Exospin Col#3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8"/>
    <n v="6"/>
    <s v="EV Only Exospin Col#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8"/>
    <n v="7"/>
    <s v="EV Only 6.3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8"/>
    <n v="8"/>
    <s v="EV Only 4.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8"/>
    <n v="9"/>
    <s v="EV Only 4.3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8"/>
    <n v="19"/>
    <s v="L4-NC-MeOH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8"/>
    <n v="24"/>
    <s v="EV Only 5.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8"/>
    <n v="25"/>
    <s v="EV Only 1.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8"/>
    <n v="26"/>
    <s v="EV Only Exospin Col#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8"/>
    <n v="27"/>
    <s v="EV Only 6.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8"/>
    <n v="28"/>
    <s v="EV only -B MeOH:Chl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8"/>
    <n v="29"/>
    <s v="EV only-B MeOH:Chl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8"/>
    <n v="30"/>
    <s v="EV Only -C Abcam Kit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8"/>
    <n v="37"/>
    <s v="EV only-C MeOH:Chl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8"/>
    <n v="38"/>
    <s v="EV only-B PK-MeOH:Chl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8"/>
    <n v="44"/>
    <s v="EV Only Exospin Col#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8"/>
    <n v="45"/>
    <s v="EV Only 5.3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19"/>
    <s v="37 EV only P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20"/>
    <s v="38 GD3-EV 1x A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21"/>
    <s v="39 GD3-EV 5x A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22"/>
    <s v="40 EV only PC A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23"/>
    <s v="41 GD3-EV 1x A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24"/>
    <s v="42 GD3-EV A2 P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25"/>
    <s v="43 - EV only PC A3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26"/>
    <s v="44  GD3-EV 1x A3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27"/>
    <s v="45 GD3-EV 5x A3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28"/>
    <s v="28 EV only A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29"/>
    <s v="29 -GD3-EV 1x A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30"/>
    <s v="30 - GD3-EV 5x A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31"/>
    <s v="31- EV only B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32"/>
    <s v="32 GD3-EV 1x B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33"/>
    <s v="33 GD3-EV 5x B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34"/>
    <s v="34-EV only C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35"/>
    <s v="35 GD3-EV 1x C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36"/>
    <s v="36 GD3-EV 5x C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37"/>
    <s v="19 - EV only A1 GD3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38"/>
    <s v="20 - GD3-EV 1x A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39"/>
    <s v="21 GD3-EV 5x A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40"/>
    <s v="22 - EV only B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41"/>
    <s v="23 - GD3-EV 1x B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42"/>
    <s v="24 - GD3-EV 5x B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43"/>
    <s v="25 - EV only C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44"/>
    <s v="26 - GD3-EV x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45"/>
    <s v="27- GD3-EV x5 C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64"/>
    <s v="10 - GD2-EV 1x B2 3/25/24 GD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65"/>
    <s v="11 - EV only C2 3/25/24 GD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66"/>
    <s v="12 - GD2-EV 1x C2 3/25/24 GD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67"/>
    <s v="13 - EV only PC A1  3/25/24 GD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68"/>
    <s v="14 GD2-EV 1x only A1 3/25/24 GD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77"/>
    <s v="5 - EV only C1 3/25/24 GD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78"/>
    <s v="6 GD2-EV 1x C1 3/25/24 GD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79"/>
    <s v="7 - EV only A2 3/25/24 GD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80"/>
    <s v="8 - GD2-EV A2 3/25/24 GD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9"/>
    <n v="81"/>
    <s v="9 - EV only B2 3/25/24 GD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1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2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3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4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5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6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7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8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9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10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11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12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13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14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15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16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17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18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19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20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21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22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23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24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25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26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27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28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29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30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31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32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33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34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35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36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37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38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39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40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41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42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43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44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45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46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47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48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49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50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51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52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53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54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55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56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57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58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59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60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61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62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63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64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65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66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67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68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69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70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71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72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73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74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75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76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77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78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79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80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81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82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83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84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85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86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87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88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89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90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91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92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93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94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95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96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97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0"/>
    <n v="98"/>
    <s v="Naxitamab -  biotin, 20.5 ug/mL, 2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1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2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3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4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5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6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7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8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10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11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12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13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14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15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16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17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19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20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21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22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23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24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25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26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28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29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30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31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32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33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34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35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37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38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39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40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41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42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43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44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46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47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48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49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50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51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52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53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55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1"/>
    <n v="56"/>
    <s v="Naxitamab -  biotin, 20.5 ug/mL, 500uL aliquots, Lot# GD2NB-24032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1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2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3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4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5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6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7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8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10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11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12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13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14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15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16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17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19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20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21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22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23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24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25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26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28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29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30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31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32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33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34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35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37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38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39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40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41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42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43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44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46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47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48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49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50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51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52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53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2"/>
    <n v="55"/>
    <s v="Naxitamab -  biotin, 20.5 ug/mL, 500uL aliquots, Lot# GD2NB-240327, Box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1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2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3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4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5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6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7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8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9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10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11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12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13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14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15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16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17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18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19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20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21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22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23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24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25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26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27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28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29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30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31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32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33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34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35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36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37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38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39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40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41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42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43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44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45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46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47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48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49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50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51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52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53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54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55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56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57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58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59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60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61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62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63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64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65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66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67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68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69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70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71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72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73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74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75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76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77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78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79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80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3"/>
    <n v="81"/>
    <s v="Naxitamab -  biotin, 20.5 ug/mL, 1mL aliquots, Lot# GD2NB-240327, Box 1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1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2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3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4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5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6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7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8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9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10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11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12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13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14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15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16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17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18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19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20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21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22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23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24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25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26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27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28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29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30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31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32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33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34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35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36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37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38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39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40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41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42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43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44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45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46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47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48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49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50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51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52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53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54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55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56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57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58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59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60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61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62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63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64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65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66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67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68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69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70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71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72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73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74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75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76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77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78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79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80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4"/>
    <n v="81"/>
    <s v="Naxitamab -  biotin, 20.5 ug/mL, 1mL aliquots, Lot# GD2NB-240327, Box 2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1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2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3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4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5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6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7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8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9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10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11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12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13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14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15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16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17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18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19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20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21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22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23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24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25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26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27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28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29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30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31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32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33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34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35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36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37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38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39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40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41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42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43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44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45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46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47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48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49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50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51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52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53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54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55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56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57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58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59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60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61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62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63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64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65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66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67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68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69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70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71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72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73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74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75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76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77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78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79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80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5"/>
    <n v="81"/>
    <s v="Naxitamab -  biotin, 20.5 ug/mL, 1mL aliquots, Lot# GD2NB-240327, Box 3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41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42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43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44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45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51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52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53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54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55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56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57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58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59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60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61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62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63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64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65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66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67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68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69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70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71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72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73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74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75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76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77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78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79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80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81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82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83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84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85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86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87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88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89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6"/>
    <n v="90"/>
    <s v="Naxitamab -  biotin, 20.5 ug/mL, 1mL aliquots, Lot# GD2NB-240327, Box 4 of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1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2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3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4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5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6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7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8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9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10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11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12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13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14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15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16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17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18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19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20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21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22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23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24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25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26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27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28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29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30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31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32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33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34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35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36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37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38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39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40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41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42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43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44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45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46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47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48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49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50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51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52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53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54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55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56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57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58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59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60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61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62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63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64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65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66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67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68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69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70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71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72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73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74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75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76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7"/>
    <n v="77"/>
    <s v="Goat anti-mouse IgG Subclass 3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1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2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3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19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20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21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22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37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38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39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40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55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56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57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58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73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74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75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8"/>
    <n v="76"/>
    <s v="Goat anti-mouse IgG Fragment specific, Jackson ImmunoResearch  25uL aliquots, recons 29MAR202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1"/>
    <s v="18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2"/>
    <s v="4FTB-18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3"/>
    <s v="4W1B-18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4"/>
    <s v="4W2B-18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10"/>
    <s v="16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11"/>
    <s v="4FTA-16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12"/>
    <s v="4W1A-16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13"/>
    <s v="4W2A-16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19"/>
    <s v="1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20"/>
    <s v="3FTB-1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21"/>
    <s v="3W1B-1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22"/>
    <s v="3W2B-1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28"/>
    <s v="1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29"/>
    <s v="3FTA-1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30"/>
    <s v="3W1A-1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31"/>
    <s v="3W2A-1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37"/>
    <s v="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38"/>
    <s v="2FTB-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39"/>
    <s v="2W1B-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40"/>
    <s v="2W2B-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46"/>
    <s v="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47"/>
    <s v="2FTA-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48"/>
    <s v="1W1A-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49"/>
    <s v="1W2A-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51"/>
    <s v="MeOH 1A 1 EV only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52"/>
    <s v="MeOH 2A 2 GD2-EV x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53"/>
    <s v="MeOH 3A 15  EV onlu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54"/>
    <s v="MeOH 4A 16 GD2-EV x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64"/>
    <s v="3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65"/>
    <s v="1FTB-3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66"/>
    <s v="1W1B-3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67"/>
    <s v="1W2B-3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73"/>
    <s v="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74"/>
    <s v="1FTA-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75"/>
    <s v="1W1A-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19"/>
    <n v="76"/>
    <s v="1W2A-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11"/>
    <s v="NHS 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12"/>
    <s v="NHS 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13"/>
    <s v="NHS 3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14"/>
    <s v="NHS 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15"/>
    <s v="NHS 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16"/>
    <s v="NHS 6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17"/>
    <s v="NHS 7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18"/>
    <s v="NHS 8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20"/>
    <s v="NHS 9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21"/>
    <s v="NHS 10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22"/>
    <s v="NHS 11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23"/>
    <s v="NHS 1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24"/>
    <s v="NHS 13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25"/>
    <s v="NHS 14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26"/>
    <s v="NHS 1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27"/>
    <s v="NHS 16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47"/>
    <s v="EV Only Col# 2 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48"/>
    <s v="EV Only Col# 5 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49"/>
    <s v="EV Only 4.3 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50"/>
    <s v="EV Only 4.2 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51"/>
    <s v="EV Only 6.3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53"/>
    <s v="EV Only Col# 4 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54"/>
    <s v="EV Only Col# 3 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56"/>
    <s v="EV Only 6.2 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57"/>
    <s v="EV Only 5.2 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59"/>
    <s v="EV Only 5.3 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60"/>
    <s v="EV Only Col# 1 A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61"/>
    <s v="EV Only 1.2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62"/>
    <s v="EV Only Col# 6 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63"/>
    <s v="EV Only Col# 3 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64"/>
    <s v="EV Only Col# 5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65"/>
    <s v="EV Only 4.3 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66"/>
    <s v="EV Only 4.2 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67"/>
    <s v="EV Only 6.3 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69"/>
    <s v="EV Only Col# 4 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71"/>
    <s v="EV Only Col# 3 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72"/>
    <s v="EV Only Col# 6 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73"/>
    <s v="EV Only 5.2 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74"/>
    <s v="EV Only 5.3 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75"/>
    <s v="EV Only Col# 1 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76"/>
    <s v="EV Only 1.2 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78"/>
    <s v="EV Only Col# 2 B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79"/>
    <s v="EV Only Col# 5 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80"/>
    <s v="EV Only 4.3 C"/>
    <m/>
    <m/>
    <x v="5"/>
    <x v="1"/>
    <x v="2"/>
    <m/>
    <m/>
    <m/>
    <x v="1"/>
    <m/>
    <m/>
    <m/>
    <m/>
    <m/>
    <m/>
    <m/>
    <m/>
    <m/>
    <m/>
    <m/>
    <m/>
    <m/>
    <m/>
    <m/>
  </r>
  <r>
    <n v="5"/>
    <n v="20"/>
    <n v="81"/>
    <s v="EV Only 4.2 C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10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11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12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13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14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15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16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17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18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19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20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21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22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23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24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25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26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27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28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29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30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31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32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33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34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35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36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37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38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39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40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41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42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1"/>
    <n v="43"/>
    <s v="Cayman GD2 aliquots 10ug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10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11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12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13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14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15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16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17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18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19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20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21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22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23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24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25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26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27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28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29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30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31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32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33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34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35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36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37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38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39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40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41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42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43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44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2"/>
    <n v="45"/>
    <s v="Sigma GD2 aliquots, dried from MeOH, 345743 lot# 4105179, 10ug/via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11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12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13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14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15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16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17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18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19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20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31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32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33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34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35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36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37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38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39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41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42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43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44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45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46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47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48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49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50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51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52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53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54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55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56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57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58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59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71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72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73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74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75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76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77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78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79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80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81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82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83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84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85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86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87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88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89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3"/>
    <n v="90"/>
    <s v="GD3 Avanti -10ug aliquots, dried from MeOH lot 3/21/24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4"/>
    <n v="1"/>
    <s v="Caymen GD2 Standard 20u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4"/>
    <n v="2"/>
    <s v="Caymen GD2 Standard 20u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4"/>
    <n v="3"/>
    <s v="Caymen GD2 Standard 20u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4"/>
    <n v="4"/>
    <s v="Caymen GD2 Standard 20u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4"/>
    <n v="5"/>
    <s v="Caymen GD2 Standard 20u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4"/>
    <n v="6"/>
    <s v="Caymen GD2 Standard 20u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4"/>
    <n v="7"/>
    <s v="Caymen GD2 Standard 20u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4"/>
    <n v="8"/>
    <s v="Caymen GD2 Standard 20u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4"/>
    <n v="9"/>
    <s v="Caymen GD2 Standard 20ul"/>
    <m/>
    <m/>
    <x v="5"/>
    <x v="1"/>
    <x v="2"/>
    <m/>
    <m/>
    <m/>
    <x v="1"/>
    <m/>
    <m/>
    <m/>
    <m/>
    <m/>
    <m/>
    <m/>
    <m/>
    <m/>
    <m/>
    <m/>
    <m/>
    <m/>
    <m/>
    <m/>
  </r>
  <r>
    <n v="6"/>
    <n v="4"/>
    <n v="65"/>
    <s v="Caymen GD2 Standard (Empty)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53"/>
    <s v="15321038EDp1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54"/>
    <s v="15321038SSs1"/>
    <s v="7911"/>
    <m/>
    <x v="5"/>
    <x v="0"/>
    <x v="17"/>
    <m/>
    <s v="F"/>
    <n v="74"/>
    <x v="1"/>
    <s v="Caucasian"/>
    <m/>
    <m/>
    <m/>
    <m/>
    <m/>
    <m/>
    <m/>
    <m/>
    <m/>
    <m/>
    <m/>
    <m/>
    <s v="NA"/>
    <s v="NA"/>
  </r>
  <r>
    <n v="13"/>
    <n v="1"/>
    <n v="55"/>
    <s v="15321040SSs1"/>
    <s v="7913"/>
    <m/>
    <x v="5"/>
    <x v="0"/>
    <x v="18"/>
    <m/>
    <s v="F"/>
    <n v="70"/>
    <x v="1"/>
    <s v="Caucasian"/>
    <m/>
    <m/>
    <m/>
    <m/>
    <m/>
    <m/>
    <m/>
    <m/>
    <m/>
    <m/>
    <m/>
    <m/>
    <s v="NA"/>
    <s v="NA"/>
  </r>
  <r>
    <n v="13"/>
    <n v="1"/>
    <n v="56"/>
    <s v="15321040EDp1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57"/>
    <s v="15321040SKp1 plasma Streck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58"/>
    <s v="15321037EDp1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59"/>
    <s v="15321037SSs1"/>
    <s v="7910"/>
    <m/>
    <x v="5"/>
    <x v="0"/>
    <x v="18"/>
    <m/>
    <s v="F"/>
    <n v="65"/>
    <x v="1"/>
    <s v="Caucasian"/>
    <m/>
    <m/>
    <m/>
    <m/>
    <m/>
    <m/>
    <m/>
    <m/>
    <m/>
    <m/>
    <m/>
    <m/>
    <s v="NA"/>
    <s v="NA"/>
  </r>
  <r>
    <n v="13"/>
    <n v="1"/>
    <n v="60"/>
    <s v="15321037SKp1 plasma Streck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61"/>
    <s v="15321036EDp1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62"/>
    <s v="15321036SSs1"/>
    <s v="7909"/>
    <m/>
    <x v="5"/>
    <x v="0"/>
    <x v="17"/>
    <m/>
    <s v="F"/>
    <n v="61"/>
    <x v="1"/>
    <s v="Caucasian"/>
    <m/>
    <m/>
    <m/>
    <m/>
    <m/>
    <m/>
    <m/>
    <m/>
    <m/>
    <m/>
    <m/>
    <m/>
    <s v="NA"/>
    <s v="NA"/>
  </r>
  <r>
    <n v="13"/>
    <n v="1"/>
    <n v="63"/>
    <s v="15321036SKp1 plasma Streck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64"/>
    <s v="15321034EDp4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65"/>
    <s v="15321034EDp3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66"/>
    <s v="15321034EDp2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67"/>
    <s v="15321034EDp1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68"/>
    <s v="15321034SSs1"/>
    <s v="7588"/>
    <m/>
    <x v="5"/>
    <x v="0"/>
    <x v="17"/>
    <m/>
    <s v="F"/>
    <n v="57"/>
    <x v="1"/>
    <s v="Caucasian"/>
    <m/>
    <m/>
    <m/>
    <m/>
    <m/>
    <m/>
    <m/>
    <m/>
    <m/>
    <m/>
    <m/>
    <m/>
    <s v="NA"/>
    <s v="NA"/>
  </r>
  <r>
    <n v="13"/>
    <n v="1"/>
    <n v="69"/>
    <s v="15321034SKp1 plasma Streck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70"/>
    <s v="15321035SKp1 plasma Streck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71"/>
    <s v="15321035SSs1"/>
    <s v="7589"/>
    <m/>
    <x v="5"/>
    <x v="0"/>
    <x v="18"/>
    <m/>
    <s v="F"/>
    <n v="48"/>
    <x v="1"/>
    <s v="Caucasian"/>
    <m/>
    <m/>
    <m/>
    <m/>
    <m/>
    <m/>
    <m/>
    <m/>
    <m/>
    <m/>
    <m/>
    <m/>
    <s v="NA"/>
    <s v="NA"/>
  </r>
  <r>
    <n v="13"/>
    <n v="1"/>
    <n v="72"/>
    <s v="15321035EDp1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73"/>
    <s v="15321033SSs1"/>
    <s v="7573"/>
    <m/>
    <x v="5"/>
    <x v="0"/>
    <x v="17"/>
    <m/>
    <s v="F"/>
    <n v="60"/>
    <x v="1"/>
    <s v="Caucasian "/>
    <m/>
    <m/>
    <m/>
    <m/>
    <m/>
    <m/>
    <m/>
    <m/>
    <m/>
    <m/>
    <m/>
    <m/>
    <s v="NA"/>
    <s v="NA"/>
  </r>
  <r>
    <n v="13"/>
    <n v="1"/>
    <n v="74"/>
    <s v="15321033EDp2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75"/>
    <s v="15321033EDp1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76"/>
    <s v="15321032SKp1 plasma Streck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77"/>
    <s v="15321032SSs1"/>
    <s v="7572"/>
    <m/>
    <x v="5"/>
    <x v="0"/>
    <x v="17"/>
    <m/>
    <s v="F"/>
    <n v="70"/>
    <x v="1"/>
    <s v="Caucasian"/>
    <m/>
    <m/>
    <m/>
    <m/>
    <m/>
    <m/>
    <m/>
    <m/>
    <m/>
    <m/>
    <m/>
    <m/>
    <s v="NA"/>
    <s v="NA"/>
  </r>
  <r>
    <n v="13"/>
    <n v="1"/>
    <n v="78"/>
    <s v="15321032EDp1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79"/>
    <s v="15321031SSs1"/>
    <s v="7571"/>
    <m/>
    <x v="5"/>
    <x v="0"/>
    <x v="17"/>
    <m/>
    <s v="F"/>
    <n v="68"/>
    <x v="1"/>
    <s v="Caucasian"/>
    <m/>
    <m/>
    <m/>
    <m/>
    <m/>
    <m/>
    <m/>
    <m/>
    <m/>
    <m/>
    <m/>
    <m/>
    <s v="NA"/>
    <s v="NA"/>
  </r>
  <r>
    <n v="13"/>
    <n v="1"/>
    <n v="80"/>
    <s v="15321031SKp1 plasma Streck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1"/>
    <n v="81"/>
    <s v="15321031EDp1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11"/>
    <s v="EV only pellet Abcam Kit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13"/>
    <s v="GD2-EV (x1) pellet Abcam Kit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15"/>
    <s v="GD2-EV (x5) pellet Abcam Kit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18"/>
    <s v="MeOH Lip p1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26"/>
    <s v="MeOH T p2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27"/>
    <s v="MeOH Lip p2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29"/>
    <s v="EV only pellet Abcam Kit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31"/>
    <s v="GD2-EV (x1) pellet Abcam Kit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33"/>
    <s v="GD2-EV (x5) pellet Abcam Kit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35"/>
    <s v="MeOH T p1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36"/>
    <s v="MeOH Lip p3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44"/>
    <s v="2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45"/>
    <s v="MeOH T p3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46"/>
    <s v="MeOH Lip1 pellet only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47"/>
    <s v="MeOH Lip2 pellet only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48"/>
    <s v="MeOH Lip3 pellet only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49"/>
    <s v="MeOH Lip4 pellet only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50"/>
    <s v="MeOH Lip5 pellet only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51"/>
    <s v="MeOH Lip6 pellet only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52"/>
    <s v="MeOH T1 pellet only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53"/>
    <s v="MeOH T2 pellet only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54"/>
    <s v="MeOH T3 pellet only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55"/>
    <s v="MeOH T4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56"/>
    <s v="MeOH T5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57"/>
    <s v="MeOH T6 pellet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58"/>
    <s v="MeOH Lip1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59"/>
    <s v="MeOH Lip2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60"/>
    <s v="MeOH Lip3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61"/>
    <s v="MeOH Lip4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62"/>
    <s v="MeOH Lip5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63"/>
    <s v="MeOH Lip6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64"/>
    <s v="MeOH T1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65"/>
    <s v="MeOH T2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66"/>
    <s v="MeOH T3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67"/>
    <s v="MeOH T4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68"/>
    <s v="MeOH T5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69"/>
    <s v="MeOH T6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70"/>
    <s v="Abcam T p1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71"/>
    <s v="Abcam T p2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2"/>
    <n v="72"/>
    <s v="Abcam T p3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3"/>
    <n v="11"/>
    <s v="HUMANSRM-010130 lot# HMN890522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3"/>
    <n v="12"/>
    <s v="HUMANSRM-010130 lot# HMN890524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3"/>
    <n v="13"/>
    <s v="HUMANSRM-010130 lot# HMN890525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3"/>
    <n v="29"/>
    <s v="LV7007738583"/>
    <s v="NeB-91001"/>
    <s v="NeB-91001"/>
    <x v="24"/>
    <x v="5"/>
    <x v="1"/>
    <s v="2022"/>
    <s v="M"/>
    <n v="26"/>
    <x v="0"/>
    <s v="Caucasian"/>
    <m/>
    <m/>
    <m/>
    <m/>
    <m/>
    <m/>
    <s v="treatment naive "/>
    <m/>
    <m/>
    <m/>
    <m/>
    <m/>
    <s v="17681"/>
    <s v="AoA-240108-CancerSerum"/>
  </r>
  <r>
    <n v="13"/>
    <n v="3"/>
    <n v="30"/>
    <s v="LV7007738574"/>
    <s v="NeB-91004"/>
    <s v="NeB-91004"/>
    <x v="24"/>
    <x v="5"/>
    <x v="1"/>
    <s v="2022"/>
    <s v="F"/>
    <n v="27"/>
    <x v="0"/>
    <s v="Caucasian"/>
    <m/>
    <m/>
    <m/>
    <m/>
    <m/>
    <m/>
    <s v="treatment naive "/>
    <m/>
    <m/>
    <m/>
    <m/>
    <m/>
    <s v="17681"/>
    <s v="AoA-240108-CancerSerum"/>
  </r>
  <r>
    <n v="13"/>
    <n v="3"/>
    <n v="31"/>
    <s v="LV7007738576"/>
    <s v="NeB-91004"/>
    <s v="NeB-91004"/>
    <x v="24"/>
    <x v="5"/>
    <x v="1"/>
    <s v="2022"/>
    <s v="F"/>
    <n v="27"/>
    <x v="0"/>
    <s v="Caucasian"/>
    <m/>
    <m/>
    <m/>
    <m/>
    <m/>
    <m/>
    <s v="treatment naive "/>
    <m/>
    <m/>
    <m/>
    <m/>
    <m/>
    <s v="17681"/>
    <s v="AoA-240108-CancerSerum"/>
  </r>
  <r>
    <n v="13"/>
    <n v="3"/>
    <n v="47"/>
    <s v="LV7007738423"/>
    <s v="OsS-73030"/>
    <s v="OsS-73030"/>
    <x v="23"/>
    <x v="4"/>
    <x v="5"/>
    <s v="2022"/>
    <s v="F"/>
    <n v="21"/>
    <x v="0"/>
    <s v="Caucasian"/>
    <s v="G1 "/>
    <s v="T2,,M1"/>
    <m/>
    <m/>
    <m/>
    <m/>
    <s v="treatment naive "/>
    <m/>
    <m/>
    <m/>
    <m/>
    <m/>
    <s v="17681"/>
    <s v="AoA-240108-CancerSerum"/>
  </r>
  <r>
    <n v="13"/>
    <n v="3"/>
    <n v="48"/>
    <s v="LV7007738425"/>
    <s v="OsS-73029"/>
    <s v="OsS-73029"/>
    <x v="23"/>
    <x v="4"/>
    <x v="5"/>
    <s v="2022"/>
    <s v="M"/>
    <n v="25"/>
    <x v="0"/>
    <s v="Caucasian"/>
    <s v="G1 "/>
    <s v="T2,,M1"/>
    <m/>
    <m/>
    <m/>
    <m/>
    <s v="treatment naive "/>
    <m/>
    <m/>
    <m/>
    <m/>
    <m/>
    <s v="17681"/>
    <s v="AoA-240108-CancerSerum"/>
  </r>
  <r>
    <n v="13"/>
    <n v="3"/>
    <n v="49"/>
    <s v="LV7007738428"/>
    <s v="OsS-73028"/>
    <s v="OsS-73028"/>
    <x v="23"/>
    <x v="4"/>
    <x v="5"/>
    <s v="2022"/>
    <s v="M"/>
    <n v="40"/>
    <x v="0"/>
    <s v="Caucasian"/>
    <s v="G1 "/>
    <s v="T2,,M1"/>
    <m/>
    <m/>
    <m/>
    <m/>
    <s v="treatment naive "/>
    <m/>
    <m/>
    <m/>
    <m/>
    <m/>
    <s v="17681"/>
    <s v="AoA-240108-CancerSerum"/>
  </r>
  <r>
    <n v="13"/>
    <n v="3"/>
    <n v="65"/>
    <s v="034831S"/>
    <s v="034831S"/>
    <s v="034831S"/>
    <x v="2"/>
    <x v="0"/>
    <x v="10"/>
    <s v="2022"/>
    <s v="F"/>
    <n v="50"/>
    <x v="0"/>
    <s v="Caucasian"/>
    <s v="G3"/>
    <s v="T3a2N1M0"/>
    <m/>
    <s v="no"/>
    <s v="father - prostate cancer, mother - gastric cancer"/>
    <s v="chronic gastritis, hypertension"/>
    <s v="no"/>
    <s v="161"/>
    <s v="60"/>
    <s v="23.1"/>
    <m/>
    <m/>
    <s v="16436"/>
    <s v="AOA-230405-MultiSerum"/>
  </r>
  <r>
    <n v="13"/>
    <n v="3"/>
    <n v="66"/>
    <s v="034797S"/>
    <s v="34797"/>
    <s v="34797"/>
    <x v="2"/>
    <x v="0"/>
    <x v="7"/>
    <s v="2022"/>
    <s v="F"/>
    <n v="34"/>
    <x v="0"/>
    <s v="Caucasian"/>
    <s v="G3"/>
    <s v="T3cN0M0"/>
    <s v="1492"/>
    <s v="no"/>
    <s v="father - CRC"/>
    <s v="no"/>
    <s v="no"/>
    <s v="167"/>
    <m/>
    <m/>
    <m/>
    <m/>
    <s v="14711,15959,16436"/>
    <s v="2022-002,2023-006,AOA-230405-MultiSerum"/>
  </r>
  <r>
    <n v="13"/>
    <n v="3"/>
    <n v="67"/>
    <s v="034858S"/>
    <s v="034858S"/>
    <s v="034858S"/>
    <x v="2"/>
    <x v="0"/>
    <x v="6"/>
    <s v="2022"/>
    <s v="F"/>
    <n v="64"/>
    <x v="0"/>
    <s v="Caucasian"/>
    <s v="G3"/>
    <s v="T3bN0M0"/>
    <m/>
    <s v="no"/>
    <s v="no"/>
    <s v="chronic gastritis, hypertension"/>
    <s v="no"/>
    <s v="170"/>
    <s v="64"/>
    <s v="22.1"/>
    <m/>
    <m/>
    <s v="16436"/>
    <s v="AOA-230405-MultiSerum"/>
  </r>
  <r>
    <n v="13"/>
    <n v="4"/>
    <n v="1"/>
    <s v="1 MeOH x0.5 Ctrl L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2"/>
    <s v="2 MeOH x0.5 Ctrl L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3"/>
    <s v="3 L1 MeOH Ctrl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4"/>
    <s v="4 L2 x1 MeOH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5"/>
    <s v="5 L2 x5 MeOH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6"/>
    <s v="6 MeOH NC L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7"/>
    <s v="7 MeOH x0.5 ctrl T98G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8"/>
    <s v="8 MeOH 0.5x serum T98G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9"/>
    <s v="9 98 MeOH ctrl 1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10"/>
    <s v="10 2 MeOH x1 98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11"/>
    <s v="11 98 MeOHx5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12"/>
    <s v="12 MeOH NC 98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13"/>
    <s v="13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14"/>
    <s v="14 x1 PC L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15"/>
    <s v="15 x5 L PC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16"/>
    <s v="16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17"/>
    <s v="17 x1 T98 PC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18"/>
    <s v="18 x5 T98 PC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19"/>
    <s v="19 1-1 Abcam T98G Ctrl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20"/>
    <s v="20 2-1 Abcam T98G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21"/>
    <s v="21 3-1 Abcam T98G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22"/>
    <s v="22 4-1 Abcam T98G NC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31"/>
    <s v="1 1:10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32"/>
    <s v="2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33"/>
    <s v="3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34"/>
    <s v="4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35"/>
    <s v="5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36"/>
    <s v="6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37"/>
    <s v="7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38"/>
    <s v="8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39"/>
    <s v="9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40"/>
    <s v="10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41"/>
    <s v="11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42"/>
    <s v="12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43"/>
    <s v="13 1:10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44"/>
    <s v="14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45"/>
    <s v="15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46"/>
    <s v="16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47"/>
    <s v="17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48"/>
    <s v="18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49"/>
    <s v="19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50"/>
    <s v="20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51"/>
    <s v="21"/>
    <m/>
    <m/>
    <x v="5"/>
    <x v="1"/>
    <x v="2"/>
    <m/>
    <m/>
    <m/>
    <x v="1"/>
    <m/>
    <m/>
    <m/>
    <m/>
    <m/>
    <m/>
    <m/>
    <m/>
    <m/>
    <m/>
    <m/>
    <m/>
    <m/>
    <m/>
    <m/>
  </r>
  <r>
    <n v="13"/>
    <n v="4"/>
    <n v="52"/>
    <s v="22"/>
    <m/>
    <m/>
    <x v="5"/>
    <x v="1"/>
    <x v="2"/>
    <m/>
    <m/>
    <m/>
    <x v="1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E802D1-4294-4C9C-A485-D382D2463B47}" name="PivotTable2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R65" firstHeaderRow="1" firstDataRow="2" firstDataCol="1"/>
  <pivotFields count="28">
    <pivotField showAll="0"/>
    <pivotField showAll="0"/>
    <pivotField showAll="0"/>
    <pivotField dataField="1" showAll="0"/>
    <pivotField showAll="0"/>
    <pivotField showAll="0"/>
    <pivotField axis="axisRow" showAll="0">
      <items count="47">
        <item x="36"/>
        <item x="45"/>
        <item x="15"/>
        <item x="39"/>
        <item x="30"/>
        <item x="11"/>
        <item x="0"/>
        <item x="3"/>
        <item x="40"/>
        <item x="44"/>
        <item x="41"/>
        <item x="38"/>
        <item x="9"/>
        <item x="26"/>
        <item x="31"/>
        <item x="12"/>
        <item x="28"/>
        <item x="33"/>
        <item x="37"/>
        <item x="6"/>
        <item x="34"/>
        <item x="24"/>
        <item x="21"/>
        <item x="23"/>
        <item x="35"/>
        <item x="18"/>
        <item x="14"/>
        <item x="16"/>
        <item x="17"/>
        <item x="13"/>
        <item x="20"/>
        <item x="4"/>
        <item x="10"/>
        <item x="8"/>
        <item x="7"/>
        <item x="32"/>
        <item x="2"/>
        <item x="27"/>
        <item x="42"/>
        <item x="29"/>
        <item x="43"/>
        <item x="25"/>
        <item x="19"/>
        <item x="22"/>
        <item x="1"/>
        <item x="5"/>
        <item t="default"/>
      </items>
    </pivotField>
    <pivotField axis="axisRow" showAll="0">
      <items count="10">
        <item x="6"/>
        <item x="7"/>
        <item m="1" x="8"/>
        <item h="1" x="3"/>
        <item h="1" x="5"/>
        <item x="2"/>
        <item h="1" x="4"/>
        <item x="0"/>
        <item h="1" x="1"/>
        <item t="default"/>
      </items>
    </pivotField>
    <pivotField axis="axisCol" showAll="0">
      <items count="20">
        <item x="18"/>
        <item x="3"/>
        <item x="8"/>
        <item x="4"/>
        <item x="0"/>
        <item x="1"/>
        <item x="14"/>
        <item x="16"/>
        <item x="17"/>
        <item x="5"/>
        <item x="13"/>
        <item x="12"/>
        <item x="10"/>
        <item x="6"/>
        <item x="7"/>
        <item x="11"/>
        <item x="15"/>
        <item x="9"/>
        <item x="2"/>
        <item t="default"/>
      </items>
    </pivotField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2"/>
    <field x="7"/>
    <field x="6"/>
  </rowFields>
  <rowItems count="61">
    <i>
      <x/>
    </i>
    <i r="1">
      <x/>
    </i>
    <i r="2">
      <x v="1"/>
    </i>
    <i r="2">
      <x v="3"/>
    </i>
    <i r="2">
      <x v="4"/>
    </i>
    <i r="2">
      <x v="8"/>
    </i>
    <i r="2">
      <x v="9"/>
    </i>
    <i r="2">
      <x v="10"/>
    </i>
    <i r="2">
      <x v="13"/>
    </i>
    <i r="2">
      <x v="17"/>
    </i>
    <i r="2">
      <x v="18"/>
    </i>
    <i r="2">
      <x v="20"/>
    </i>
    <i r="2">
      <x v="35"/>
    </i>
    <i r="2">
      <x v="37"/>
    </i>
    <i r="2">
      <x v="40"/>
    </i>
    <i r="2">
      <x v="41"/>
    </i>
    <i r="1">
      <x v="5"/>
    </i>
    <i r="2">
      <x v="45"/>
    </i>
    <i>
      <x v="1"/>
    </i>
    <i r="1">
      <x/>
    </i>
    <i r="2">
      <x v="3"/>
    </i>
    <i r="2">
      <x v="4"/>
    </i>
    <i r="2">
      <x v="9"/>
    </i>
    <i r="2">
      <x v="13"/>
    </i>
    <i r="2">
      <x v="14"/>
    </i>
    <i r="2">
      <x v="17"/>
    </i>
    <i r="2">
      <x v="18"/>
    </i>
    <i r="2">
      <x v="20"/>
    </i>
    <i r="2">
      <x v="35"/>
    </i>
    <i r="2">
      <x v="37"/>
    </i>
    <i r="2">
      <x v="40"/>
    </i>
    <i r="2">
      <x v="41"/>
    </i>
    <i r="1">
      <x v="1"/>
    </i>
    <i r="2">
      <x v="6"/>
    </i>
    <i r="1">
      <x v="5"/>
    </i>
    <i r="2">
      <x v="45"/>
    </i>
    <i r="1">
      <x v="7"/>
    </i>
    <i r="2">
      <x/>
    </i>
    <i r="2">
      <x v="2"/>
    </i>
    <i r="2">
      <x v="5"/>
    </i>
    <i r="2">
      <x v="6"/>
    </i>
    <i r="2">
      <x v="7"/>
    </i>
    <i r="2">
      <x v="11"/>
    </i>
    <i r="2">
      <x v="12"/>
    </i>
    <i r="2">
      <x v="16"/>
    </i>
    <i r="2">
      <x v="19"/>
    </i>
    <i r="2">
      <x v="24"/>
    </i>
    <i r="2">
      <x v="31"/>
    </i>
    <i r="2">
      <x v="32"/>
    </i>
    <i r="2">
      <x v="33"/>
    </i>
    <i r="2">
      <x v="34"/>
    </i>
    <i r="2">
      <x v="36"/>
    </i>
    <i r="2">
      <x v="38"/>
    </i>
    <i r="2">
      <x v="39"/>
    </i>
    <i r="2">
      <x v="42"/>
    </i>
    <i r="2">
      <x v="43"/>
    </i>
    <i r="2">
      <x v="44"/>
    </i>
    <i>
      <x v="2"/>
    </i>
    <i r="1">
      <x v="7"/>
    </i>
    <i r="2">
      <x v="45"/>
    </i>
    <i t="grand">
      <x/>
    </i>
  </rowItems>
  <colFields count="1">
    <field x="8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1"/>
    </i>
    <i>
      <x v="12"/>
    </i>
    <i>
      <x v="13"/>
    </i>
    <i>
      <x v="14"/>
    </i>
    <i>
      <x v="16"/>
    </i>
    <i>
      <x v="17"/>
    </i>
    <i>
      <x v="18"/>
    </i>
    <i t="grand">
      <x/>
    </i>
  </colItems>
  <dataFields count="1">
    <dataField name="Count of specimen_id" fld="3" subtotal="count" baseField="0" baseItem="0"/>
  </dataFields>
  <formats count="5">
    <format dxfId="4">
      <pivotArea outline="0" collapsedLevelsAreSubtotals="1" fieldPosition="0">
        <references count="1">
          <reference field="8" count="15" selected="0">
            <x v="1"/>
            <x v="2"/>
            <x v="3"/>
            <x v="4"/>
            <x v="5"/>
            <x v="6"/>
            <x v="7"/>
            <x v="8"/>
            <x v="11"/>
            <x v="12"/>
            <x v="13"/>
            <x v="14"/>
            <x v="16"/>
            <x v="17"/>
            <x v="18"/>
          </reference>
        </references>
      </pivotArea>
    </format>
    <format dxfId="3">
      <pivotArea grandCol="1" outline="0" collapsedLevelsAreSubtotals="1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8" count="15">
            <x v="1"/>
            <x v="2"/>
            <x v="3"/>
            <x v="4"/>
            <x v="5"/>
            <x v="6"/>
            <x v="7"/>
            <x v="8"/>
            <x v="11"/>
            <x v="12"/>
            <x v="13"/>
            <x v="14"/>
            <x v="16"/>
            <x v="17"/>
            <x v="18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B3AC09-7FC9-424D-A84C-DA852A8BACA1}" name="PivotTable2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3:V50" firstHeaderRow="1" firstDataRow="1" firstDataCol="1" rowPageCount="1" colPageCount="1"/>
  <pivotFields count="19">
    <pivotField dataField="1"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Page" multipleItemSelectionAllowed="1" showAll="0">
      <items count="5">
        <item h="1" x="2"/>
        <item x="0"/>
        <item x="1"/>
        <item h="1" x="3"/>
        <item t="default"/>
      </items>
    </pivotField>
    <pivotField showAll="0"/>
    <pivotField axis="axisRow" showAll="0">
      <items count="65">
        <item x="57"/>
        <item x="38"/>
        <item x="59"/>
        <item x="61"/>
        <item x="49"/>
        <item x="52"/>
        <item x="58"/>
        <item x="43"/>
        <item x="12"/>
        <item x="48"/>
        <item x="39"/>
        <item x="20"/>
        <item x="40"/>
        <item x="41"/>
        <item x="24"/>
        <item x="2"/>
        <item x="63"/>
        <item x="47"/>
        <item x="56"/>
        <item x="0"/>
        <item x="32"/>
        <item x="19"/>
        <item x="25"/>
        <item x="14"/>
        <item x="37"/>
        <item x="45"/>
        <item x="7"/>
        <item x="30"/>
        <item x="51"/>
        <item x="1"/>
        <item x="8"/>
        <item x="22"/>
        <item x="4"/>
        <item x="46"/>
        <item x="50"/>
        <item x="18"/>
        <item x="13"/>
        <item x="26"/>
        <item x="62"/>
        <item x="29"/>
        <item x="35"/>
        <item x="5"/>
        <item x="23"/>
        <item x="31"/>
        <item x="27"/>
        <item x="44"/>
        <item x="42"/>
        <item x="21"/>
        <item x="34"/>
        <item x="17"/>
        <item x="33"/>
        <item x="9"/>
        <item x="3"/>
        <item x="6"/>
        <item x="16"/>
        <item x="11"/>
        <item x="10"/>
        <item x="15"/>
        <item x="36"/>
        <item x="28"/>
        <item x="60"/>
        <item x="53"/>
        <item x="54"/>
        <item x="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7">
    <i>
      <x v="1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5"/>
    </i>
    <i>
      <x v="36"/>
    </i>
    <i>
      <x v="37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Items count="1">
    <i/>
  </colItems>
  <pageFields count="1">
    <pageField fld="8" hier="-1"/>
  </pageFields>
  <dataFields count="1">
    <dataField name="Count of 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03AD0D-E161-42D4-9AD9-4E9ACD0C0DC5}" name="PivotTable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J19" firstHeaderRow="1" firstDataRow="1" firstDataCol="1" rowPageCount="1" colPageCount="1"/>
  <pivotFields count="7">
    <pivotField showAll="0"/>
    <pivotField dataField="1" showAll="0"/>
    <pivotField showAll="0"/>
    <pivotField showAll="0"/>
    <pivotField showAll="0">
      <items count="3">
        <item x="0"/>
        <item x="1"/>
        <item t="default"/>
      </items>
    </pivotField>
    <pivotField axis="axisPage" showAll="0">
      <items count="2">
        <item x="0"/>
        <item t="default"/>
      </items>
    </pivotField>
    <pivotField axis="axisRow" showAll="0">
      <items count="16">
        <item x="13"/>
        <item x="7"/>
        <item x="0"/>
        <item x="3"/>
        <item x="12"/>
        <item x="5"/>
        <item x="10"/>
        <item x="9"/>
        <item x="2"/>
        <item x="8"/>
        <item x="14"/>
        <item x="4"/>
        <item x="11"/>
        <item x="6"/>
        <item x="1"/>
        <item t="default"/>
      </items>
    </pivotField>
  </pivotFields>
  <rowFields count="1">
    <field x="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5" hier="-1"/>
  </pageFields>
  <dataFields count="1">
    <dataField name="Count of Sample ID" fld="1" subtotal="count" baseField="0" baseItem="0"/>
  </dataFields>
  <formats count="5">
    <format dxfId="142">
      <pivotArea dataOnly="0" fieldPosition="0">
        <references count="1">
          <reference field="6" count="1">
            <x v="1"/>
          </reference>
        </references>
      </pivotArea>
    </format>
    <format dxfId="141">
      <pivotArea dataOnly="0" fieldPosition="0">
        <references count="1">
          <reference field="6" count="1">
            <x v="2"/>
          </reference>
        </references>
      </pivotArea>
    </format>
    <format dxfId="140">
      <pivotArea dataOnly="0" fieldPosition="0">
        <references count="1">
          <reference field="6" count="1">
            <x v="6"/>
          </reference>
        </references>
      </pivotArea>
    </format>
    <format dxfId="139">
      <pivotArea dataOnly="0" fieldPosition="0">
        <references count="1">
          <reference field="6" count="1">
            <x v="8"/>
          </reference>
        </references>
      </pivotArea>
    </format>
    <format dxfId="138">
      <pivotArea dataOnly="0" fieldPosition="0">
        <references count="1">
          <reference field="6" count="1"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278C6A-5FA7-4340-A4FC-F7786643139B}" name="Table9" displayName="Table9" ref="C8:AD26" totalsRowCount="1" headerRowDxfId="241" dataDxfId="239" headerRowBorderDxfId="240" tableBorderDxfId="238" headerRowCellStyle="Normal 2" dataCellStyle="Normal 2">
  <autoFilter ref="C8:AD25" xr:uid="{90278C6A-5FA7-4340-A4FC-F7786643139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01F01560-F0D0-4CBD-B544-E8A63BEE41E6}" name="Rack" totalsRowLabel="Total" dataDxfId="237" totalsRowDxfId="236" dataCellStyle="Normal 2"/>
    <tableColumn id="2" xr3:uid="{19B80EDA-E788-4708-95BA-03960A295C07}" name="Box" dataDxfId="235" totalsRowDxfId="234" dataCellStyle="Normal 2"/>
    <tableColumn id="3" xr3:uid="{746F3AE5-8128-4058-B7D8-FBE3071F0FC1}" name="Position" dataDxfId="233" totalsRowDxfId="232" dataCellStyle="Normal 2"/>
    <tableColumn id="4" xr3:uid="{F8013DD1-D4A0-44C5-9003-F874955A6CA3}" name="specimen_id" dataDxfId="231" totalsRowDxfId="230" dataCellStyle="Normal 2"/>
    <tableColumn id="5" xr3:uid="{BE17983C-8538-4516-9D6F-E8EF63C69D72}" name="supplier_patient_id" dataDxfId="229" totalsRowDxfId="228" dataCellStyle="Normal 2"/>
    <tableColumn id="6" xr3:uid="{3AF3E5D4-68D3-4FA1-B7FB-8A95128B66CC}" name="supplier_case_id" dataDxfId="227" totalsRowDxfId="226" dataCellStyle="Normal 2"/>
    <tableColumn id="7" xr3:uid="{2F13C92C-E5E2-4E3E-8F69-BA94F561C455}" name="Histology" dataDxfId="225" totalsRowDxfId="224" dataCellStyle="Normal 2"/>
    <tableColumn id="8" xr3:uid="{277CAAF7-AAB3-48DA-A9A3-5029BC4AF729}" name="Diagnosis" dataDxfId="223" totalsRowDxfId="222" dataCellStyle="Normal 2"/>
    <tableColumn id="9" xr3:uid="{1F2D4AA5-4F45-402B-8857-181CE6DF0A44}" name="Pathologic_Stage" dataDxfId="221" totalsRowDxfId="220" dataCellStyle="Normal 2"/>
    <tableColumn id="10" xr3:uid="{3A9AF4EE-C372-4051-918C-897EBA687562}" name="collection_year" dataDxfId="219" totalsRowDxfId="218" dataCellStyle="Normal 2"/>
    <tableColumn id="11" xr3:uid="{6EC008BD-641C-473A-A8BD-7798511EB043}" name="Sex" dataDxfId="217" totalsRowDxfId="216" dataCellStyle="Normal 2"/>
    <tableColumn id="12" xr3:uid="{C0D8E141-4213-4F9D-9FC8-A0DCA37AFB34}" name="Age" totalsRowFunction="average" dataDxfId="215" totalsRowDxfId="214" dataCellStyle="Normal 2"/>
    <tableColumn id="13" xr3:uid="{6B7989D7-E0A2-4977-B12A-994DA07F9156}" name="specimen_type" dataDxfId="213" totalsRowDxfId="212" dataCellStyle="Normal 2"/>
    <tableColumn id="14" xr3:uid="{C92672E3-2E1F-42A8-B475-4ECAA2BA4EE9}" name="Race" dataDxfId="211" totalsRowDxfId="210" dataCellStyle="Normal 2"/>
    <tableColumn id="15" xr3:uid="{6A88B72E-2EE6-4C53-A6F1-EBED58C48BD9}" name="Grade" dataDxfId="209" totalsRowDxfId="208" dataCellStyle="Normal 2"/>
    <tableColumn id="16" xr3:uid="{FBBEAD61-93EE-4C6A-9E25-FC36C72B0B53}" name="TNM" dataDxfId="207" totalsRowDxfId="206" dataCellStyle="Normal 2"/>
    <tableColumn id="17" xr3:uid="{CC6B609B-86CD-4C37-98FC-657BF23D0E5D}" name="CA.125,.U/mL" dataDxfId="205" totalsRowDxfId="204" dataCellStyle="Normal 2"/>
    <tableColumn id="18" xr3:uid="{CA2F201C-C88B-4ABE-8B56-31DF77802645}" name="Smoking.history" dataDxfId="203" totalsRowDxfId="202" dataCellStyle="Normal 2"/>
    <tableColumn id="19" xr3:uid="{C3F1D55D-ECC7-42DE-B364-331AE68950B8}" name="Family.history" dataDxfId="201" totalsRowDxfId="200" dataCellStyle="Normal 2"/>
    <tableColumn id="20" xr3:uid="{7A4DA5B3-C8C3-47A7-B4AA-AC48CB40F863}" name="Medical.history" dataDxfId="199" totalsRowDxfId="198" dataCellStyle="Normal 2"/>
    <tableColumn id="21" xr3:uid="{74427C7F-402F-4ECE-8D46-BEA5732A7647}" name="Treatment" dataDxfId="197" totalsRowDxfId="196" dataCellStyle="Normal 2"/>
    <tableColumn id="22" xr3:uid="{D612A679-237C-4A9D-80E4-C91CB2C2E704}" name="Height,.cm" dataDxfId="195" totalsRowDxfId="194" dataCellStyle="Normal 2"/>
    <tableColumn id="23" xr3:uid="{023C5289-BC9B-4B67-B2F0-88EF0F35C274}" name="Weight,.kg" dataDxfId="193" totalsRowDxfId="192" dataCellStyle="Normal 2"/>
    <tableColumn id="24" xr3:uid="{49DCF72E-768A-4447-8A4A-45200452494C}" name="BMI" dataDxfId="191" totalsRowDxfId="190" dataCellStyle="Normal 2"/>
    <tableColumn id="25" xr3:uid="{2DD47E56-A71E-490E-83A4-16F2E03A485C}" name="Mutations" dataDxfId="189" totalsRowDxfId="188" dataCellStyle="Normal 2"/>
    <tableColumn id="26" xr3:uid="{3BC8C5BD-B175-4F32-BD84-14D134FD3F5D}" name="IHC" dataDxfId="187" totalsRowDxfId="186" dataCellStyle="Normal 2"/>
    <tableColumn id="27" xr3:uid="{D1DD9271-8376-4B92-AB72-AFF7B5DB3C2B}" name="Quotes" dataDxfId="185" totalsRowDxfId="184" dataCellStyle="Normal 2"/>
    <tableColumn id="28" xr3:uid="{2D7AA34D-C7A3-48B5-A177-E37651CA9910}" name="PO_Numbers" totalsRowFunction="count" dataDxfId="183" totalsRowDxfId="182" dataCellStyle="Normal 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CD3784-929E-4BE0-BF0A-DFB9748CEF09}" name="Table14" displayName="Table14" ref="A16:W405" totalsRowCount="1" dataDxfId="97">
  <autoFilter ref="A16:W404" xr:uid="{157CAD64-48AA-47FF-91AB-5F4A0031736F}"/>
  <tableColumns count="23">
    <tableColumn id="1" xr3:uid="{97272E3E-CC26-433B-B9F1-4994419539F8}" name="Site" totalsRowLabel="Total" dataDxfId="95" totalsRowDxfId="96"/>
    <tableColumn id="2" xr3:uid="{A386A434-B044-4E58-AFF8-AE3A54DEC761}" name="Purchase Request (ml)" totalsRowFunction="sum" dataDxfId="93" totalsRowDxfId="94"/>
    <tableColumn id="3" xr3:uid="{06210168-9F51-487D-A641-944B18973ED2}" name="Exp Cost" totalsRowFunction="sum" dataDxfId="91" totalsRowDxfId="92" dataCellStyle="Currency"/>
    <tableColumn id="4" xr3:uid="{315E4C44-5EA1-44C1-8518-C10878236D95}" name=" ID" dataDxfId="89" totalsRowDxfId="90"/>
    <tableColumn id="23" xr3:uid="{8C77270E-4F08-47FF-A446-28849D50393F}" name="Donor ID" dataDxfId="87" totalsRowDxfId="88"/>
    <tableColumn id="5" xr3:uid="{B46F3765-E8E6-4387-B6F3-19B656FDFFDD}" name="Date of collection" dataDxfId="85" totalsRowDxfId="86"/>
    <tableColumn id="6" xr3:uid="{6206FA30-383F-4934-B2F0-E9DE465290CF}" name="Sex" dataDxfId="83" totalsRowDxfId="84"/>
    <tableColumn id="7" xr3:uid="{40A9F54F-284B-4A40-AF5F-8512FFEB7657}" name="Age" dataDxfId="81" totalsRowDxfId="82"/>
    <tableColumn id="8" xr3:uid="{47F0FEC7-F228-4E7A-844C-C02CBF08578C}" name="Specimen type" dataDxfId="79" totalsRowDxfId="80"/>
    <tableColumn id="9" xr3:uid="{C9D21FE9-FBB4-4D04-A1B2-DDC0B96ED1F4}" name="SERUM in STOCK" dataDxfId="77" totalsRowDxfId="78"/>
    <tableColumn id="10" xr3:uid="{AAB1347C-7D9C-43C3-9984-E8E7B7AD58A2}" name="Ethnicity" dataDxfId="75" totalsRowDxfId="76"/>
    <tableColumn id="11" xr3:uid="{13DFB619-C24A-4492-8EF8-9A134A763726}" name="Patient diagnosis" dataDxfId="73" totalsRowDxfId="74"/>
    <tableColumn id="12" xr3:uid="{E16D7A5C-27D5-4CE4-8EBB-D629D2935945}" name="Location " dataDxfId="71" totalsRowDxfId="72"/>
    <tableColumn id="13" xr3:uid="{A19CE2C1-585C-4D43-92AC-CAEFE60E5F4E}" name="Date of surgery" dataDxfId="69" totalsRowDxfId="70"/>
    <tableColumn id="14" xr3:uid="{114E75E8-E235-42B1-AF67-967E27E29619}" name="Histological diagnosis" dataDxfId="67" totalsRowDxfId="68"/>
    <tableColumn id="15" xr3:uid="{5F819C34-2CE3-4CB6-95A0-3317AF5EBD9D}" name="CA 125, U/mL" dataDxfId="65" totalsRowDxfId="66"/>
    <tableColumn id="16" xr3:uid="{2E8CEFAE-2FE8-43AF-BF9C-BEF5F3FCBB66}" name="Smoking history" dataDxfId="63" totalsRowDxfId="64"/>
    <tableColumn id="17" xr3:uid="{413B1E3A-D738-4B75-AE71-1D768D56DA20}" name="Family history " dataDxfId="61" totalsRowDxfId="62"/>
    <tableColumn id="18" xr3:uid="{61E51A14-EC8F-4179-B24E-DF2888F29225}" name="Medical history" dataDxfId="59" totalsRowDxfId="60"/>
    <tableColumn id="19" xr3:uid="{EEE1140A-5993-42AF-9721-674EA0564B03}" name="Treatment" dataDxfId="57" totalsRowDxfId="58"/>
    <tableColumn id="20" xr3:uid="{53D9E01B-D711-42FF-B9AB-571B4FB943EB}" name="Height, cm" dataDxfId="55" totalsRowDxfId="56"/>
    <tableColumn id="21" xr3:uid="{5564D5E7-456A-4BA4-A42F-082ADDB41BCB}" name="Weight, kg" dataDxfId="53" totalsRowDxfId="54"/>
    <tableColumn id="22" xr3:uid="{E969E08A-3D08-418B-AD6B-CD1E01D3BFAA}" name="BMI" totalsRowFunction="count" dataDxfId="51" totalsRowDxfId="5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956F6-66C6-4BB8-9D31-BD45E77B9D1C}" name="Table15" displayName="Table15" ref="A2:V14" totalsRowCount="1" headerRowDxfId="50" dataDxfId="49">
  <autoFilter ref="A2:V13" xr:uid="{3EF956F6-66C6-4BB8-9D31-BD45E77B9D1C}"/>
  <tableColumns count="22">
    <tableColumn id="21" xr3:uid="{BBB9BCD0-C3B6-4E3F-A551-2DC266779D66}" name="Site" dataDxfId="47" totalsRowDxfId="48"/>
    <tableColumn id="1" xr3:uid="{553FE4E6-A02B-4A9F-AA4A-016B135E7675}" name="Purchase Request (ml)" totalsRowFunction="sum" dataDxfId="45" totalsRowDxfId="46"/>
    <tableColumn id="22" xr3:uid="{ED4D80D6-D4FD-4EB1-A3D4-349D5B2D8E02}" name="Exp Cost" dataDxfId="43" totalsRowDxfId="44" dataCellStyle="Currency"/>
    <tableColumn id="2" xr3:uid="{3193CEA6-8E53-4A29-BB04-4D59C7CABD7F}" name=" ID" totalsRowFunction="count" dataDxfId="41" totalsRowDxfId="42"/>
    <tableColumn id="3" xr3:uid="{E7D5EC99-1CF6-43EA-8B93-03BF16CC47D0}" name="Date of collection" dataDxfId="39" totalsRowDxfId="40"/>
    <tableColumn id="4" xr3:uid="{85EBA4DA-54D5-4DBA-8881-9B45210DBA3A}" name="Sex" dataDxfId="37" totalsRowDxfId="38"/>
    <tableColumn id="5" xr3:uid="{883B284B-7788-4B00-8CD0-0190028DA532}" name="Age" dataDxfId="35" totalsRowDxfId="36"/>
    <tableColumn id="6" xr3:uid="{092B89A4-7248-4069-AEB5-1D6F9F5B3B37}" name="Specimen type" dataDxfId="33" totalsRowDxfId="34"/>
    <tableColumn id="7" xr3:uid="{D4E66E87-2305-4CE2-96E4-D6E915244E53}" name="SERUM in STOCK" dataDxfId="31" totalsRowDxfId="32"/>
    <tableColumn id="8" xr3:uid="{A9B8C464-5C4F-48F2-83D8-9BE2D60E8980}" name="Ethnicity" dataDxfId="29" totalsRowDxfId="30"/>
    <tableColumn id="9" xr3:uid="{6873011E-0F41-428D-A5BC-A5C5B1AB9153}" name="Patient diagnosis" dataDxfId="27" totalsRowDxfId="28"/>
    <tableColumn id="10" xr3:uid="{298DEC4A-3B8F-4A2C-8CDA-9117DCEB3259}" name="Location " dataDxfId="25" totalsRowDxfId="26"/>
    <tableColumn id="11" xr3:uid="{65138D99-D89D-4D9B-90DB-9311BACF1DFA}" name="Date of surgery" dataDxfId="23" totalsRowDxfId="24"/>
    <tableColumn id="12" xr3:uid="{413B9E82-C6C2-415B-8D8E-9B71EFD17EFF}" name="Histological diagnosis" dataDxfId="21" totalsRowDxfId="22"/>
    <tableColumn id="13" xr3:uid="{4E2AA505-96CE-4C70-9A5F-2A887AFEFDA6}" name="CA 125, U/mL" dataDxfId="19" totalsRowDxfId="20"/>
    <tableColumn id="14" xr3:uid="{EF0199C5-FD64-4C2D-AB2E-BB9DECFA71A6}" name="Smoking history" dataDxfId="17" totalsRowDxfId="18"/>
    <tableColumn id="15" xr3:uid="{A95F7CE2-38A4-4F40-8231-BF15AE1948E1}" name="Family history " dataDxfId="15" totalsRowDxfId="16"/>
    <tableColumn id="16" xr3:uid="{EEA42451-D37A-483C-AC49-A1186509D301}" name="Medical history" dataDxfId="13" totalsRowDxfId="14"/>
    <tableColumn id="17" xr3:uid="{0B08D2D8-8F89-4866-B466-939514E43FC4}" name="Treatment" dataDxfId="11" totalsRowDxfId="12"/>
    <tableColumn id="18" xr3:uid="{3D0DE829-8F30-4457-ACBF-959E2C0DD3FE}" name="Height, cm" dataDxfId="9" totalsRowDxfId="10"/>
    <tableColumn id="19" xr3:uid="{B3F3854A-19AC-453F-B8BE-B8C5881E3A64}" name="Weight, kg" dataDxfId="7" totalsRowDxfId="8"/>
    <tableColumn id="20" xr3:uid="{AF666905-6285-42AB-A22C-7E1CF3D54F64}" name="BMI" dataDxfId="5" totalsRow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8FCCDA-ABD1-4B86-A1CB-99E83C75DDC3}" name="Table26" displayName="Table26" ref="A1:S288" totalsRowCount="1" dataDxfId="181" tableBorderDxfId="180">
  <autoFilter ref="A1:S287" xr:uid="{1F1507B8-8AD5-4A84-8054-F4DDD4FF4109}">
    <filterColumn colId="0">
      <colorFilter dxfId="98"/>
    </filterColumn>
  </autoFilter>
  <tableColumns count="19">
    <tableColumn id="1" xr3:uid="{0F157266-63D9-44A7-8B75-4156CC05EBB3}" name=" ID" dataDxfId="179" totalsRowDxfId="178"/>
    <tableColumn id="2" xr3:uid="{1200D533-F9DC-4BFB-8B11-2C301FCF5F79}" name="Date of collection" dataDxfId="177" totalsRowDxfId="176"/>
    <tableColumn id="3" xr3:uid="{6EC0AE61-44B2-4016-B587-DC3E438F8970}" name="Sex" dataDxfId="175" totalsRowDxfId="174"/>
    <tableColumn id="4" xr3:uid="{998E324F-24E0-482F-A13B-2DAA4B10C21D}" name="Age" totalsRowFunction="custom" dataDxfId="173" totalsRowDxfId="172">
      <totalsRowFormula>AVERAGE(D8:D211)</totalsRowFormula>
    </tableColumn>
    <tableColumn id="5" xr3:uid="{C620789D-9C10-451D-9994-449D99F3AE39}" name="Specimen type" dataDxfId="171" totalsRowDxfId="170"/>
    <tableColumn id="6" xr3:uid="{FCD38529-CB43-4488-BCA8-A1FAAF769F77}" name="SERUM in STOCK" dataDxfId="169" totalsRowDxfId="168"/>
    <tableColumn id="7" xr3:uid="{C52C83E1-A92C-45BB-B906-415AA83E62D2}" name="Ethnicity" dataDxfId="167" totalsRowDxfId="166"/>
    <tableColumn id="8" xr3:uid="{EF3C450A-20D8-4128-8AAF-6BBEBECCAF25}" name="Patient diagnosis" dataDxfId="165" totalsRowDxfId="164"/>
    <tableColumn id="9" xr3:uid="{34088EF9-0FD9-4A41-9DB0-084D5DE15601}" name="Location " dataDxfId="163" totalsRowDxfId="162"/>
    <tableColumn id="10" xr3:uid="{786279B6-A630-425E-90D5-5C79B93AF101}" name="Date of surgery" dataDxfId="161" totalsRowDxfId="160"/>
    <tableColumn id="11" xr3:uid="{85A3E353-4BC5-40AE-872D-93477103E45F}" name="Histological diagnosis" dataDxfId="159" totalsRowDxfId="158"/>
    <tableColumn id="12" xr3:uid="{5B81599D-CBA7-4A44-B8D5-A75A31916158}" name="CA 125, U/mL" dataDxfId="157" totalsRowDxfId="156"/>
    <tableColumn id="13" xr3:uid="{4627B28B-4845-4158-A8AA-F048848A80EB}" name="Smoking history" dataDxfId="155" totalsRowDxfId="154"/>
    <tableColumn id="14" xr3:uid="{8F32A98B-3DC4-4ACB-8FCB-FFAC189F9C6B}" name="Family history " dataDxfId="153" totalsRowDxfId="152"/>
    <tableColumn id="15" xr3:uid="{9C3F0620-0E50-4E0B-AE45-96209E57F0F0}" name="Medical history" dataDxfId="151" totalsRowDxfId="150"/>
    <tableColumn id="16" xr3:uid="{4A1282F1-6543-437D-8E83-9B217107CF73}" name="Treatment" dataDxfId="149" totalsRowDxfId="148"/>
    <tableColumn id="17" xr3:uid="{33FC651F-4844-4C06-BC7C-0A6F2F73EF1D}" name="Height, cm" dataDxfId="147" totalsRowDxfId="146"/>
    <tableColumn id="18" xr3:uid="{B6217986-04D4-4EE7-AD5C-985422B4D69D}" name="Weight, kg" dataDxfId="145" totalsRowDxfId="144"/>
    <tableColumn id="19" xr3:uid="{B06C4F8C-CF24-4676-A988-8B2718693587}" name="BMI" totalsRowDxfId="1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9C020C-BC0E-494F-A2A2-51F2E889EB09}" name="Table17" displayName="Table17" ref="A1:G125" totalsRowShown="0" headerRowDxfId="137" dataDxfId="135" headerRowBorderDxfId="136" tableBorderDxfId="134" totalsRowBorderDxfId="133">
  <autoFilter ref="A1:G125" xr:uid="{9B9825BD-3391-4B60-BD55-B81733010A6B}"/>
  <tableColumns count="7">
    <tableColumn id="1" xr3:uid="{D059178F-5C3F-4361-A916-625D5496B141}" name="Site " dataDxfId="132"/>
    <tableColumn id="2" xr3:uid="{93B276E2-9078-4DBC-B0FA-C3A1FA55FE2C}" name="Sample ID" dataDxfId="131"/>
    <tableColumn id="3" xr3:uid="{BDD1612F-03E6-4F9F-B3F2-A4ABBAAA430A}" name="Donor ID" dataDxfId="130"/>
    <tableColumn id="4" xr3:uid="{31A0DC49-3C98-42C7-90CB-EFA729BC69D6}" name="Specimen Type" dataDxfId="129"/>
    <tableColumn id="5" xr3:uid="{891D7162-4F23-4EC1-AE6A-7BB47A0030D0}" name="Diagnosis" dataDxfId="128"/>
    <tableColumn id="6" xr3:uid="{4052E3A7-D66B-494F-A0D7-ECC5B3821AEF}" name="Specimen site" dataDxfId="127"/>
    <tableColumn id="7" xr3:uid="{96C4D945-3864-471E-AE54-C203A57281C9}" name="Histology " dataDxfId="12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0CEDDC-F19C-4B3A-A8D3-B3AFEE5A44A1}" name="Table18" displayName="Table18" ref="A1:S367" totalsRowShown="0" headerRowDxfId="125">
  <autoFilter ref="A1:S367" xr:uid="{AEC40665-E36B-46D3-820E-5AF00C743025}">
    <filterColumn colId="15">
      <filters>
        <filter val="benign"/>
      </filters>
    </filterColumn>
  </autoFilter>
  <sortState xmlns:xlrd2="http://schemas.microsoft.com/office/spreadsheetml/2017/richdata2" ref="A2:S367">
    <sortCondition descending="1" ref="D1:D367"/>
  </sortState>
  <tableColumns count="19">
    <tableColumn id="1" xr3:uid="{12677F38-CF53-487E-B536-2F5B452B1816}" name="Column1"/>
    <tableColumn id="2" xr3:uid="{C72D75B8-8EFC-49F9-8DBB-C0F2BA1424E3}" name="STUDY.ID"/>
    <tableColumn id="3" xr3:uid="{65F596B3-154F-4770-AC10-15E4F2148D3B}" name="n"/>
    <tableColumn id="4" xr3:uid="{F678E688-F410-4092-B8D1-2B81F03B3DBC}" name="Volume"/>
    <tableColumn id="5" xr3:uid="{598B4ABC-C591-4447-B964-D6D53AD00B49}" name="date_of_consent" dataDxfId="124"/>
    <tableColumn id="6" xr3:uid="{CDD9E1ED-20FC-482C-A4C2-0F0B581B60C6}" name="date_blood_draw" dataDxfId="123"/>
    <tableColumn id="7" xr3:uid="{8912007A-1FD1-40F9-B940-F6BE4973F8A0}" name="study_cohort"/>
    <tableColumn id="8" xr3:uid="{2796F126-CBF3-4D90-80DD-B2C0B1B9FE49}" name="menopausal_status"/>
    <tableColumn id="9" xr3:uid="{9BD292B0-4807-4E88-A9A6-3A2106A48EA5}" name="age"/>
    <tableColumn id="10" xr3:uid="{89429328-FBCF-4C01-96FC-327E373B1EAD}" name="hispanic_latino"/>
    <tableColumn id="11" xr3:uid="{8ABEE567-2BA9-42A0-B4AF-749D9524598C}" name="race"/>
    <tableColumn id="12" xr3:uid="{CF0B8497-E16C-445E-A32C-E9F11067CA39}" name="height (cm)"/>
    <tableColumn id="13" xr3:uid="{9CDB13AF-5F2E-4164-9E07-5A0017D82915}" name="weight (kg)"/>
    <tableColumn id="14" xr3:uid="{FAECCAF7-1825-43C7-B1B7-FBDD1E182FEF}" name="surgery_conducted"/>
    <tableColumn id="15" xr3:uid="{6C009EC8-83A4-4F16-A056-FFF080954C41}" name="_date_of_the_surgery"/>
    <tableColumn id="16" xr3:uid="{A6B220E1-4700-4346-8EED-380954D7A0E5}" name="assessment"/>
    <tableColumn id="17" xr3:uid="{468B1BA6-227C-4772-A227-F24C04919D00}" name="histology"/>
    <tableColumn id="18" xr3:uid="{C8224288-46E9-49BB-865A-24C2C0068E79}" name="benign_condition"/>
    <tableColumn id="19" xr3:uid="{570C11B4-1314-4897-B0E8-C87AB085060C}" name="ovarian_cancer_stage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9D8DDF6-4575-45CA-834B-7136784EE7FB}" name="Table10" displayName="Table10" ref="A1:S32" totalsRowShown="0" headerRowDxfId="122" dataDxfId="120" headerRowBorderDxfId="121" tableBorderDxfId="119" totalsRowBorderDxfId="118">
  <autoFilter ref="A1:S32" xr:uid="{A9D8DDF6-4575-45CA-834B-7136784EE7FB}"/>
  <tableColumns count="19">
    <tableColumn id="1" xr3:uid="{66FA90B8-E426-4D0B-A38D-0D2EC558035C}" name="Column1" dataDxfId="117"/>
    <tableColumn id="2" xr3:uid="{80C5975F-F21C-4475-8ED8-C2B5AA567852}" name="STUDY.ID" dataDxfId="116"/>
    <tableColumn id="3" xr3:uid="{D9A68124-633E-4611-9F4B-749B51765C91}" name="n" dataDxfId="115"/>
    <tableColumn id="4" xr3:uid="{45A8352B-7096-4B1F-B37C-81E5A7700F55}" name="Volume" dataDxfId="114"/>
    <tableColumn id="5" xr3:uid="{673B829F-9EE3-4984-AEB7-68CC70AE78C7}" name="date_of_consent" dataDxfId="113"/>
    <tableColumn id="6" xr3:uid="{018C1D65-5051-4B75-8B03-AA984C63F6B0}" name="date_blood_draw" dataDxfId="112"/>
    <tableColumn id="7" xr3:uid="{AC2EFFAC-8FF2-4A76-8165-240D456CE45E}" name="study_cohort" dataDxfId="111"/>
    <tableColumn id="8" xr3:uid="{86C77127-94E6-4920-AECA-621C71789600}" name="menopausal_status" dataDxfId="110"/>
    <tableColumn id="9" xr3:uid="{A2CC98E9-A66A-4A2F-BA33-2BAC03D7D9A4}" name="age" dataDxfId="109"/>
    <tableColumn id="10" xr3:uid="{C8451D43-5A9D-4CA6-A3E0-452CB091364F}" name="hispanic_latino" dataDxfId="108"/>
    <tableColumn id="11" xr3:uid="{BC5BB674-1B3A-4BBE-A1AB-B22E9E66A709}" name="race" dataDxfId="107"/>
    <tableColumn id="12" xr3:uid="{E0D65085-18A8-40C8-8E2A-DEB094DF6508}" name="height (cm)" dataDxfId="106"/>
    <tableColumn id="13" xr3:uid="{3D9F6335-794B-4A4A-ACE8-20B32BAAA6D1}" name="weight (kg)" dataDxfId="105"/>
    <tableColumn id="14" xr3:uid="{F6B26F23-B059-41B2-A6B9-59B7DD713EE8}" name="surgery_conducted" dataDxfId="104"/>
    <tableColumn id="15" xr3:uid="{B8EB06D2-004D-4FAF-9E9D-00C1B331948E}" name="_date_of_the_surgery" dataDxfId="103"/>
    <tableColumn id="16" xr3:uid="{13C2CE7F-42E1-4EAC-81AC-B53DA15548B9}" name="assessment" dataDxfId="102"/>
    <tableColumn id="17" xr3:uid="{96689F19-E6EB-45A9-A941-6FE8CF759FD2}" name="histology" dataDxfId="101"/>
    <tableColumn id="18" xr3:uid="{28873917-2EB3-49E3-8A60-A94AC78F276E}" name="benign_condition" dataDxfId="100"/>
    <tableColumn id="19" xr3:uid="{B26B0DB5-7C93-4100-9373-17B434A7657A}" name="ovarian_cancer_stage" dataDxfId="9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BCBF-AA71-4176-8BF5-FABD63531FC1}">
  <sheetPr>
    <tabColor theme="8" tint="0.59999389629810485"/>
  </sheetPr>
  <dimension ref="A1:AD29"/>
  <sheetViews>
    <sheetView zoomScale="80" zoomScaleNormal="80" workbookViewId="0">
      <selection activeCell="G31" sqref="G31"/>
    </sheetView>
  </sheetViews>
  <sheetFormatPr defaultRowHeight="14.5" x14ac:dyDescent="0.35"/>
  <cols>
    <col min="1" max="1" width="52.6328125" customWidth="1"/>
    <col min="2" max="2" width="5.90625" customWidth="1"/>
    <col min="3" max="3" width="8.26953125" customWidth="1"/>
    <col min="4" max="4" width="13.36328125" bestFit="1" customWidth="1"/>
    <col min="5" max="5" width="8" bestFit="1" customWidth="1"/>
    <col min="6" max="6" width="16.453125" bestFit="1" customWidth="1"/>
    <col min="7" max="7" width="17.7265625" bestFit="1" customWidth="1"/>
    <col min="8" max="8" width="15.36328125" bestFit="1" customWidth="1"/>
    <col min="9" max="9" width="64.453125" bestFit="1" customWidth="1"/>
    <col min="10" max="10" width="23.26953125" bestFit="1" customWidth="1"/>
    <col min="11" max="11" width="15.6328125" bestFit="1" customWidth="1"/>
    <col min="12" max="12" width="14.1796875" bestFit="1" customWidth="1"/>
    <col min="13" max="13" width="4.08984375" bestFit="1" customWidth="1"/>
    <col min="14" max="14" width="7.1796875" bestFit="1" customWidth="1"/>
    <col min="15" max="15" width="14.1796875" bestFit="1" customWidth="1"/>
    <col min="16" max="16" width="15.81640625" bestFit="1" customWidth="1"/>
    <col min="17" max="17" width="6.08984375" bestFit="1" customWidth="1"/>
    <col min="18" max="18" width="4.7265625" bestFit="1" customWidth="1"/>
    <col min="19" max="19" width="12.54296875" bestFit="1" customWidth="1"/>
    <col min="20" max="20" width="15" bestFit="1" customWidth="1"/>
    <col min="21" max="21" width="13.1796875" bestFit="1" customWidth="1"/>
    <col min="22" max="22" width="14.26953125" bestFit="1" customWidth="1"/>
    <col min="23" max="23" width="9.81640625" bestFit="1" customWidth="1"/>
    <col min="24" max="24" width="10.36328125" bestFit="1" customWidth="1"/>
    <col min="25" max="25" width="10.08984375" bestFit="1" customWidth="1"/>
    <col min="26" max="26" width="4.08984375" bestFit="1" customWidth="1"/>
    <col min="27" max="27" width="9.54296875" bestFit="1" customWidth="1"/>
    <col min="28" max="28" width="4.1796875" bestFit="1" customWidth="1"/>
    <col min="29" max="29" width="7.1796875" bestFit="1" customWidth="1"/>
    <col min="30" max="30" width="12.08984375" bestFit="1" customWidth="1"/>
  </cols>
  <sheetData>
    <row r="1" spans="1:30" ht="15" thickBot="1" x14ac:dyDescent="0.4">
      <c r="A1" t="s">
        <v>0</v>
      </c>
      <c r="C1" s="103" t="s">
        <v>1391</v>
      </c>
      <c r="D1" s="103"/>
    </row>
    <row r="2" spans="1:30" x14ac:dyDescent="0.35">
      <c r="A2" s="1" t="s">
        <v>2</v>
      </c>
      <c r="C2" s="77" t="s">
        <v>4</v>
      </c>
      <c r="D2" s="80" t="s">
        <v>1387</v>
      </c>
      <c r="E2" s="83" t="s">
        <v>1392</v>
      </c>
      <c r="F2" s="83" t="s">
        <v>1393</v>
      </c>
    </row>
    <row r="3" spans="1:30" ht="16" x14ac:dyDescent="0.4">
      <c r="A3" s="3" t="s">
        <v>5</v>
      </c>
      <c r="C3" s="78">
        <v>70</v>
      </c>
      <c r="D3" s="84" t="s">
        <v>911</v>
      </c>
      <c r="E3" s="85">
        <v>17</v>
      </c>
      <c r="F3" s="85">
        <f>70-E3</f>
        <v>53</v>
      </c>
    </row>
    <row r="4" spans="1:30" ht="16" x14ac:dyDescent="0.4">
      <c r="A4" s="3" t="s">
        <v>8</v>
      </c>
      <c r="C4" s="78">
        <v>30</v>
      </c>
      <c r="D4" s="81" t="s">
        <v>1388</v>
      </c>
      <c r="E4" s="34">
        <v>540</v>
      </c>
      <c r="F4" s="34">
        <v>0</v>
      </c>
    </row>
    <row r="5" spans="1:30" ht="16" x14ac:dyDescent="0.4">
      <c r="A5" s="3" t="s">
        <v>10</v>
      </c>
      <c r="C5" s="78">
        <v>50</v>
      </c>
      <c r="D5" s="81" t="s">
        <v>1389</v>
      </c>
      <c r="E5" s="34">
        <v>69</v>
      </c>
      <c r="F5" s="34">
        <v>0</v>
      </c>
    </row>
    <row r="6" spans="1:30" ht="16.5" thickBot="1" x14ac:dyDescent="0.45">
      <c r="A6" s="3" t="s">
        <v>11</v>
      </c>
      <c r="C6" s="79">
        <v>50</v>
      </c>
      <c r="D6" s="82" t="s">
        <v>1390</v>
      </c>
      <c r="E6" s="34">
        <v>255</v>
      </c>
      <c r="F6" s="34">
        <v>0</v>
      </c>
    </row>
    <row r="7" spans="1:30" ht="16" x14ac:dyDescent="0.4">
      <c r="A7" s="3" t="s">
        <v>14</v>
      </c>
    </row>
    <row r="8" spans="1:30" ht="16" x14ac:dyDescent="0.4">
      <c r="A8" s="3" t="s">
        <v>16</v>
      </c>
      <c r="C8" s="86" t="s">
        <v>1269</v>
      </c>
      <c r="D8" s="87" t="s">
        <v>1268</v>
      </c>
      <c r="E8" s="87" t="s">
        <v>1267</v>
      </c>
      <c r="F8" s="87" t="s">
        <v>1271</v>
      </c>
      <c r="G8" s="87" t="s">
        <v>1382</v>
      </c>
      <c r="H8" s="87" t="s">
        <v>1381</v>
      </c>
      <c r="I8" s="87" t="s">
        <v>1380</v>
      </c>
      <c r="J8" s="87" t="s">
        <v>700</v>
      </c>
      <c r="K8" s="87" t="s">
        <v>1379</v>
      </c>
      <c r="L8" s="87" t="s">
        <v>1378</v>
      </c>
      <c r="M8" s="87" t="s">
        <v>41</v>
      </c>
      <c r="N8" s="87" t="s">
        <v>42</v>
      </c>
      <c r="O8" s="87" t="s">
        <v>1377</v>
      </c>
      <c r="P8" s="87" t="s">
        <v>1376</v>
      </c>
      <c r="Q8" s="87" t="s">
        <v>1375</v>
      </c>
      <c r="R8" s="87" t="s">
        <v>1374</v>
      </c>
      <c r="S8" s="87" t="s">
        <v>1373</v>
      </c>
      <c r="T8" s="87" t="s">
        <v>1372</v>
      </c>
      <c r="U8" s="87" t="s">
        <v>1371</v>
      </c>
      <c r="V8" s="87" t="s">
        <v>1370</v>
      </c>
      <c r="W8" s="87" t="s">
        <v>53</v>
      </c>
      <c r="X8" s="87" t="s">
        <v>1369</v>
      </c>
      <c r="Y8" s="87" t="s">
        <v>1368</v>
      </c>
      <c r="Z8" s="87" t="s">
        <v>56</v>
      </c>
      <c r="AA8" s="87" t="s">
        <v>1367</v>
      </c>
      <c r="AB8" s="87" t="s">
        <v>1366</v>
      </c>
      <c r="AC8" s="87" t="s">
        <v>1365</v>
      </c>
      <c r="AD8" s="88" t="s">
        <v>1364</v>
      </c>
    </row>
    <row r="9" spans="1:30" ht="16" x14ac:dyDescent="0.4">
      <c r="A9" s="3" t="s">
        <v>18</v>
      </c>
      <c r="C9" s="89">
        <v>3</v>
      </c>
      <c r="D9" s="90">
        <v>17</v>
      </c>
      <c r="E9" s="90">
        <v>2</v>
      </c>
      <c r="F9" s="90" t="s">
        <v>1355</v>
      </c>
      <c r="G9" s="90" t="s">
        <v>1333</v>
      </c>
      <c r="H9" s="90" t="s">
        <v>1333</v>
      </c>
      <c r="I9" s="90" t="s">
        <v>36</v>
      </c>
      <c r="J9" s="90" t="s">
        <v>1290</v>
      </c>
      <c r="K9" s="90"/>
      <c r="L9" s="90" t="s">
        <v>1295</v>
      </c>
      <c r="M9" s="90" t="s">
        <v>59</v>
      </c>
      <c r="N9" s="90">
        <v>43</v>
      </c>
      <c r="O9" s="90" t="s">
        <v>722</v>
      </c>
      <c r="P9" s="90" t="s">
        <v>62</v>
      </c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 t="s">
        <v>1289</v>
      </c>
      <c r="AD9" s="91" t="s">
        <v>1288</v>
      </c>
    </row>
    <row r="10" spans="1:30" ht="16" x14ac:dyDescent="0.4">
      <c r="A10" s="3" t="s">
        <v>20</v>
      </c>
      <c r="C10" s="89">
        <v>3</v>
      </c>
      <c r="D10" s="90">
        <v>17</v>
      </c>
      <c r="E10" s="90">
        <v>10</v>
      </c>
      <c r="F10" s="90" t="s">
        <v>1354</v>
      </c>
      <c r="G10" s="90" t="s">
        <v>1353</v>
      </c>
      <c r="H10" s="90" t="s">
        <v>1353</v>
      </c>
      <c r="I10" s="90" t="s">
        <v>1330</v>
      </c>
      <c r="J10" s="90" t="s">
        <v>1290</v>
      </c>
      <c r="K10" s="90"/>
      <c r="L10" s="90" t="s">
        <v>1291</v>
      </c>
      <c r="M10" s="90" t="s">
        <v>59</v>
      </c>
      <c r="N10" s="90">
        <v>78</v>
      </c>
      <c r="O10" s="90" t="s">
        <v>722</v>
      </c>
      <c r="P10" s="90" t="s">
        <v>62</v>
      </c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 t="s">
        <v>1289</v>
      </c>
      <c r="AD10" s="91" t="s">
        <v>1288</v>
      </c>
    </row>
    <row r="11" spans="1:30" ht="16" x14ac:dyDescent="0.4">
      <c r="A11" s="3" t="s">
        <v>22</v>
      </c>
      <c r="C11" s="89">
        <v>3</v>
      </c>
      <c r="D11" s="90">
        <v>17</v>
      </c>
      <c r="E11" s="90">
        <v>11</v>
      </c>
      <c r="F11" s="90" t="s">
        <v>1352</v>
      </c>
      <c r="G11" s="90" t="s">
        <v>1338</v>
      </c>
      <c r="H11" s="90" t="s">
        <v>1338</v>
      </c>
      <c r="I11" s="90" t="s">
        <v>1330</v>
      </c>
      <c r="J11" s="90" t="s">
        <v>1290</v>
      </c>
      <c r="K11" s="90"/>
      <c r="L11" s="90" t="s">
        <v>1291</v>
      </c>
      <c r="M11" s="90" t="s">
        <v>59</v>
      </c>
      <c r="N11" s="90">
        <v>52</v>
      </c>
      <c r="O11" s="90" t="s">
        <v>722</v>
      </c>
      <c r="P11" s="90" t="s">
        <v>62</v>
      </c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 t="s">
        <v>1289</v>
      </c>
      <c r="AD11" s="91" t="s">
        <v>1288</v>
      </c>
    </row>
    <row r="12" spans="1:30" ht="16" x14ac:dyDescent="0.4">
      <c r="A12" s="3" t="s">
        <v>24</v>
      </c>
      <c r="C12" s="89">
        <v>3</v>
      </c>
      <c r="D12" s="90">
        <v>17</v>
      </c>
      <c r="E12" s="90">
        <v>13</v>
      </c>
      <c r="F12" s="90" t="s">
        <v>1351</v>
      </c>
      <c r="G12" s="90" t="s">
        <v>1347</v>
      </c>
      <c r="H12" s="90" t="s">
        <v>1347</v>
      </c>
      <c r="I12" s="90" t="s">
        <v>1346</v>
      </c>
      <c r="J12" s="90" t="s">
        <v>1290</v>
      </c>
      <c r="K12" s="90"/>
      <c r="L12" s="90" t="s">
        <v>1291</v>
      </c>
      <c r="M12" s="90" t="s">
        <v>59</v>
      </c>
      <c r="N12" s="90">
        <v>43</v>
      </c>
      <c r="O12" s="90" t="s">
        <v>722</v>
      </c>
      <c r="P12" s="90" t="s">
        <v>1345</v>
      </c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 t="s">
        <v>1344</v>
      </c>
      <c r="AB12" s="90"/>
      <c r="AC12" s="90" t="s">
        <v>1289</v>
      </c>
      <c r="AD12" s="91" t="s">
        <v>1288</v>
      </c>
    </row>
    <row r="13" spans="1:30" ht="16" x14ac:dyDescent="0.4">
      <c r="A13" s="3" t="s">
        <v>26</v>
      </c>
      <c r="C13" s="89">
        <v>3</v>
      </c>
      <c r="D13" s="90">
        <v>17</v>
      </c>
      <c r="E13" s="90">
        <v>19</v>
      </c>
      <c r="F13" s="90" t="s">
        <v>1350</v>
      </c>
      <c r="G13" s="90" t="s">
        <v>1349</v>
      </c>
      <c r="H13" s="90" t="s">
        <v>1349</v>
      </c>
      <c r="I13" s="90" t="s">
        <v>1348</v>
      </c>
      <c r="J13" s="90" t="s">
        <v>1290</v>
      </c>
      <c r="K13" s="90"/>
      <c r="L13" s="90" t="s">
        <v>1295</v>
      </c>
      <c r="M13" s="90" t="s">
        <v>59</v>
      </c>
      <c r="N13" s="90">
        <v>52</v>
      </c>
      <c r="O13" s="90" t="s">
        <v>722</v>
      </c>
      <c r="P13" s="90" t="s">
        <v>62</v>
      </c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 t="s">
        <v>1289</v>
      </c>
      <c r="AD13" s="91" t="s">
        <v>1288</v>
      </c>
    </row>
    <row r="14" spans="1:30" ht="16" x14ac:dyDescent="0.4">
      <c r="A14" s="3" t="s">
        <v>27</v>
      </c>
      <c r="C14" s="89">
        <v>3</v>
      </c>
      <c r="D14" s="90">
        <v>17</v>
      </c>
      <c r="E14" s="90">
        <v>22</v>
      </c>
      <c r="F14" s="90" t="s">
        <v>1343</v>
      </c>
      <c r="G14" s="90" t="s">
        <v>1337</v>
      </c>
      <c r="H14" s="90" t="s">
        <v>1337</v>
      </c>
      <c r="I14" s="90" t="s">
        <v>1292</v>
      </c>
      <c r="J14" s="90" t="s">
        <v>1290</v>
      </c>
      <c r="K14" s="90"/>
      <c r="L14" s="90" t="s">
        <v>1291</v>
      </c>
      <c r="M14" s="90" t="s">
        <v>59</v>
      </c>
      <c r="N14" s="90">
        <v>40</v>
      </c>
      <c r="O14" s="90" t="s">
        <v>722</v>
      </c>
      <c r="P14" s="90" t="s">
        <v>62</v>
      </c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 t="s">
        <v>1289</v>
      </c>
      <c r="AD14" s="91" t="s">
        <v>1288</v>
      </c>
    </row>
    <row r="15" spans="1:30" ht="16" x14ac:dyDescent="0.4">
      <c r="A15" s="3" t="s">
        <v>28</v>
      </c>
      <c r="C15" s="89">
        <v>3</v>
      </c>
      <c r="D15" s="90">
        <v>17</v>
      </c>
      <c r="E15" s="90">
        <v>28</v>
      </c>
      <c r="F15" s="90" t="s">
        <v>1342</v>
      </c>
      <c r="G15" s="90" t="s">
        <v>1341</v>
      </c>
      <c r="H15" s="90" t="s">
        <v>1341</v>
      </c>
      <c r="I15" s="90" t="s">
        <v>1340</v>
      </c>
      <c r="J15" s="90" t="s">
        <v>1290</v>
      </c>
      <c r="K15" s="90"/>
      <c r="L15" s="90" t="s">
        <v>1291</v>
      </c>
      <c r="M15" s="90" t="s">
        <v>59</v>
      </c>
      <c r="N15" s="90">
        <v>59</v>
      </c>
      <c r="O15" s="90" t="s">
        <v>722</v>
      </c>
      <c r="P15" s="90" t="s">
        <v>62</v>
      </c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 t="s">
        <v>1289</v>
      </c>
      <c r="AD15" s="91" t="s">
        <v>1288</v>
      </c>
    </row>
    <row r="16" spans="1:30" ht="16" x14ac:dyDescent="0.4">
      <c r="A16" s="3" t="s">
        <v>9</v>
      </c>
      <c r="C16" s="89">
        <v>3</v>
      </c>
      <c r="D16" s="90">
        <v>17</v>
      </c>
      <c r="E16" s="90">
        <v>29</v>
      </c>
      <c r="F16" s="90" t="s">
        <v>1339</v>
      </c>
      <c r="G16" s="90" t="s">
        <v>1327</v>
      </c>
      <c r="H16" s="90" t="s">
        <v>1327</v>
      </c>
      <c r="I16" s="90" t="s">
        <v>1326</v>
      </c>
      <c r="J16" s="90" t="s">
        <v>1290</v>
      </c>
      <c r="K16" s="90"/>
      <c r="L16" s="90" t="s">
        <v>1291</v>
      </c>
      <c r="M16" s="90" t="s">
        <v>59</v>
      </c>
      <c r="N16" s="90">
        <v>62</v>
      </c>
      <c r="O16" s="90" t="s">
        <v>722</v>
      </c>
      <c r="P16" s="90" t="s">
        <v>62</v>
      </c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 t="s">
        <v>1289</v>
      </c>
      <c r="AD16" s="91" t="s">
        <v>1288</v>
      </c>
    </row>
    <row r="17" spans="1:30" ht="16" x14ac:dyDescent="0.4">
      <c r="A17" s="3" t="s">
        <v>32</v>
      </c>
      <c r="C17" s="89">
        <v>3</v>
      </c>
      <c r="D17" s="90">
        <v>17</v>
      </c>
      <c r="E17" s="90">
        <v>47</v>
      </c>
      <c r="F17" s="90" t="s">
        <v>1332</v>
      </c>
      <c r="G17" s="90" t="s">
        <v>1331</v>
      </c>
      <c r="H17" s="90" t="s">
        <v>1331</v>
      </c>
      <c r="I17" s="90" t="s">
        <v>1330</v>
      </c>
      <c r="J17" s="90" t="s">
        <v>1290</v>
      </c>
      <c r="K17" s="90"/>
      <c r="L17" s="90" t="s">
        <v>1291</v>
      </c>
      <c r="M17" s="90" t="s">
        <v>59</v>
      </c>
      <c r="N17" s="90">
        <v>23</v>
      </c>
      <c r="O17" s="90" t="s">
        <v>722</v>
      </c>
      <c r="P17" s="90" t="s">
        <v>62</v>
      </c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 t="s">
        <v>1289</v>
      </c>
      <c r="AD17" s="91" t="s">
        <v>1288</v>
      </c>
    </row>
    <row r="18" spans="1:30" ht="16" x14ac:dyDescent="0.4">
      <c r="A18" s="3" t="s">
        <v>34</v>
      </c>
      <c r="C18" s="89">
        <v>3</v>
      </c>
      <c r="D18" s="90">
        <v>17</v>
      </c>
      <c r="E18" s="90">
        <v>57</v>
      </c>
      <c r="F18" s="90" t="s">
        <v>1324</v>
      </c>
      <c r="G18" s="90" t="s">
        <v>1323</v>
      </c>
      <c r="H18" s="90" t="s">
        <v>1323</v>
      </c>
      <c r="I18" s="90" t="s">
        <v>20</v>
      </c>
      <c r="J18" s="90" t="s">
        <v>1290</v>
      </c>
      <c r="K18" s="90"/>
      <c r="L18" s="90" t="s">
        <v>1291</v>
      </c>
      <c r="M18" s="90" t="s">
        <v>59</v>
      </c>
      <c r="N18" s="90">
        <v>19</v>
      </c>
      <c r="O18" s="90" t="s">
        <v>722</v>
      </c>
      <c r="P18" s="90" t="s">
        <v>62</v>
      </c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 t="s">
        <v>1289</v>
      </c>
      <c r="AD18" s="91" t="s">
        <v>1288</v>
      </c>
    </row>
    <row r="19" spans="1:30" ht="16" x14ac:dyDescent="0.4">
      <c r="A19" s="3" t="s">
        <v>36</v>
      </c>
      <c r="C19" s="89">
        <v>3</v>
      </c>
      <c r="D19" s="90">
        <v>17</v>
      </c>
      <c r="E19" s="90">
        <v>64</v>
      </c>
      <c r="F19" s="90" t="s">
        <v>1321</v>
      </c>
      <c r="G19" s="90" t="s">
        <v>1320</v>
      </c>
      <c r="H19" s="90" t="s">
        <v>1320</v>
      </c>
      <c r="I19" s="90" t="s">
        <v>1319</v>
      </c>
      <c r="J19" s="90" t="s">
        <v>1290</v>
      </c>
      <c r="K19" s="90"/>
      <c r="L19" s="90" t="s">
        <v>1291</v>
      </c>
      <c r="M19" s="90" t="s">
        <v>59</v>
      </c>
      <c r="N19" s="90">
        <v>76</v>
      </c>
      <c r="O19" s="90" t="s">
        <v>722</v>
      </c>
      <c r="P19" s="90" t="s">
        <v>62</v>
      </c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 t="s">
        <v>1289</v>
      </c>
      <c r="AD19" s="91" t="s">
        <v>1288</v>
      </c>
    </row>
    <row r="20" spans="1:30" x14ac:dyDescent="0.35">
      <c r="C20" s="89">
        <v>3</v>
      </c>
      <c r="D20" s="90">
        <v>17</v>
      </c>
      <c r="E20" s="90">
        <v>66</v>
      </c>
      <c r="F20" s="90" t="s">
        <v>1317</v>
      </c>
      <c r="G20" s="90" t="s">
        <v>1316</v>
      </c>
      <c r="H20" s="90" t="s">
        <v>1316</v>
      </c>
      <c r="I20" s="90" t="s">
        <v>1315</v>
      </c>
      <c r="J20" s="90" t="s">
        <v>1290</v>
      </c>
      <c r="K20" s="90"/>
      <c r="L20" s="90" t="s">
        <v>1291</v>
      </c>
      <c r="M20" s="90" t="s">
        <v>59</v>
      </c>
      <c r="N20" s="90">
        <v>58</v>
      </c>
      <c r="O20" s="90" t="s">
        <v>722</v>
      </c>
      <c r="P20" s="90" t="s">
        <v>62</v>
      </c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 t="s">
        <v>1289</v>
      </c>
      <c r="AD20" s="91" t="s">
        <v>1288</v>
      </c>
    </row>
    <row r="21" spans="1:30" x14ac:dyDescent="0.35">
      <c r="C21" s="89">
        <v>3</v>
      </c>
      <c r="D21" s="90">
        <v>20</v>
      </c>
      <c r="E21" s="90">
        <v>72</v>
      </c>
      <c r="F21" s="90" t="s">
        <v>1305</v>
      </c>
      <c r="G21" s="90" t="s">
        <v>1304</v>
      </c>
      <c r="H21" s="90" t="s">
        <v>1304</v>
      </c>
      <c r="I21" s="90" t="s">
        <v>737</v>
      </c>
      <c r="J21" s="90" t="s">
        <v>1290</v>
      </c>
      <c r="K21" s="90"/>
      <c r="L21" s="90" t="s">
        <v>1291</v>
      </c>
      <c r="M21" s="90" t="s">
        <v>59</v>
      </c>
      <c r="N21" s="90">
        <v>50</v>
      </c>
      <c r="O21" s="90" t="s">
        <v>722</v>
      </c>
      <c r="P21" s="90" t="s">
        <v>62</v>
      </c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 t="s">
        <v>1289</v>
      </c>
      <c r="AD21" s="91" t="s">
        <v>1288</v>
      </c>
    </row>
    <row r="22" spans="1:30" x14ac:dyDescent="0.35">
      <c r="C22" s="89">
        <v>3</v>
      </c>
      <c r="D22" s="90">
        <v>20</v>
      </c>
      <c r="E22" s="90">
        <v>73</v>
      </c>
      <c r="F22" s="90" t="s">
        <v>1303</v>
      </c>
      <c r="G22" s="90" t="s">
        <v>1302</v>
      </c>
      <c r="H22" s="90" t="s">
        <v>1302</v>
      </c>
      <c r="I22" s="90" t="s">
        <v>1301</v>
      </c>
      <c r="J22" s="90" t="s">
        <v>1290</v>
      </c>
      <c r="K22" s="90"/>
      <c r="L22" s="90" t="s">
        <v>1295</v>
      </c>
      <c r="M22" s="90" t="s">
        <v>59</v>
      </c>
      <c r="N22" s="90">
        <v>42</v>
      </c>
      <c r="O22" s="90" t="s">
        <v>722</v>
      </c>
      <c r="P22" s="90" t="s">
        <v>62</v>
      </c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 t="s">
        <v>1289</v>
      </c>
      <c r="AD22" s="91" t="s">
        <v>1288</v>
      </c>
    </row>
    <row r="23" spans="1:30" x14ac:dyDescent="0.35">
      <c r="C23" s="89">
        <v>3</v>
      </c>
      <c r="D23" s="90">
        <v>20</v>
      </c>
      <c r="E23" s="90">
        <v>74</v>
      </c>
      <c r="F23" s="90" t="s">
        <v>1300</v>
      </c>
      <c r="G23" s="90" t="s">
        <v>1299</v>
      </c>
      <c r="H23" s="90" t="s">
        <v>1299</v>
      </c>
      <c r="I23" s="90" t="s">
        <v>36</v>
      </c>
      <c r="J23" s="90" t="s">
        <v>1290</v>
      </c>
      <c r="K23" s="90"/>
      <c r="L23" s="90" t="s">
        <v>1295</v>
      </c>
      <c r="M23" s="90" t="s">
        <v>59</v>
      </c>
      <c r="N23" s="90">
        <v>37</v>
      </c>
      <c r="O23" s="90" t="s">
        <v>722</v>
      </c>
      <c r="P23" s="90" t="s">
        <v>1298</v>
      </c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 t="s">
        <v>1289</v>
      </c>
      <c r="AD23" s="91" t="s">
        <v>1288</v>
      </c>
    </row>
    <row r="24" spans="1:30" x14ac:dyDescent="0.35">
      <c r="C24" s="89">
        <v>3</v>
      </c>
      <c r="D24" s="90">
        <v>20</v>
      </c>
      <c r="E24" s="90">
        <v>75</v>
      </c>
      <c r="F24" s="90" t="s">
        <v>1297</v>
      </c>
      <c r="G24" s="90" t="s">
        <v>1296</v>
      </c>
      <c r="H24" s="90" t="s">
        <v>1296</v>
      </c>
      <c r="I24" s="90" t="s">
        <v>737</v>
      </c>
      <c r="J24" s="90" t="s">
        <v>1290</v>
      </c>
      <c r="K24" s="90"/>
      <c r="L24" s="90" t="s">
        <v>1295</v>
      </c>
      <c r="M24" s="90" t="s">
        <v>59</v>
      </c>
      <c r="N24" s="90">
        <v>75</v>
      </c>
      <c r="O24" s="90" t="s">
        <v>722</v>
      </c>
      <c r="P24" s="90" t="s">
        <v>62</v>
      </c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 t="s">
        <v>1289</v>
      </c>
      <c r="AD24" s="91" t="s">
        <v>1288</v>
      </c>
    </row>
    <row r="25" spans="1:30" x14ac:dyDescent="0.35">
      <c r="C25" s="89">
        <v>3</v>
      </c>
      <c r="D25" s="90">
        <v>20</v>
      </c>
      <c r="E25" s="90">
        <v>77</v>
      </c>
      <c r="F25" s="90" t="s">
        <v>1294</v>
      </c>
      <c r="G25" s="90" t="s">
        <v>1293</v>
      </c>
      <c r="H25" s="90" t="s">
        <v>1293</v>
      </c>
      <c r="I25" s="90" t="s">
        <v>1292</v>
      </c>
      <c r="J25" s="90" t="s">
        <v>1290</v>
      </c>
      <c r="K25" s="90"/>
      <c r="L25" s="90" t="s">
        <v>1291</v>
      </c>
      <c r="M25" s="90" t="s">
        <v>59</v>
      </c>
      <c r="N25" s="90">
        <v>33</v>
      </c>
      <c r="O25" s="90" t="s">
        <v>722</v>
      </c>
      <c r="P25" s="90" t="s">
        <v>62</v>
      </c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 t="s">
        <v>1289</v>
      </c>
      <c r="AD25" s="91" t="s">
        <v>1288</v>
      </c>
    </row>
    <row r="26" spans="1:30" x14ac:dyDescent="0.35">
      <c r="C26" s="93" t="s">
        <v>1394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>
        <f>SUBTOTAL(101,Table9[Age])</f>
        <v>49.529411764705884</v>
      </c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4">
        <f>SUBTOTAL(103,Table9[PO_Numbers])</f>
        <v>17</v>
      </c>
    </row>
    <row r="27" spans="1:30" x14ac:dyDescent="0.35">
      <c r="H27" t="s">
        <v>1386</v>
      </c>
    </row>
    <row r="29" spans="1:30" x14ac:dyDescent="0.35">
      <c r="H29" t="s">
        <v>1386</v>
      </c>
    </row>
  </sheetData>
  <mergeCells count="1">
    <mergeCell ref="C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5B40-025F-470E-A401-8FEEAD6D4A04}">
  <dimension ref="A3:X65"/>
  <sheetViews>
    <sheetView zoomScale="90" zoomScaleNormal="90" workbookViewId="0">
      <pane ySplit="4" topLeftCell="A41" activePane="bottomLeft" state="frozen"/>
      <selection pane="bottomLeft" activeCell="S75" sqref="S75"/>
    </sheetView>
  </sheetViews>
  <sheetFormatPr defaultRowHeight="14.5" x14ac:dyDescent="0.35"/>
  <cols>
    <col min="1" max="1" width="66.1796875" bestFit="1" customWidth="1"/>
    <col min="2" max="2" width="15.90625" bestFit="1" customWidth="1"/>
    <col min="3" max="4" width="3.08984375" style="4" bestFit="1" customWidth="1"/>
    <col min="5" max="5" width="2.81640625" style="4" bestFit="1" customWidth="1"/>
    <col min="6" max="7" width="3.26953125" style="4" bestFit="1" customWidth="1"/>
    <col min="8" max="8" width="3.36328125" style="4" bestFit="1" customWidth="1"/>
    <col min="9" max="9" width="3.90625" style="4" bestFit="1" customWidth="1"/>
    <col min="10" max="10" width="3.08984375" style="4" bestFit="1" customWidth="1"/>
    <col min="11" max="12" width="5" style="4" bestFit="1" customWidth="1"/>
    <col min="13" max="13" width="3.90625" style="4" bestFit="1" customWidth="1"/>
    <col min="14" max="14" width="4.1796875" style="4" bestFit="1" customWidth="1"/>
    <col min="15" max="16" width="3.81640625" style="4" bestFit="1" customWidth="1"/>
    <col min="17" max="17" width="6.81640625" style="4" bestFit="1" customWidth="1"/>
    <col min="18" max="18" width="10.36328125" style="4" bestFit="1" customWidth="1"/>
    <col min="19" max="19" width="3.6328125" bestFit="1" customWidth="1"/>
    <col min="20" max="20" width="6.90625" bestFit="1" customWidth="1"/>
    <col min="21" max="21" width="10.7265625" bestFit="1" customWidth="1"/>
  </cols>
  <sheetData>
    <row r="3" spans="1:18" x14ac:dyDescent="0.35">
      <c r="A3" s="74" t="s">
        <v>1385</v>
      </c>
      <c r="B3" s="74" t="s">
        <v>1383</v>
      </c>
    </row>
    <row r="4" spans="1:18" x14ac:dyDescent="0.35">
      <c r="A4" s="74" t="s">
        <v>117</v>
      </c>
      <c r="B4" t="s">
        <v>1279</v>
      </c>
      <c r="C4" s="4" t="s">
        <v>1286</v>
      </c>
      <c r="D4" s="4" t="s">
        <v>1287</v>
      </c>
      <c r="E4" s="4" t="s">
        <v>1311</v>
      </c>
      <c r="F4" s="4" t="s">
        <v>1281</v>
      </c>
      <c r="G4" s="4" t="s">
        <v>1277</v>
      </c>
      <c r="H4" s="4" t="s">
        <v>1285</v>
      </c>
      <c r="I4" s="4" t="s">
        <v>1329</v>
      </c>
      <c r="J4" s="4" t="s">
        <v>1278</v>
      </c>
      <c r="K4" s="4" t="s">
        <v>1284</v>
      </c>
      <c r="L4" s="4" t="s">
        <v>1276</v>
      </c>
      <c r="M4" s="4" t="s">
        <v>1272</v>
      </c>
      <c r="N4" s="4" t="s">
        <v>1275</v>
      </c>
      <c r="O4" s="4" t="s">
        <v>1306</v>
      </c>
      <c r="P4" s="4" t="s">
        <v>1283</v>
      </c>
      <c r="Q4" s="4" t="s">
        <v>1384</v>
      </c>
      <c r="R4" s="4" t="s">
        <v>256</v>
      </c>
    </row>
    <row r="5" spans="1:18" x14ac:dyDescent="0.35">
      <c r="A5" s="16" t="s">
        <v>1308</v>
      </c>
      <c r="Q5" s="4">
        <v>32</v>
      </c>
      <c r="R5" s="4">
        <v>32</v>
      </c>
    </row>
    <row r="6" spans="1:18" x14ac:dyDescent="0.35">
      <c r="A6" s="75" t="s">
        <v>1290</v>
      </c>
      <c r="Q6" s="4">
        <v>19</v>
      </c>
      <c r="R6" s="4">
        <v>19</v>
      </c>
    </row>
    <row r="7" spans="1:18" x14ac:dyDescent="0.35">
      <c r="A7" s="76" t="s">
        <v>1309</v>
      </c>
      <c r="Q7" s="4">
        <v>1</v>
      </c>
      <c r="R7" s="4">
        <v>1</v>
      </c>
    </row>
    <row r="8" spans="1:18" x14ac:dyDescent="0.35">
      <c r="A8" s="76" t="s">
        <v>20</v>
      </c>
      <c r="Q8" s="4">
        <v>1</v>
      </c>
      <c r="R8" s="4">
        <v>1</v>
      </c>
    </row>
    <row r="9" spans="1:18" x14ac:dyDescent="0.35">
      <c r="A9" s="76" t="s">
        <v>1346</v>
      </c>
      <c r="Q9" s="4">
        <v>1</v>
      </c>
      <c r="R9" s="4">
        <v>1</v>
      </c>
    </row>
    <row r="10" spans="1:18" x14ac:dyDescent="0.35">
      <c r="A10" s="76" t="s">
        <v>1325</v>
      </c>
      <c r="Q10" s="4">
        <v>1</v>
      </c>
      <c r="R10" s="4">
        <v>1</v>
      </c>
    </row>
    <row r="11" spans="1:18" x14ac:dyDescent="0.35">
      <c r="A11" s="76" t="s">
        <v>1301</v>
      </c>
      <c r="Q11" s="4">
        <v>1</v>
      </c>
      <c r="R11" s="4">
        <v>1</v>
      </c>
    </row>
    <row r="12" spans="1:18" x14ac:dyDescent="0.35">
      <c r="A12" s="76" t="s">
        <v>1318</v>
      </c>
      <c r="Q12" s="4">
        <v>1</v>
      </c>
      <c r="R12" s="4">
        <v>1</v>
      </c>
    </row>
    <row r="13" spans="1:18" x14ac:dyDescent="0.35">
      <c r="A13" s="76" t="s">
        <v>1340</v>
      </c>
      <c r="Q13" s="4">
        <v>1</v>
      </c>
      <c r="R13" s="4">
        <v>1</v>
      </c>
    </row>
    <row r="14" spans="1:18" x14ac:dyDescent="0.35">
      <c r="A14" s="76" t="s">
        <v>1292</v>
      </c>
      <c r="Q14" s="4">
        <v>2</v>
      </c>
      <c r="R14" s="4">
        <v>2</v>
      </c>
    </row>
    <row r="15" spans="1:18" x14ac:dyDescent="0.35">
      <c r="A15" s="76" t="s">
        <v>1315</v>
      </c>
      <c r="Q15" s="4">
        <v>1</v>
      </c>
      <c r="R15" s="4">
        <v>1</v>
      </c>
    </row>
    <row r="16" spans="1:18" x14ac:dyDescent="0.35">
      <c r="A16" s="76" t="s">
        <v>1326</v>
      </c>
      <c r="Q16" s="4">
        <v>1</v>
      </c>
      <c r="R16" s="4">
        <v>1</v>
      </c>
    </row>
    <row r="17" spans="1:18" x14ac:dyDescent="0.35">
      <c r="A17" s="76" t="s">
        <v>1319</v>
      </c>
      <c r="Q17" s="4">
        <v>1</v>
      </c>
      <c r="R17" s="4">
        <v>1</v>
      </c>
    </row>
    <row r="18" spans="1:18" x14ac:dyDescent="0.35">
      <c r="A18" s="76" t="s">
        <v>1330</v>
      </c>
      <c r="Q18" s="4">
        <v>3</v>
      </c>
      <c r="R18" s="4">
        <v>3</v>
      </c>
    </row>
    <row r="19" spans="1:18" x14ac:dyDescent="0.35">
      <c r="A19" s="76" t="s">
        <v>737</v>
      </c>
      <c r="Q19" s="4">
        <v>2</v>
      </c>
      <c r="R19" s="4">
        <v>2</v>
      </c>
    </row>
    <row r="20" spans="1:18" x14ac:dyDescent="0.35">
      <c r="A20" s="76" t="s">
        <v>36</v>
      </c>
      <c r="Q20" s="4">
        <v>2</v>
      </c>
      <c r="R20" s="4">
        <v>2</v>
      </c>
    </row>
    <row r="21" spans="1:18" x14ac:dyDescent="0.35">
      <c r="A21" s="75" t="s">
        <v>1310</v>
      </c>
      <c r="Q21" s="4">
        <v>13</v>
      </c>
      <c r="R21" s="4">
        <v>13</v>
      </c>
    </row>
    <row r="22" spans="1:18" x14ac:dyDescent="0.35">
      <c r="A22" s="76" t="s">
        <v>1384</v>
      </c>
      <c r="Q22" s="4">
        <v>13</v>
      </c>
      <c r="R22" s="4">
        <v>13</v>
      </c>
    </row>
    <row r="23" spans="1:18" x14ac:dyDescent="0.35">
      <c r="A23" s="16" t="s">
        <v>722</v>
      </c>
      <c r="C23" s="4">
        <v>16</v>
      </c>
      <c r="D23" s="4">
        <v>10</v>
      </c>
      <c r="E23" s="4">
        <v>7</v>
      </c>
      <c r="F23" s="4">
        <v>23</v>
      </c>
      <c r="G23" s="4">
        <v>11</v>
      </c>
      <c r="H23" s="4">
        <v>1</v>
      </c>
      <c r="I23" s="4">
        <v>2</v>
      </c>
      <c r="K23" s="4">
        <v>15</v>
      </c>
      <c r="L23" s="4">
        <v>18</v>
      </c>
      <c r="M23" s="4">
        <v>54</v>
      </c>
      <c r="N23" s="4">
        <v>107</v>
      </c>
      <c r="O23" s="4">
        <v>7</v>
      </c>
      <c r="P23" s="4">
        <v>54</v>
      </c>
      <c r="Q23" s="4">
        <v>559</v>
      </c>
      <c r="R23" s="4">
        <v>884</v>
      </c>
    </row>
    <row r="24" spans="1:18" x14ac:dyDescent="0.35">
      <c r="A24" s="75" t="s">
        <v>1290</v>
      </c>
      <c r="Q24" s="4">
        <v>17</v>
      </c>
      <c r="R24" s="4">
        <v>17</v>
      </c>
    </row>
    <row r="25" spans="1:18" x14ac:dyDescent="0.35">
      <c r="A25" s="76" t="s">
        <v>20</v>
      </c>
      <c r="Q25" s="4">
        <v>1</v>
      </c>
      <c r="R25" s="4">
        <v>1</v>
      </c>
    </row>
    <row r="26" spans="1:18" x14ac:dyDescent="0.35">
      <c r="A26" s="76" t="s">
        <v>1346</v>
      </c>
      <c r="Q26" s="4">
        <v>1</v>
      </c>
      <c r="R26" s="4">
        <v>1</v>
      </c>
    </row>
    <row r="27" spans="1:18" x14ac:dyDescent="0.35">
      <c r="A27" s="76" t="s">
        <v>1301</v>
      </c>
      <c r="Q27" s="4">
        <v>1</v>
      </c>
      <c r="R27" s="4">
        <v>1</v>
      </c>
    </row>
    <row r="28" spans="1:18" x14ac:dyDescent="0.35">
      <c r="A28" s="76" t="s">
        <v>1340</v>
      </c>
      <c r="Q28" s="4">
        <v>1</v>
      </c>
      <c r="R28" s="4">
        <v>1</v>
      </c>
    </row>
    <row r="29" spans="1:18" x14ac:dyDescent="0.35">
      <c r="A29" s="76" t="s">
        <v>1348</v>
      </c>
      <c r="Q29" s="4">
        <v>1</v>
      </c>
      <c r="R29" s="4">
        <v>1</v>
      </c>
    </row>
    <row r="30" spans="1:18" x14ac:dyDescent="0.35">
      <c r="A30" s="76" t="s">
        <v>1292</v>
      </c>
      <c r="Q30" s="4">
        <v>2</v>
      </c>
      <c r="R30" s="4">
        <v>2</v>
      </c>
    </row>
    <row r="31" spans="1:18" x14ac:dyDescent="0.35">
      <c r="A31" s="76" t="s">
        <v>1315</v>
      </c>
      <c r="Q31" s="4">
        <v>1</v>
      </c>
      <c r="R31" s="4">
        <v>1</v>
      </c>
    </row>
    <row r="32" spans="1:18" x14ac:dyDescent="0.35">
      <c r="A32" s="76" t="s">
        <v>1326</v>
      </c>
      <c r="Q32" s="4">
        <v>1</v>
      </c>
      <c r="R32" s="4">
        <v>1</v>
      </c>
    </row>
    <row r="33" spans="1:18" x14ac:dyDescent="0.35">
      <c r="A33" s="76" t="s">
        <v>1319</v>
      </c>
      <c r="Q33" s="4">
        <v>1</v>
      </c>
      <c r="R33" s="4">
        <v>1</v>
      </c>
    </row>
    <row r="34" spans="1:18" x14ac:dyDescent="0.35">
      <c r="A34" s="76" t="s">
        <v>1330</v>
      </c>
      <c r="Q34" s="4">
        <v>3</v>
      </c>
      <c r="R34" s="4">
        <v>3</v>
      </c>
    </row>
    <row r="35" spans="1:18" x14ac:dyDescent="0.35">
      <c r="A35" s="76" t="s">
        <v>737</v>
      </c>
      <c r="Q35" s="4">
        <v>2</v>
      </c>
      <c r="R35" s="4">
        <v>2</v>
      </c>
    </row>
    <row r="36" spans="1:18" x14ac:dyDescent="0.35">
      <c r="A36" s="76" t="s">
        <v>36</v>
      </c>
      <c r="Q36" s="4">
        <v>2</v>
      </c>
      <c r="R36" s="4">
        <v>2</v>
      </c>
    </row>
    <row r="37" spans="1:18" x14ac:dyDescent="0.35">
      <c r="A37" s="75" t="s">
        <v>1312</v>
      </c>
      <c r="F37" s="4">
        <v>1</v>
      </c>
      <c r="R37" s="4">
        <v>1</v>
      </c>
    </row>
    <row r="38" spans="1:18" x14ac:dyDescent="0.35">
      <c r="A38" s="76" t="s">
        <v>1312</v>
      </c>
      <c r="F38" s="4">
        <v>1</v>
      </c>
      <c r="R38" s="4">
        <v>1</v>
      </c>
    </row>
    <row r="39" spans="1:18" x14ac:dyDescent="0.35">
      <c r="A39" s="75" t="s">
        <v>1310</v>
      </c>
      <c r="Q39" s="4">
        <v>540</v>
      </c>
      <c r="R39" s="4">
        <v>540</v>
      </c>
    </row>
    <row r="40" spans="1:18" x14ac:dyDescent="0.35">
      <c r="A40" s="76" t="s">
        <v>1384</v>
      </c>
      <c r="Q40" s="4">
        <v>540</v>
      </c>
      <c r="R40" s="4">
        <v>540</v>
      </c>
    </row>
    <row r="41" spans="1:18" x14ac:dyDescent="0.35">
      <c r="A41" s="75" t="s">
        <v>1274</v>
      </c>
      <c r="C41" s="4">
        <v>16</v>
      </c>
      <c r="D41" s="4">
        <v>10</v>
      </c>
      <c r="E41" s="4">
        <v>7</v>
      </c>
      <c r="F41" s="4">
        <v>22</v>
      </c>
      <c r="G41" s="4">
        <v>11</v>
      </c>
      <c r="H41" s="4">
        <v>1</v>
      </c>
      <c r="I41" s="4">
        <v>2</v>
      </c>
      <c r="K41" s="4">
        <v>15</v>
      </c>
      <c r="L41" s="4">
        <v>18</v>
      </c>
      <c r="M41" s="4">
        <v>54</v>
      </c>
      <c r="N41" s="4">
        <v>107</v>
      </c>
      <c r="O41" s="4">
        <v>7</v>
      </c>
      <c r="P41" s="4">
        <v>54</v>
      </c>
      <c r="Q41" s="4">
        <v>2</v>
      </c>
      <c r="R41" s="4">
        <v>326</v>
      </c>
    </row>
    <row r="42" spans="1:18" x14ac:dyDescent="0.35">
      <c r="A42" s="76" t="s">
        <v>1314</v>
      </c>
      <c r="D42" s="4">
        <v>1</v>
      </c>
      <c r="E42" s="4">
        <v>1</v>
      </c>
      <c r="R42" s="4">
        <v>2</v>
      </c>
    </row>
    <row r="43" spans="1:18" x14ac:dyDescent="0.35">
      <c r="A43" s="76" t="s">
        <v>1282</v>
      </c>
      <c r="F43" s="4">
        <v>8</v>
      </c>
      <c r="N43" s="4">
        <v>3</v>
      </c>
      <c r="P43" s="4">
        <v>8</v>
      </c>
      <c r="R43" s="4">
        <v>19</v>
      </c>
    </row>
    <row r="44" spans="1:18" x14ac:dyDescent="0.35">
      <c r="A44" s="76" t="s">
        <v>1356</v>
      </c>
      <c r="C44" s="4">
        <v>1</v>
      </c>
      <c r="R44" s="4">
        <v>1</v>
      </c>
    </row>
    <row r="45" spans="1:18" x14ac:dyDescent="0.35">
      <c r="A45" s="76" t="s">
        <v>1312</v>
      </c>
      <c r="C45" s="4">
        <v>3</v>
      </c>
      <c r="D45" s="4">
        <v>2</v>
      </c>
      <c r="E45" s="4">
        <v>1</v>
      </c>
      <c r="F45" s="4">
        <v>2</v>
      </c>
      <c r="G45" s="4">
        <v>1</v>
      </c>
      <c r="I45" s="4">
        <v>1</v>
      </c>
      <c r="R45" s="4">
        <v>10</v>
      </c>
    </row>
    <row r="46" spans="1:18" x14ac:dyDescent="0.35">
      <c r="A46" s="76" t="s">
        <v>1328</v>
      </c>
      <c r="C46" s="4">
        <v>1</v>
      </c>
      <c r="E46" s="4">
        <v>1</v>
      </c>
      <c r="F46" s="4">
        <v>2</v>
      </c>
      <c r="Q46" s="4">
        <v>1</v>
      </c>
      <c r="R46" s="4">
        <v>5</v>
      </c>
    </row>
    <row r="47" spans="1:18" x14ac:dyDescent="0.35">
      <c r="A47" s="76" t="s">
        <v>1334</v>
      </c>
      <c r="C47" s="4">
        <v>1</v>
      </c>
      <c r="R47" s="4">
        <v>1</v>
      </c>
    </row>
    <row r="48" spans="1:18" x14ac:dyDescent="0.35">
      <c r="A48" s="76" t="s">
        <v>1358</v>
      </c>
      <c r="Q48" s="4">
        <v>1</v>
      </c>
      <c r="R48" s="4">
        <v>1</v>
      </c>
    </row>
    <row r="49" spans="1:24" x14ac:dyDescent="0.35">
      <c r="A49" s="76" t="s">
        <v>1335</v>
      </c>
      <c r="D49" s="4">
        <v>3</v>
      </c>
      <c r="E49" s="4">
        <v>1</v>
      </c>
      <c r="R49" s="4">
        <v>4</v>
      </c>
    </row>
    <row r="50" spans="1:24" x14ac:dyDescent="0.35">
      <c r="A50" s="76" t="s">
        <v>1361</v>
      </c>
      <c r="C50" s="4">
        <v>1</v>
      </c>
      <c r="R50" s="4">
        <v>1</v>
      </c>
      <c r="X50" t="s">
        <v>1386</v>
      </c>
    </row>
    <row r="51" spans="1:24" x14ac:dyDescent="0.35">
      <c r="A51" s="76" t="s">
        <v>1336</v>
      </c>
      <c r="D51" s="4">
        <v>1</v>
      </c>
      <c r="R51" s="4">
        <v>1</v>
      </c>
    </row>
    <row r="52" spans="1:24" x14ac:dyDescent="0.35">
      <c r="A52" s="76" t="s">
        <v>1362</v>
      </c>
      <c r="G52" s="4">
        <v>1</v>
      </c>
      <c r="R52" s="4">
        <v>1</v>
      </c>
    </row>
    <row r="53" spans="1:24" x14ac:dyDescent="0.35">
      <c r="A53" s="76" t="s">
        <v>1357</v>
      </c>
      <c r="C53" s="4">
        <v>1</v>
      </c>
      <c r="R53" s="4">
        <v>1</v>
      </c>
    </row>
    <row r="54" spans="1:24" x14ac:dyDescent="0.35">
      <c r="A54" s="76" t="s">
        <v>1359</v>
      </c>
      <c r="C54" s="4">
        <v>1</v>
      </c>
      <c r="R54" s="4">
        <v>1</v>
      </c>
    </row>
    <row r="55" spans="1:24" x14ac:dyDescent="0.35">
      <c r="A55" s="76" t="s">
        <v>1360</v>
      </c>
      <c r="E55" s="4">
        <v>2</v>
      </c>
      <c r="R55" s="4">
        <v>2</v>
      </c>
    </row>
    <row r="56" spans="1:24" x14ac:dyDescent="0.35">
      <c r="A56" s="76" t="s">
        <v>1273</v>
      </c>
      <c r="C56" s="4">
        <v>4</v>
      </c>
      <c r="D56" s="4">
        <v>2</v>
      </c>
      <c r="E56" s="4">
        <v>1</v>
      </c>
      <c r="F56" s="4">
        <v>10</v>
      </c>
      <c r="G56" s="4">
        <v>7</v>
      </c>
      <c r="H56" s="4">
        <v>1</v>
      </c>
      <c r="K56" s="4">
        <v>15</v>
      </c>
      <c r="L56" s="4">
        <v>18</v>
      </c>
      <c r="M56" s="4">
        <v>54</v>
      </c>
      <c r="N56" s="4">
        <v>88</v>
      </c>
      <c r="O56" s="4">
        <v>7</v>
      </c>
      <c r="P56" s="4">
        <v>46</v>
      </c>
      <c r="R56" s="4">
        <v>253</v>
      </c>
    </row>
    <row r="57" spans="1:24" x14ac:dyDescent="0.35">
      <c r="A57" s="76" t="s">
        <v>1313</v>
      </c>
      <c r="D57" s="4">
        <v>1</v>
      </c>
      <c r="R57" s="4">
        <v>1</v>
      </c>
    </row>
    <row r="58" spans="1:24" x14ac:dyDescent="0.35">
      <c r="A58" s="76" t="s">
        <v>1322</v>
      </c>
      <c r="C58" s="4">
        <v>2</v>
      </c>
      <c r="G58" s="4">
        <v>1</v>
      </c>
      <c r="R58" s="4">
        <v>3</v>
      </c>
    </row>
    <row r="59" spans="1:24" x14ac:dyDescent="0.35">
      <c r="A59" s="76" t="s">
        <v>1280</v>
      </c>
      <c r="N59" s="4">
        <v>8</v>
      </c>
      <c r="R59" s="4">
        <v>8</v>
      </c>
    </row>
    <row r="60" spans="1:24" x14ac:dyDescent="0.35">
      <c r="A60" s="76" t="s">
        <v>1307</v>
      </c>
      <c r="C60" s="4">
        <v>1</v>
      </c>
      <c r="I60" s="4">
        <v>1</v>
      </c>
      <c r="N60" s="4">
        <v>8</v>
      </c>
      <c r="R60" s="4">
        <v>10</v>
      </c>
    </row>
    <row r="61" spans="1:24" x14ac:dyDescent="0.35">
      <c r="A61" s="76" t="s">
        <v>1363</v>
      </c>
      <c r="G61" s="4">
        <v>1</v>
      </c>
      <c r="R61" s="4">
        <v>1</v>
      </c>
    </row>
    <row r="62" spans="1:24" x14ac:dyDescent="0.35">
      <c r="A62" s="16" t="s">
        <v>1384</v>
      </c>
      <c r="B62">
        <v>3</v>
      </c>
      <c r="J62" s="4">
        <v>6</v>
      </c>
      <c r="R62" s="4">
        <v>9</v>
      </c>
    </row>
    <row r="63" spans="1:24" x14ac:dyDescent="0.35">
      <c r="A63" s="75" t="s">
        <v>1274</v>
      </c>
      <c r="B63">
        <v>3</v>
      </c>
      <c r="J63" s="4">
        <v>6</v>
      </c>
      <c r="R63" s="4">
        <v>9</v>
      </c>
    </row>
    <row r="64" spans="1:24" x14ac:dyDescent="0.35">
      <c r="A64" s="76" t="s">
        <v>1384</v>
      </c>
      <c r="B64">
        <v>3</v>
      </c>
      <c r="J64" s="4">
        <v>6</v>
      </c>
      <c r="R64" s="4">
        <v>9</v>
      </c>
    </row>
    <row r="65" spans="1:18" x14ac:dyDescent="0.35">
      <c r="A65" s="16" t="s">
        <v>256</v>
      </c>
      <c r="B65">
        <v>3</v>
      </c>
      <c r="C65" s="4">
        <v>16</v>
      </c>
      <c r="D65" s="4">
        <v>10</v>
      </c>
      <c r="E65" s="4">
        <v>7</v>
      </c>
      <c r="F65" s="4">
        <v>23</v>
      </c>
      <c r="G65" s="4">
        <v>11</v>
      </c>
      <c r="H65" s="4">
        <v>1</v>
      </c>
      <c r="I65" s="4">
        <v>2</v>
      </c>
      <c r="J65" s="4">
        <v>6</v>
      </c>
      <c r="K65" s="4">
        <v>15</v>
      </c>
      <c r="L65" s="4">
        <v>18</v>
      </c>
      <c r="M65" s="4">
        <v>54</v>
      </c>
      <c r="N65" s="4">
        <v>107</v>
      </c>
      <c r="O65" s="4">
        <v>7</v>
      </c>
      <c r="P65" s="4">
        <v>54</v>
      </c>
      <c r="Q65" s="4">
        <v>591</v>
      </c>
      <c r="R65" s="4">
        <v>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D84D-6EDF-42A0-B2C5-B286F9B4D664}">
  <dimension ref="A1:F125"/>
  <sheetViews>
    <sheetView tabSelected="1" topLeftCell="A88" workbookViewId="0">
      <selection activeCell="B17" sqref="B17"/>
    </sheetView>
  </sheetViews>
  <sheetFormatPr defaultColWidth="10.90625" defaultRowHeight="14.5" x14ac:dyDescent="0.35"/>
  <cols>
    <col min="1" max="1" width="11.54296875" style="73" bestFit="1" customWidth="1"/>
    <col min="2" max="2" width="75.1796875" style="73" bestFit="1" customWidth="1"/>
    <col min="3" max="16384" width="10.90625" style="73"/>
  </cols>
  <sheetData>
    <row r="1" spans="1:6" x14ac:dyDescent="0.35">
      <c r="A1" s="73" t="s">
        <v>1271</v>
      </c>
      <c r="B1" s="73" t="s">
        <v>1270</v>
      </c>
      <c r="C1" s="73" t="s">
        <v>1269</v>
      </c>
      <c r="D1" s="73" t="s">
        <v>1268</v>
      </c>
      <c r="E1" s="73" t="s">
        <v>1267</v>
      </c>
      <c r="F1" s="73" t="s">
        <v>1266</v>
      </c>
    </row>
    <row r="2" spans="1:6" x14ac:dyDescent="0.35">
      <c r="A2" s="73" t="s">
        <v>1265</v>
      </c>
      <c r="B2" s="73" t="s">
        <v>1264</v>
      </c>
      <c r="C2" s="73">
        <v>1</v>
      </c>
      <c r="D2" s="73">
        <v>8</v>
      </c>
      <c r="E2" s="73">
        <v>40</v>
      </c>
      <c r="F2" s="73" t="s">
        <v>1233</v>
      </c>
    </row>
    <row r="3" spans="1:6" x14ac:dyDescent="0.35">
      <c r="A3" s="73" t="s">
        <v>1265</v>
      </c>
      <c r="B3" s="73" t="s">
        <v>1264</v>
      </c>
      <c r="C3" s="73">
        <v>1</v>
      </c>
      <c r="D3" s="73">
        <v>7</v>
      </c>
      <c r="E3" s="73">
        <v>40</v>
      </c>
      <c r="F3" s="73" t="s">
        <v>1233</v>
      </c>
    </row>
    <row r="4" spans="1:6" x14ac:dyDescent="0.35">
      <c r="A4" s="73" t="s">
        <v>1265</v>
      </c>
      <c r="B4" s="73" t="s">
        <v>1264</v>
      </c>
      <c r="C4" s="73">
        <v>1</v>
      </c>
      <c r="D4" s="73">
        <v>5</v>
      </c>
      <c r="E4" s="73">
        <v>40</v>
      </c>
      <c r="F4" s="73" t="s">
        <v>1233</v>
      </c>
    </row>
    <row r="5" spans="1:6" x14ac:dyDescent="0.35">
      <c r="A5" s="73" t="s">
        <v>1265</v>
      </c>
      <c r="B5" s="73" t="s">
        <v>1264</v>
      </c>
      <c r="C5" s="73">
        <v>3</v>
      </c>
      <c r="D5" s="73">
        <v>19</v>
      </c>
      <c r="E5" s="73">
        <v>4</v>
      </c>
      <c r="F5" s="73" t="s">
        <v>1233</v>
      </c>
    </row>
    <row r="6" spans="1:6" x14ac:dyDescent="0.35">
      <c r="A6" s="73" t="s">
        <v>1265</v>
      </c>
      <c r="B6" s="73" t="s">
        <v>1264</v>
      </c>
      <c r="C6" s="73">
        <v>3</v>
      </c>
      <c r="D6" s="73">
        <v>18</v>
      </c>
      <c r="E6" s="73">
        <v>39</v>
      </c>
      <c r="F6" s="73" t="s">
        <v>1233</v>
      </c>
    </row>
    <row r="7" spans="1:6" x14ac:dyDescent="0.35">
      <c r="A7" s="73" t="s">
        <v>1265</v>
      </c>
      <c r="B7" s="73" t="s">
        <v>1264</v>
      </c>
      <c r="C7" s="73">
        <v>1</v>
      </c>
      <c r="D7" s="73">
        <v>6</v>
      </c>
      <c r="E7" s="73">
        <v>29</v>
      </c>
      <c r="F7" s="73" t="s">
        <v>1233</v>
      </c>
    </row>
    <row r="8" spans="1:6" x14ac:dyDescent="0.35">
      <c r="A8" s="73" t="s">
        <v>1265</v>
      </c>
      <c r="B8" s="73" t="s">
        <v>1264</v>
      </c>
      <c r="C8" s="73">
        <v>4</v>
      </c>
      <c r="D8" s="73">
        <v>3</v>
      </c>
      <c r="E8" s="73">
        <v>50</v>
      </c>
      <c r="F8" s="73" t="s">
        <v>1233</v>
      </c>
    </row>
    <row r="9" spans="1:6" x14ac:dyDescent="0.35">
      <c r="A9" s="73" t="s">
        <v>1263</v>
      </c>
      <c r="B9" s="73" t="s">
        <v>538</v>
      </c>
      <c r="C9" s="73">
        <v>3</v>
      </c>
      <c r="D9" s="73">
        <v>19</v>
      </c>
      <c r="E9" s="73">
        <v>2</v>
      </c>
      <c r="F9" s="73" t="s">
        <v>1233</v>
      </c>
    </row>
    <row r="10" spans="1:6" x14ac:dyDescent="0.35">
      <c r="A10" s="73" t="s">
        <v>1263</v>
      </c>
      <c r="B10" s="73" t="s">
        <v>538</v>
      </c>
      <c r="C10" s="73">
        <v>1</v>
      </c>
      <c r="D10" s="73">
        <v>8</v>
      </c>
      <c r="E10" s="73">
        <v>39</v>
      </c>
      <c r="F10" s="73" t="s">
        <v>1233</v>
      </c>
    </row>
    <row r="11" spans="1:6" x14ac:dyDescent="0.35">
      <c r="A11" s="73" t="s">
        <v>1263</v>
      </c>
      <c r="B11" s="73" t="s">
        <v>538</v>
      </c>
      <c r="C11" s="73">
        <v>1</v>
      </c>
      <c r="D11" s="73">
        <v>5</v>
      </c>
      <c r="E11" s="73">
        <v>39</v>
      </c>
      <c r="F11" s="73" t="s">
        <v>1233</v>
      </c>
    </row>
    <row r="12" spans="1:6" x14ac:dyDescent="0.35">
      <c r="A12" s="73" t="s">
        <v>1263</v>
      </c>
      <c r="B12" s="73" t="s">
        <v>538</v>
      </c>
      <c r="C12" s="73">
        <v>3</v>
      </c>
      <c r="D12" s="73">
        <v>18</v>
      </c>
      <c r="E12" s="73">
        <v>30</v>
      </c>
      <c r="F12" s="73" t="s">
        <v>1233</v>
      </c>
    </row>
    <row r="13" spans="1:6" x14ac:dyDescent="0.35">
      <c r="A13" s="73" t="s">
        <v>1263</v>
      </c>
      <c r="B13" s="73" t="s">
        <v>538</v>
      </c>
      <c r="C13" s="73">
        <v>4</v>
      </c>
      <c r="D13" s="73">
        <v>3</v>
      </c>
      <c r="E13" s="73">
        <v>49</v>
      </c>
      <c r="F13" s="73" t="s">
        <v>1233</v>
      </c>
    </row>
    <row r="14" spans="1:6" x14ac:dyDescent="0.35">
      <c r="A14" s="73" t="s">
        <v>1263</v>
      </c>
      <c r="B14" s="73" t="s">
        <v>538</v>
      </c>
      <c r="C14" s="73">
        <v>1</v>
      </c>
      <c r="D14" s="73">
        <v>7</v>
      </c>
      <c r="E14" s="73">
        <v>39</v>
      </c>
      <c r="F14" s="73" t="s">
        <v>1233</v>
      </c>
    </row>
    <row r="15" spans="1:6" x14ac:dyDescent="0.35">
      <c r="A15" s="73" t="s">
        <v>1263</v>
      </c>
      <c r="B15" s="73" t="s">
        <v>538</v>
      </c>
      <c r="C15" s="73">
        <v>1</v>
      </c>
      <c r="D15" s="73">
        <v>6</v>
      </c>
      <c r="E15" s="73">
        <v>36</v>
      </c>
      <c r="F15" s="73" t="s">
        <v>1233</v>
      </c>
    </row>
    <row r="16" spans="1:6" x14ac:dyDescent="0.35">
      <c r="A16" s="73" t="s">
        <v>1262</v>
      </c>
      <c r="B16" s="73" t="s">
        <v>1261</v>
      </c>
      <c r="C16" s="73">
        <v>1</v>
      </c>
      <c r="D16" s="73">
        <v>6</v>
      </c>
      <c r="E16" s="73">
        <v>43</v>
      </c>
      <c r="F16" s="73" t="s">
        <v>1233</v>
      </c>
    </row>
    <row r="17" spans="1:6" x14ac:dyDescent="0.35">
      <c r="A17" s="73" t="s">
        <v>1262</v>
      </c>
      <c r="B17" s="73" t="s">
        <v>1261</v>
      </c>
      <c r="C17" s="73">
        <v>4</v>
      </c>
      <c r="D17" s="73">
        <v>3</v>
      </c>
      <c r="E17" s="73">
        <v>48</v>
      </c>
      <c r="F17" s="73" t="s">
        <v>1233</v>
      </c>
    </row>
    <row r="18" spans="1:6" x14ac:dyDescent="0.35">
      <c r="A18" s="73" t="s">
        <v>1262</v>
      </c>
      <c r="B18" s="73" t="s">
        <v>1261</v>
      </c>
      <c r="C18" s="73">
        <v>1</v>
      </c>
      <c r="D18" s="73">
        <v>7</v>
      </c>
      <c r="E18" s="73">
        <v>38</v>
      </c>
      <c r="F18" s="73" t="s">
        <v>1233</v>
      </c>
    </row>
    <row r="19" spans="1:6" x14ac:dyDescent="0.35">
      <c r="A19" s="73" t="s">
        <v>1262</v>
      </c>
      <c r="B19" s="73" t="s">
        <v>1261</v>
      </c>
      <c r="C19" s="73">
        <v>1</v>
      </c>
      <c r="D19" s="73">
        <v>5</v>
      </c>
      <c r="E19" s="73">
        <v>38</v>
      </c>
      <c r="F19" s="73" t="s">
        <v>1233</v>
      </c>
    </row>
    <row r="20" spans="1:6" x14ac:dyDescent="0.35">
      <c r="A20" s="73" t="s">
        <v>1262</v>
      </c>
      <c r="B20" s="73" t="s">
        <v>1261</v>
      </c>
      <c r="C20" s="73">
        <v>1</v>
      </c>
      <c r="D20" s="73">
        <v>3</v>
      </c>
      <c r="E20" s="73">
        <v>30</v>
      </c>
      <c r="F20" s="73" t="s">
        <v>1233</v>
      </c>
    </row>
    <row r="21" spans="1:6" x14ac:dyDescent="0.35">
      <c r="A21" s="73" t="s">
        <v>1262</v>
      </c>
      <c r="B21" s="73" t="s">
        <v>1261</v>
      </c>
      <c r="C21" s="73">
        <v>1</v>
      </c>
      <c r="D21" s="73">
        <v>4</v>
      </c>
      <c r="E21" s="73">
        <v>14</v>
      </c>
      <c r="F21" s="73" t="s">
        <v>1233</v>
      </c>
    </row>
    <row r="22" spans="1:6" x14ac:dyDescent="0.35">
      <c r="A22" s="73" t="s">
        <v>1262</v>
      </c>
      <c r="B22" s="73" t="s">
        <v>1261</v>
      </c>
      <c r="C22" s="73">
        <v>3</v>
      </c>
      <c r="D22" s="73">
        <v>19</v>
      </c>
      <c r="E22" s="73">
        <v>8</v>
      </c>
      <c r="F22" s="73" t="s">
        <v>1233</v>
      </c>
    </row>
    <row r="23" spans="1:6" x14ac:dyDescent="0.35">
      <c r="A23" s="73" t="s">
        <v>1260</v>
      </c>
      <c r="B23" s="73" t="s">
        <v>1259</v>
      </c>
      <c r="C23" s="73">
        <v>1</v>
      </c>
      <c r="D23" s="73">
        <v>8</v>
      </c>
      <c r="E23" s="73">
        <v>37</v>
      </c>
      <c r="F23" s="73" t="s">
        <v>1233</v>
      </c>
    </row>
    <row r="24" spans="1:6" x14ac:dyDescent="0.35">
      <c r="A24" s="73" t="s">
        <v>1260</v>
      </c>
      <c r="B24" s="73" t="s">
        <v>1259</v>
      </c>
      <c r="C24" s="73">
        <v>1</v>
      </c>
      <c r="D24" s="73">
        <v>3</v>
      </c>
      <c r="E24" s="73">
        <v>36</v>
      </c>
      <c r="F24" s="73" t="s">
        <v>1233</v>
      </c>
    </row>
    <row r="25" spans="1:6" x14ac:dyDescent="0.35">
      <c r="A25" s="73" t="s">
        <v>1260</v>
      </c>
      <c r="B25" s="73" t="s">
        <v>1259</v>
      </c>
      <c r="C25" s="73">
        <v>1</v>
      </c>
      <c r="D25" s="73">
        <v>7</v>
      </c>
      <c r="E25" s="73">
        <v>37</v>
      </c>
      <c r="F25" s="73" t="s">
        <v>1233</v>
      </c>
    </row>
    <row r="26" spans="1:6" x14ac:dyDescent="0.35">
      <c r="A26" s="73" t="s">
        <v>1260</v>
      </c>
      <c r="B26" s="73" t="s">
        <v>1259</v>
      </c>
      <c r="C26" s="73">
        <v>3</v>
      </c>
      <c r="D26" s="73">
        <v>18</v>
      </c>
      <c r="E26" s="73">
        <v>12</v>
      </c>
      <c r="F26" s="73" t="s">
        <v>1233</v>
      </c>
    </row>
    <row r="27" spans="1:6" x14ac:dyDescent="0.35">
      <c r="A27" s="73" t="s">
        <v>1260</v>
      </c>
      <c r="B27" s="73" t="s">
        <v>1259</v>
      </c>
      <c r="C27" s="73">
        <v>1</v>
      </c>
      <c r="D27" s="73">
        <v>6</v>
      </c>
      <c r="E27" s="73">
        <v>50</v>
      </c>
      <c r="F27" s="73" t="s">
        <v>1233</v>
      </c>
    </row>
    <row r="28" spans="1:6" x14ac:dyDescent="0.35">
      <c r="A28" s="73" t="s">
        <v>1260</v>
      </c>
      <c r="B28" s="73" t="s">
        <v>1259</v>
      </c>
      <c r="C28" s="73">
        <v>1</v>
      </c>
      <c r="D28" s="73">
        <v>5</v>
      </c>
      <c r="E28" s="73">
        <v>37</v>
      </c>
      <c r="F28" s="73" t="s">
        <v>1233</v>
      </c>
    </row>
    <row r="29" spans="1:6" x14ac:dyDescent="0.35">
      <c r="A29" s="73" t="s">
        <v>1260</v>
      </c>
      <c r="B29" s="73" t="s">
        <v>1259</v>
      </c>
      <c r="C29" s="73">
        <v>4</v>
      </c>
      <c r="D29" s="73">
        <v>3</v>
      </c>
      <c r="E29" s="73">
        <v>47</v>
      </c>
      <c r="F29" s="73" t="s">
        <v>1233</v>
      </c>
    </row>
    <row r="30" spans="1:6" x14ac:dyDescent="0.35">
      <c r="A30" s="73" t="s">
        <v>1260</v>
      </c>
      <c r="B30" s="73" t="s">
        <v>1259</v>
      </c>
      <c r="C30" s="73">
        <v>3</v>
      </c>
      <c r="D30" s="73">
        <v>19</v>
      </c>
      <c r="E30" s="73">
        <v>7</v>
      </c>
      <c r="F30" s="73" t="s">
        <v>1233</v>
      </c>
    </row>
    <row r="31" spans="1:6" x14ac:dyDescent="0.35">
      <c r="A31" s="73" t="s">
        <v>1258</v>
      </c>
      <c r="B31" s="73" t="s">
        <v>146</v>
      </c>
      <c r="C31" s="73">
        <v>3</v>
      </c>
      <c r="D31" s="73">
        <v>19</v>
      </c>
      <c r="E31" s="73">
        <v>12</v>
      </c>
      <c r="F31" s="73" t="s">
        <v>1233</v>
      </c>
    </row>
    <row r="32" spans="1:6" x14ac:dyDescent="0.35">
      <c r="A32" s="73" t="s">
        <v>1258</v>
      </c>
      <c r="B32" s="73" t="s">
        <v>146</v>
      </c>
      <c r="C32" s="73">
        <v>1</v>
      </c>
      <c r="D32" s="73">
        <v>8</v>
      </c>
      <c r="E32" s="73">
        <v>36</v>
      </c>
      <c r="F32" s="73" t="s">
        <v>1233</v>
      </c>
    </row>
    <row r="33" spans="1:6" x14ac:dyDescent="0.35">
      <c r="A33" s="73" t="s">
        <v>1258</v>
      </c>
      <c r="B33" s="73" t="s">
        <v>146</v>
      </c>
      <c r="C33" s="73">
        <v>4</v>
      </c>
      <c r="D33" s="73">
        <v>3</v>
      </c>
      <c r="E33" s="73">
        <v>46</v>
      </c>
      <c r="F33" s="73" t="s">
        <v>1233</v>
      </c>
    </row>
    <row r="34" spans="1:6" x14ac:dyDescent="0.35">
      <c r="A34" s="73" t="s">
        <v>1258</v>
      </c>
      <c r="B34" s="73" t="s">
        <v>146</v>
      </c>
      <c r="C34" s="73">
        <v>1</v>
      </c>
      <c r="D34" s="73">
        <v>4</v>
      </c>
      <c r="E34" s="73">
        <v>15</v>
      </c>
      <c r="F34" s="73" t="s">
        <v>1233</v>
      </c>
    </row>
    <row r="35" spans="1:6" x14ac:dyDescent="0.35">
      <c r="A35" s="73" t="s">
        <v>1258</v>
      </c>
      <c r="B35" s="73" t="s">
        <v>146</v>
      </c>
      <c r="C35" s="73">
        <v>1</v>
      </c>
      <c r="D35" s="73">
        <v>3</v>
      </c>
      <c r="E35" s="73">
        <v>42</v>
      </c>
      <c r="F35" s="73" t="s">
        <v>1233</v>
      </c>
    </row>
    <row r="36" spans="1:6" x14ac:dyDescent="0.35">
      <c r="A36" s="73" t="s">
        <v>1258</v>
      </c>
      <c r="B36" s="73" t="s">
        <v>146</v>
      </c>
      <c r="C36" s="73">
        <v>3</v>
      </c>
      <c r="D36" s="73">
        <v>18</v>
      </c>
      <c r="E36" s="73">
        <v>3</v>
      </c>
      <c r="F36" s="73" t="s">
        <v>1233</v>
      </c>
    </row>
    <row r="37" spans="1:6" x14ac:dyDescent="0.35">
      <c r="A37" s="73" t="s">
        <v>1258</v>
      </c>
      <c r="B37" s="73" t="s">
        <v>146</v>
      </c>
      <c r="C37" s="73">
        <v>1</v>
      </c>
      <c r="D37" s="73">
        <v>5</v>
      </c>
      <c r="E37" s="73">
        <v>36</v>
      </c>
      <c r="F37" s="73" t="s">
        <v>1233</v>
      </c>
    </row>
    <row r="38" spans="1:6" x14ac:dyDescent="0.35">
      <c r="A38" s="73" t="s">
        <v>1258</v>
      </c>
      <c r="B38" s="73" t="s">
        <v>146</v>
      </c>
      <c r="C38" s="73">
        <v>1</v>
      </c>
      <c r="D38" s="73">
        <v>6</v>
      </c>
      <c r="E38" s="73">
        <v>57</v>
      </c>
      <c r="F38" s="73" t="s">
        <v>1233</v>
      </c>
    </row>
    <row r="39" spans="1:6" x14ac:dyDescent="0.35">
      <c r="A39" s="73" t="s">
        <v>1258</v>
      </c>
      <c r="B39" s="73" t="s">
        <v>146</v>
      </c>
      <c r="C39" s="73">
        <v>1</v>
      </c>
      <c r="D39" s="73">
        <v>7</v>
      </c>
      <c r="E39" s="73">
        <v>36</v>
      </c>
      <c r="F39" s="73" t="s">
        <v>1233</v>
      </c>
    </row>
    <row r="40" spans="1:6" x14ac:dyDescent="0.35">
      <c r="A40" s="73" t="s">
        <v>1257</v>
      </c>
      <c r="B40" s="73" t="s">
        <v>1256</v>
      </c>
      <c r="C40" s="73">
        <v>1</v>
      </c>
      <c r="D40" s="73">
        <v>5</v>
      </c>
      <c r="E40" s="73">
        <v>34</v>
      </c>
      <c r="F40" s="73" t="s">
        <v>1233</v>
      </c>
    </row>
    <row r="41" spans="1:6" x14ac:dyDescent="0.35">
      <c r="A41" s="73" t="s">
        <v>1257</v>
      </c>
      <c r="B41" s="73" t="s">
        <v>1256</v>
      </c>
      <c r="C41" s="73">
        <v>1</v>
      </c>
      <c r="D41" s="73">
        <v>8</v>
      </c>
      <c r="E41" s="73">
        <v>34</v>
      </c>
      <c r="F41" s="73" t="s">
        <v>1233</v>
      </c>
    </row>
    <row r="42" spans="1:6" x14ac:dyDescent="0.35">
      <c r="A42" s="73" t="s">
        <v>1257</v>
      </c>
      <c r="B42" s="73" t="s">
        <v>1256</v>
      </c>
      <c r="C42" s="73">
        <v>4</v>
      </c>
      <c r="D42" s="73">
        <v>3</v>
      </c>
      <c r="E42" s="73">
        <v>43</v>
      </c>
      <c r="F42" s="73" t="s">
        <v>1233</v>
      </c>
    </row>
    <row r="43" spans="1:6" x14ac:dyDescent="0.35">
      <c r="A43" s="73" t="s">
        <v>1257</v>
      </c>
      <c r="B43" s="73" t="s">
        <v>1256</v>
      </c>
      <c r="C43" s="73">
        <v>1</v>
      </c>
      <c r="D43" s="73">
        <v>7</v>
      </c>
      <c r="E43" s="73">
        <v>34</v>
      </c>
      <c r="F43" s="73" t="s">
        <v>1233</v>
      </c>
    </row>
    <row r="44" spans="1:6" x14ac:dyDescent="0.35">
      <c r="A44" s="73" t="s">
        <v>1257</v>
      </c>
      <c r="B44" s="73" t="s">
        <v>1256</v>
      </c>
      <c r="C44" s="73">
        <v>3</v>
      </c>
      <c r="D44" s="73">
        <v>19</v>
      </c>
      <c r="E44" s="73">
        <v>10</v>
      </c>
      <c r="F44" s="73" t="s">
        <v>1233</v>
      </c>
    </row>
    <row r="45" spans="1:6" x14ac:dyDescent="0.35">
      <c r="A45" s="73" t="s">
        <v>1257</v>
      </c>
      <c r="B45" s="73" t="s">
        <v>1256</v>
      </c>
      <c r="C45" s="73">
        <v>3</v>
      </c>
      <c r="D45" s="73">
        <v>18</v>
      </c>
      <c r="E45" s="73">
        <v>58</v>
      </c>
      <c r="F45" s="73" t="s">
        <v>1233</v>
      </c>
    </row>
    <row r="46" spans="1:6" x14ac:dyDescent="0.35">
      <c r="A46" s="73" t="s">
        <v>1257</v>
      </c>
      <c r="B46" s="73" t="s">
        <v>1256</v>
      </c>
      <c r="C46" s="73">
        <v>1</v>
      </c>
      <c r="D46" s="73">
        <v>6</v>
      </c>
      <c r="E46" s="73">
        <v>14</v>
      </c>
      <c r="F46" s="73" t="s">
        <v>1233</v>
      </c>
    </row>
    <row r="47" spans="1:6" x14ac:dyDescent="0.35">
      <c r="A47" s="73" t="s">
        <v>1255</v>
      </c>
      <c r="B47" s="73" t="s">
        <v>226</v>
      </c>
      <c r="C47" s="73">
        <v>1</v>
      </c>
      <c r="D47" s="73">
        <v>3</v>
      </c>
      <c r="E47" s="73">
        <v>13</v>
      </c>
      <c r="F47" s="73" t="s">
        <v>1233</v>
      </c>
    </row>
    <row r="48" spans="1:6" x14ac:dyDescent="0.35">
      <c r="A48" s="73" t="s">
        <v>1255</v>
      </c>
      <c r="B48" s="73" t="s">
        <v>226</v>
      </c>
      <c r="C48" s="73">
        <v>3</v>
      </c>
      <c r="D48" s="73">
        <v>18</v>
      </c>
      <c r="E48" s="73">
        <v>49</v>
      </c>
      <c r="F48" s="73" t="s">
        <v>1233</v>
      </c>
    </row>
    <row r="49" spans="1:6" x14ac:dyDescent="0.35">
      <c r="A49" s="73" t="s">
        <v>1255</v>
      </c>
      <c r="B49" s="73" t="s">
        <v>226</v>
      </c>
      <c r="C49" s="73">
        <v>3</v>
      </c>
      <c r="D49" s="73">
        <v>19</v>
      </c>
      <c r="E49" s="73">
        <v>6</v>
      </c>
      <c r="F49" s="73" t="s">
        <v>1233</v>
      </c>
    </row>
    <row r="50" spans="1:6" x14ac:dyDescent="0.35">
      <c r="A50" s="73" t="s">
        <v>1255</v>
      </c>
      <c r="B50" s="73" t="s">
        <v>226</v>
      </c>
      <c r="C50" s="73">
        <v>4</v>
      </c>
      <c r="D50" s="73">
        <v>3</v>
      </c>
      <c r="E50" s="73">
        <v>42</v>
      </c>
      <c r="F50" s="73" t="s">
        <v>1233</v>
      </c>
    </row>
    <row r="51" spans="1:6" x14ac:dyDescent="0.35">
      <c r="A51" s="73" t="s">
        <v>1255</v>
      </c>
      <c r="B51" s="73" t="s">
        <v>226</v>
      </c>
      <c r="C51" s="73">
        <v>1</v>
      </c>
      <c r="D51" s="73">
        <v>8</v>
      </c>
      <c r="E51" s="73">
        <v>33</v>
      </c>
      <c r="F51" s="73" t="s">
        <v>1233</v>
      </c>
    </row>
    <row r="52" spans="1:6" x14ac:dyDescent="0.35">
      <c r="A52" s="73" t="s">
        <v>1255</v>
      </c>
      <c r="B52" s="73" t="s">
        <v>226</v>
      </c>
      <c r="C52" s="73">
        <v>1</v>
      </c>
      <c r="D52" s="73">
        <v>6</v>
      </c>
      <c r="E52" s="73">
        <v>21</v>
      </c>
      <c r="F52" s="73" t="s">
        <v>1233</v>
      </c>
    </row>
    <row r="53" spans="1:6" x14ac:dyDescent="0.35">
      <c r="A53" s="73" t="s">
        <v>1255</v>
      </c>
      <c r="B53" s="73" t="s">
        <v>226</v>
      </c>
      <c r="C53" s="73">
        <v>1</v>
      </c>
      <c r="D53" s="73">
        <v>7</v>
      </c>
      <c r="E53" s="73">
        <v>33</v>
      </c>
      <c r="F53" s="73" t="s">
        <v>1233</v>
      </c>
    </row>
    <row r="54" spans="1:6" x14ac:dyDescent="0.35">
      <c r="A54" s="73" t="s">
        <v>1255</v>
      </c>
      <c r="B54" s="73" t="s">
        <v>226</v>
      </c>
      <c r="C54" s="73">
        <v>1</v>
      </c>
      <c r="D54" s="73">
        <v>5</v>
      </c>
      <c r="E54" s="73">
        <v>33</v>
      </c>
      <c r="F54" s="73" t="s">
        <v>1233</v>
      </c>
    </row>
    <row r="55" spans="1:6" x14ac:dyDescent="0.35">
      <c r="A55" s="73" t="s">
        <v>1254</v>
      </c>
      <c r="B55" s="73" t="s">
        <v>1253</v>
      </c>
      <c r="C55" s="73">
        <v>1</v>
      </c>
      <c r="D55" s="73">
        <v>3</v>
      </c>
      <c r="E55" s="73">
        <v>20</v>
      </c>
      <c r="F55" s="73" t="s">
        <v>1233</v>
      </c>
    </row>
    <row r="56" spans="1:6" x14ac:dyDescent="0.35">
      <c r="A56" s="73" t="s">
        <v>1254</v>
      </c>
      <c r="B56" s="73" t="s">
        <v>1253</v>
      </c>
      <c r="C56" s="73">
        <v>1</v>
      </c>
      <c r="D56" s="73">
        <v>5</v>
      </c>
      <c r="E56" s="73">
        <v>32</v>
      </c>
      <c r="F56" s="73" t="s">
        <v>1233</v>
      </c>
    </row>
    <row r="57" spans="1:6" x14ac:dyDescent="0.35">
      <c r="A57" s="73" t="s">
        <v>1254</v>
      </c>
      <c r="B57" s="73" t="s">
        <v>1253</v>
      </c>
      <c r="C57" s="73">
        <v>1</v>
      </c>
      <c r="D57" s="73">
        <v>8</v>
      </c>
      <c r="E57" s="73">
        <v>32</v>
      </c>
      <c r="F57" s="73" t="s">
        <v>1233</v>
      </c>
    </row>
    <row r="58" spans="1:6" x14ac:dyDescent="0.35">
      <c r="A58" s="73" t="s">
        <v>1254</v>
      </c>
      <c r="B58" s="73" t="s">
        <v>1253</v>
      </c>
      <c r="C58" s="73">
        <v>3</v>
      </c>
      <c r="D58" s="73">
        <v>18</v>
      </c>
      <c r="E58" s="73">
        <v>40</v>
      </c>
      <c r="F58" s="73" t="s">
        <v>1233</v>
      </c>
    </row>
    <row r="59" spans="1:6" x14ac:dyDescent="0.35">
      <c r="A59" s="73" t="s">
        <v>1254</v>
      </c>
      <c r="B59" s="73" t="s">
        <v>1253</v>
      </c>
      <c r="C59" s="73">
        <v>1</v>
      </c>
      <c r="D59" s="73">
        <v>4</v>
      </c>
      <c r="E59" s="73">
        <v>17</v>
      </c>
      <c r="F59" s="73" t="s">
        <v>1233</v>
      </c>
    </row>
    <row r="60" spans="1:6" x14ac:dyDescent="0.35">
      <c r="A60" s="73" t="s">
        <v>1254</v>
      </c>
      <c r="B60" s="73" t="s">
        <v>1253</v>
      </c>
      <c r="C60" s="73">
        <v>4</v>
      </c>
      <c r="D60" s="73">
        <v>3</v>
      </c>
      <c r="E60" s="73">
        <v>41</v>
      </c>
      <c r="F60" s="73" t="s">
        <v>1233</v>
      </c>
    </row>
    <row r="61" spans="1:6" x14ac:dyDescent="0.35">
      <c r="A61" s="73" t="s">
        <v>1254</v>
      </c>
      <c r="B61" s="73" t="s">
        <v>1253</v>
      </c>
      <c r="C61" s="73">
        <v>1</v>
      </c>
      <c r="D61" s="73">
        <v>7</v>
      </c>
      <c r="E61" s="73">
        <v>32</v>
      </c>
      <c r="F61" s="73" t="s">
        <v>1233</v>
      </c>
    </row>
    <row r="62" spans="1:6" x14ac:dyDescent="0.35">
      <c r="A62" s="73" t="s">
        <v>1254</v>
      </c>
      <c r="B62" s="73" t="s">
        <v>1253</v>
      </c>
      <c r="C62" s="73">
        <v>3</v>
      </c>
      <c r="D62" s="73">
        <v>19</v>
      </c>
      <c r="E62" s="73">
        <v>20</v>
      </c>
      <c r="F62" s="73" t="s">
        <v>1233</v>
      </c>
    </row>
    <row r="63" spans="1:6" x14ac:dyDescent="0.35">
      <c r="A63" s="73" t="s">
        <v>1254</v>
      </c>
      <c r="B63" s="73" t="s">
        <v>1253</v>
      </c>
      <c r="C63" s="73">
        <v>1</v>
      </c>
      <c r="D63" s="73">
        <v>6</v>
      </c>
      <c r="E63" s="73">
        <v>28</v>
      </c>
      <c r="F63" s="73" t="s">
        <v>1233</v>
      </c>
    </row>
    <row r="64" spans="1:6" x14ac:dyDescent="0.35">
      <c r="A64" s="73" t="s">
        <v>1252</v>
      </c>
      <c r="B64" s="73" t="s">
        <v>538</v>
      </c>
      <c r="C64" s="73">
        <v>1</v>
      </c>
      <c r="D64" s="73">
        <v>8</v>
      </c>
      <c r="E64" s="73">
        <v>30</v>
      </c>
      <c r="F64" s="73" t="s">
        <v>1233</v>
      </c>
    </row>
    <row r="65" spans="1:6" x14ac:dyDescent="0.35">
      <c r="A65" s="73" t="s">
        <v>1252</v>
      </c>
      <c r="B65" s="73" t="s">
        <v>538</v>
      </c>
      <c r="C65" s="73">
        <v>1</v>
      </c>
      <c r="D65" s="73">
        <v>5</v>
      </c>
      <c r="E65" s="73">
        <v>30</v>
      </c>
      <c r="F65" s="73" t="s">
        <v>1233</v>
      </c>
    </row>
    <row r="66" spans="1:6" x14ac:dyDescent="0.35">
      <c r="A66" s="73" t="s">
        <v>1252</v>
      </c>
      <c r="B66" s="73" t="s">
        <v>538</v>
      </c>
      <c r="C66" s="73">
        <v>4</v>
      </c>
      <c r="D66" s="73">
        <v>3</v>
      </c>
      <c r="E66" s="73">
        <v>39</v>
      </c>
      <c r="F66" s="73" t="s">
        <v>1233</v>
      </c>
    </row>
    <row r="67" spans="1:6" x14ac:dyDescent="0.35">
      <c r="A67" s="73" t="s">
        <v>1252</v>
      </c>
      <c r="B67" s="73" t="s">
        <v>538</v>
      </c>
      <c r="C67" s="73">
        <v>3</v>
      </c>
      <c r="D67" s="73">
        <v>18</v>
      </c>
      <c r="E67" s="73">
        <v>22</v>
      </c>
      <c r="F67" s="73" t="s">
        <v>1233</v>
      </c>
    </row>
    <row r="68" spans="1:6" x14ac:dyDescent="0.35">
      <c r="A68" s="73" t="s">
        <v>1252</v>
      </c>
      <c r="B68" s="73" t="s">
        <v>538</v>
      </c>
      <c r="C68" s="73">
        <v>1</v>
      </c>
      <c r="D68" s="73">
        <v>3</v>
      </c>
      <c r="E68" s="73">
        <v>29</v>
      </c>
      <c r="F68" s="73" t="s">
        <v>1233</v>
      </c>
    </row>
    <row r="69" spans="1:6" x14ac:dyDescent="0.35">
      <c r="A69" s="73" t="s">
        <v>1252</v>
      </c>
      <c r="B69" s="73" t="s">
        <v>538</v>
      </c>
      <c r="C69" s="73">
        <v>1</v>
      </c>
      <c r="D69" s="73">
        <v>6</v>
      </c>
      <c r="E69" s="73">
        <v>42</v>
      </c>
      <c r="F69" s="73" t="s">
        <v>1233</v>
      </c>
    </row>
    <row r="70" spans="1:6" x14ac:dyDescent="0.35">
      <c r="A70" s="73" t="s">
        <v>1252</v>
      </c>
      <c r="B70" s="73" t="s">
        <v>538</v>
      </c>
      <c r="C70" s="73">
        <v>3</v>
      </c>
      <c r="D70" s="73">
        <v>19</v>
      </c>
      <c r="E70" s="73">
        <v>18</v>
      </c>
      <c r="F70" s="73" t="s">
        <v>1233</v>
      </c>
    </row>
    <row r="71" spans="1:6" x14ac:dyDescent="0.35">
      <c r="A71" s="73" t="s">
        <v>1252</v>
      </c>
      <c r="B71" s="73" t="s">
        <v>538</v>
      </c>
      <c r="C71" s="73">
        <v>1</v>
      </c>
      <c r="D71" s="73">
        <v>7</v>
      </c>
      <c r="E71" s="73">
        <v>30</v>
      </c>
      <c r="F71" s="73" t="s">
        <v>1233</v>
      </c>
    </row>
    <row r="72" spans="1:6" x14ac:dyDescent="0.35">
      <c r="A72" s="73" t="s">
        <v>1251</v>
      </c>
      <c r="B72" s="73" t="s">
        <v>97</v>
      </c>
      <c r="C72" s="73">
        <v>1</v>
      </c>
      <c r="D72" s="73">
        <v>5</v>
      </c>
      <c r="E72" s="73">
        <v>29</v>
      </c>
      <c r="F72" s="73" t="s">
        <v>1233</v>
      </c>
    </row>
    <row r="73" spans="1:6" x14ac:dyDescent="0.35">
      <c r="A73" s="73" t="s">
        <v>1251</v>
      </c>
      <c r="B73" s="73" t="s">
        <v>97</v>
      </c>
      <c r="C73" s="73">
        <v>1</v>
      </c>
      <c r="D73" s="73">
        <v>7</v>
      </c>
      <c r="E73" s="73">
        <v>29</v>
      </c>
      <c r="F73" s="73" t="s">
        <v>1233</v>
      </c>
    </row>
    <row r="74" spans="1:6" x14ac:dyDescent="0.35">
      <c r="A74" s="73" t="s">
        <v>1251</v>
      </c>
      <c r="B74" s="73" t="s">
        <v>97</v>
      </c>
      <c r="C74" s="73">
        <v>1</v>
      </c>
      <c r="D74" s="73">
        <v>6</v>
      </c>
      <c r="E74" s="73">
        <v>49</v>
      </c>
      <c r="F74" s="73" t="s">
        <v>1233</v>
      </c>
    </row>
    <row r="75" spans="1:6" x14ac:dyDescent="0.35">
      <c r="A75" s="73" t="s">
        <v>1251</v>
      </c>
      <c r="B75" s="73" t="s">
        <v>97</v>
      </c>
      <c r="C75" s="73">
        <v>1</v>
      </c>
      <c r="D75" s="73">
        <v>4</v>
      </c>
      <c r="E75" s="73">
        <v>19</v>
      </c>
      <c r="F75" s="73" t="s">
        <v>1233</v>
      </c>
    </row>
    <row r="76" spans="1:6" x14ac:dyDescent="0.35">
      <c r="A76" s="73" t="s">
        <v>1251</v>
      </c>
      <c r="B76" s="73" t="s">
        <v>97</v>
      </c>
      <c r="C76" s="73">
        <v>1</v>
      </c>
      <c r="D76" s="73">
        <v>8</v>
      </c>
      <c r="E76" s="73">
        <v>29</v>
      </c>
      <c r="F76" s="73" t="s">
        <v>1233</v>
      </c>
    </row>
    <row r="77" spans="1:6" x14ac:dyDescent="0.35">
      <c r="A77" s="73" t="s">
        <v>1251</v>
      </c>
      <c r="B77" s="73" t="s">
        <v>97</v>
      </c>
      <c r="C77" s="73">
        <v>3</v>
      </c>
      <c r="D77" s="73">
        <v>19</v>
      </c>
      <c r="E77" s="73">
        <v>17</v>
      </c>
      <c r="F77" s="73" t="s">
        <v>1233</v>
      </c>
    </row>
    <row r="78" spans="1:6" x14ac:dyDescent="0.35">
      <c r="A78" s="73" t="s">
        <v>1251</v>
      </c>
      <c r="B78" s="73" t="s">
        <v>97</v>
      </c>
      <c r="C78" s="73">
        <v>3</v>
      </c>
      <c r="D78" s="73">
        <v>18</v>
      </c>
      <c r="E78" s="73">
        <v>13</v>
      </c>
      <c r="F78" s="73" t="s">
        <v>1233</v>
      </c>
    </row>
    <row r="79" spans="1:6" x14ac:dyDescent="0.35">
      <c r="A79" s="73" t="s">
        <v>1251</v>
      </c>
      <c r="B79" s="73" t="s">
        <v>97</v>
      </c>
      <c r="C79" s="73">
        <v>4</v>
      </c>
      <c r="D79" s="73">
        <v>3</v>
      </c>
      <c r="E79" s="73">
        <v>38</v>
      </c>
      <c r="F79" s="73" t="s">
        <v>1233</v>
      </c>
    </row>
    <row r="80" spans="1:6" x14ac:dyDescent="0.35">
      <c r="A80" s="73" t="s">
        <v>1251</v>
      </c>
      <c r="B80" s="73" t="s">
        <v>97</v>
      </c>
      <c r="C80" s="73">
        <v>1</v>
      </c>
      <c r="D80" s="73">
        <v>3</v>
      </c>
      <c r="E80" s="73">
        <v>35</v>
      </c>
      <c r="F80" s="73" t="s">
        <v>1233</v>
      </c>
    </row>
    <row r="81" spans="1:6" x14ac:dyDescent="0.35">
      <c r="A81" s="73" t="s">
        <v>1250</v>
      </c>
      <c r="B81" s="73" t="s">
        <v>1249</v>
      </c>
      <c r="C81" s="73">
        <v>1</v>
      </c>
      <c r="D81" s="73">
        <v>8</v>
      </c>
      <c r="E81" s="73">
        <v>27</v>
      </c>
      <c r="F81" s="73" t="s">
        <v>1233</v>
      </c>
    </row>
    <row r="82" spans="1:6" x14ac:dyDescent="0.35">
      <c r="A82" s="73" t="s">
        <v>1250</v>
      </c>
      <c r="B82" s="73" t="s">
        <v>1249</v>
      </c>
      <c r="C82" s="73">
        <v>3</v>
      </c>
      <c r="D82" s="73">
        <v>19</v>
      </c>
      <c r="E82" s="73">
        <v>5</v>
      </c>
      <c r="F82" s="73" t="s">
        <v>1233</v>
      </c>
    </row>
    <row r="83" spans="1:6" x14ac:dyDescent="0.35">
      <c r="A83" s="73" t="s">
        <v>1250</v>
      </c>
      <c r="B83" s="73" t="s">
        <v>1249</v>
      </c>
      <c r="C83" s="73">
        <v>1</v>
      </c>
      <c r="D83" s="73">
        <v>6</v>
      </c>
      <c r="E83" s="73">
        <v>6</v>
      </c>
      <c r="F83" s="73" t="s">
        <v>1233</v>
      </c>
    </row>
    <row r="84" spans="1:6" x14ac:dyDescent="0.35">
      <c r="A84" s="73" t="s">
        <v>1250</v>
      </c>
      <c r="B84" s="73" t="s">
        <v>1249</v>
      </c>
      <c r="C84" s="73">
        <v>1</v>
      </c>
      <c r="D84" s="73">
        <v>5</v>
      </c>
      <c r="E84" s="73">
        <v>20</v>
      </c>
      <c r="F84" s="73" t="s">
        <v>1233</v>
      </c>
    </row>
    <row r="85" spans="1:6" x14ac:dyDescent="0.35">
      <c r="A85" s="73" t="s">
        <v>1250</v>
      </c>
      <c r="B85" s="73" t="s">
        <v>1249</v>
      </c>
      <c r="C85" s="73">
        <v>4</v>
      </c>
      <c r="D85" s="73">
        <v>3</v>
      </c>
      <c r="E85" s="73">
        <v>35</v>
      </c>
      <c r="F85" s="73" t="s">
        <v>1233</v>
      </c>
    </row>
    <row r="86" spans="1:6" x14ac:dyDescent="0.35">
      <c r="A86" s="73" t="s">
        <v>1250</v>
      </c>
      <c r="B86" s="73" t="s">
        <v>1249</v>
      </c>
      <c r="C86" s="73">
        <v>3</v>
      </c>
      <c r="D86" s="73">
        <v>18</v>
      </c>
      <c r="E86" s="73">
        <v>68</v>
      </c>
      <c r="F86" s="73" t="s">
        <v>1233</v>
      </c>
    </row>
    <row r="87" spans="1:6" x14ac:dyDescent="0.35">
      <c r="A87" s="73" t="s">
        <v>1250</v>
      </c>
      <c r="B87" s="73" t="s">
        <v>1249</v>
      </c>
      <c r="C87" s="73">
        <v>1</v>
      </c>
      <c r="D87" s="73">
        <v>3</v>
      </c>
      <c r="E87" s="73">
        <v>2</v>
      </c>
      <c r="F87" s="73" t="s">
        <v>1233</v>
      </c>
    </row>
    <row r="88" spans="1:6" x14ac:dyDescent="0.35">
      <c r="A88" s="73" t="s">
        <v>1250</v>
      </c>
      <c r="B88" s="73" t="s">
        <v>1249</v>
      </c>
      <c r="C88" s="73">
        <v>1</v>
      </c>
      <c r="D88" s="73">
        <v>7</v>
      </c>
      <c r="E88" s="73">
        <v>27</v>
      </c>
      <c r="F88" s="73" t="s">
        <v>1233</v>
      </c>
    </row>
    <row r="89" spans="1:6" x14ac:dyDescent="0.35">
      <c r="A89" s="73" t="s">
        <v>1248</v>
      </c>
      <c r="B89" s="73" t="s">
        <v>97</v>
      </c>
      <c r="C89" s="73">
        <v>1</v>
      </c>
      <c r="D89" s="73">
        <v>6</v>
      </c>
      <c r="E89" s="73">
        <v>20</v>
      </c>
      <c r="F89" s="73" t="s">
        <v>1233</v>
      </c>
    </row>
    <row r="90" spans="1:6" x14ac:dyDescent="0.35">
      <c r="A90" s="73" t="s">
        <v>1248</v>
      </c>
      <c r="B90" s="73" t="s">
        <v>97</v>
      </c>
      <c r="C90" s="73">
        <v>1</v>
      </c>
      <c r="D90" s="73">
        <v>5</v>
      </c>
      <c r="E90" s="73">
        <v>26</v>
      </c>
      <c r="F90" s="73" t="s">
        <v>1233</v>
      </c>
    </row>
    <row r="91" spans="1:6" x14ac:dyDescent="0.35">
      <c r="A91" s="73" t="s">
        <v>1248</v>
      </c>
      <c r="B91" s="73" t="s">
        <v>97</v>
      </c>
      <c r="C91" s="73">
        <v>1</v>
      </c>
      <c r="D91" s="73">
        <v>4</v>
      </c>
      <c r="E91" s="73">
        <v>22</v>
      </c>
      <c r="F91" s="73" t="s">
        <v>1233</v>
      </c>
    </row>
    <row r="92" spans="1:6" x14ac:dyDescent="0.35">
      <c r="A92" s="73" t="s">
        <v>1248</v>
      </c>
      <c r="B92" s="73" t="s">
        <v>97</v>
      </c>
      <c r="C92" s="73">
        <v>1</v>
      </c>
      <c r="D92" s="73">
        <v>8</v>
      </c>
      <c r="E92" s="73">
        <v>25</v>
      </c>
      <c r="F92" s="73" t="s">
        <v>1233</v>
      </c>
    </row>
    <row r="93" spans="1:6" x14ac:dyDescent="0.35">
      <c r="A93" s="73" t="s">
        <v>1248</v>
      </c>
      <c r="B93" s="73" t="s">
        <v>97</v>
      </c>
      <c r="C93" s="73">
        <v>3</v>
      </c>
      <c r="D93" s="73">
        <v>19</v>
      </c>
      <c r="E93" s="73">
        <v>16</v>
      </c>
      <c r="F93" s="73" t="s">
        <v>1233</v>
      </c>
    </row>
    <row r="94" spans="1:6" x14ac:dyDescent="0.35">
      <c r="A94" s="73" t="s">
        <v>1248</v>
      </c>
      <c r="B94" s="73" t="s">
        <v>97</v>
      </c>
      <c r="C94" s="73">
        <v>3</v>
      </c>
      <c r="D94" s="73">
        <v>18</v>
      </c>
      <c r="E94" s="73">
        <v>50</v>
      </c>
      <c r="F94" s="73" t="s">
        <v>1233</v>
      </c>
    </row>
    <row r="95" spans="1:6" x14ac:dyDescent="0.35">
      <c r="A95" s="73" t="s">
        <v>1248</v>
      </c>
      <c r="B95" s="73" t="s">
        <v>97</v>
      </c>
      <c r="C95" s="73">
        <v>1</v>
      </c>
      <c r="D95" s="73">
        <v>7</v>
      </c>
      <c r="E95" s="73">
        <v>25</v>
      </c>
      <c r="F95" s="73" t="s">
        <v>1233</v>
      </c>
    </row>
    <row r="96" spans="1:6" x14ac:dyDescent="0.35">
      <c r="A96" s="73" t="s">
        <v>1248</v>
      </c>
      <c r="B96" s="73" t="s">
        <v>97</v>
      </c>
      <c r="C96" s="73">
        <v>4</v>
      </c>
      <c r="D96" s="73">
        <v>3</v>
      </c>
      <c r="E96" s="73">
        <v>33</v>
      </c>
      <c r="F96" s="73" t="s">
        <v>1233</v>
      </c>
    </row>
    <row r="97" spans="1:6" x14ac:dyDescent="0.35">
      <c r="A97" s="73" t="s">
        <v>1247</v>
      </c>
      <c r="B97" s="73" t="s">
        <v>538</v>
      </c>
      <c r="C97" s="73">
        <v>3</v>
      </c>
      <c r="D97" s="73">
        <v>19</v>
      </c>
      <c r="E97" s="73">
        <v>11</v>
      </c>
      <c r="F97" s="73" t="s">
        <v>1233</v>
      </c>
    </row>
    <row r="98" spans="1:6" x14ac:dyDescent="0.35">
      <c r="A98" s="73" t="s">
        <v>1247</v>
      </c>
      <c r="B98" s="73" t="s">
        <v>538</v>
      </c>
      <c r="C98" s="73">
        <v>1</v>
      </c>
      <c r="D98" s="73">
        <v>3</v>
      </c>
      <c r="E98" s="73">
        <v>34</v>
      </c>
      <c r="F98" s="73" t="s">
        <v>1233</v>
      </c>
    </row>
    <row r="99" spans="1:6" x14ac:dyDescent="0.35">
      <c r="A99" s="73" t="s">
        <v>1247</v>
      </c>
      <c r="B99" s="73" t="s">
        <v>538</v>
      </c>
      <c r="C99" s="73">
        <v>3</v>
      </c>
      <c r="D99" s="73">
        <v>18</v>
      </c>
      <c r="E99" s="73">
        <v>14</v>
      </c>
      <c r="F99" s="73" t="s">
        <v>1233</v>
      </c>
    </row>
    <row r="100" spans="1:6" x14ac:dyDescent="0.35">
      <c r="A100" s="73" t="s">
        <v>1247</v>
      </c>
      <c r="B100" s="73" t="s">
        <v>538</v>
      </c>
      <c r="C100" s="73">
        <v>4</v>
      </c>
      <c r="D100" s="73">
        <v>3</v>
      </c>
      <c r="E100" s="73">
        <v>29</v>
      </c>
      <c r="F100" s="73" t="s">
        <v>1233</v>
      </c>
    </row>
    <row r="101" spans="1:6" x14ac:dyDescent="0.35">
      <c r="A101" s="73" t="s">
        <v>1247</v>
      </c>
      <c r="B101" s="73" t="s">
        <v>538</v>
      </c>
      <c r="C101" s="73">
        <v>1</v>
      </c>
      <c r="D101" s="73">
        <v>6</v>
      </c>
      <c r="E101" s="73">
        <v>48</v>
      </c>
      <c r="F101" s="73" t="s">
        <v>1233</v>
      </c>
    </row>
    <row r="102" spans="1:6" x14ac:dyDescent="0.35">
      <c r="A102" s="73" t="s">
        <v>1247</v>
      </c>
      <c r="B102" s="73" t="s">
        <v>538</v>
      </c>
      <c r="C102" s="73">
        <v>1</v>
      </c>
      <c r="D102" s="73">
        <v>5</v>
      </c>
      <c r="E102" s="73">
        <v>22</v>
      </c>
      <c r="F102" s="73" t="s">
        <v>1233</v>
      </c>
    </row>
    <row r="103" spans="1:6" x14ac:dyDescent="0.35">
      <c r="A103" s="73" t="s">
        <v>1247</v>
      </c>
      <c r="B103" s="73" t="s">
        <v>538</v>
      </c>
      <c r="C103" s="73">
        <v>1</v>
      </c>
      <c r="D103" s="73">
        <v>8</v>
      </c>
      <c r="E103" s="73">
        <v>21</v>
      </c>
      <c r="F103" s="73" t="s">
        <v>1233</v>
      </c>
    </row>
    <row r="104" spans="1:6" x14ac:dyDescent="0.35">
      <c r="A104" s="73" t="s">
        <v>1247</v>
      </c>
      <c r="B104" s="73" t="s">
        <v>538</v>
      </c>
      <c r="C104" s="73">
        <v>1</v>
      </c>
      <c r="D104" s="73">
        <v>7</v>
      </c>
      <c r="E104" s="73">
        <v>21</v>
      </c>
      <c r="F104" s="73" t="s">
        <v>1233</v>
      </c>
    </row>
    <row r="105" spans="1:6" x14ac:dyDescent="0.35">
      <c r="A105" s="73" t="s">
        <v>1246</v>
      </c>
      <c r="B105" s="73" t="s">
        <v>1245</v>
      </c>
      <c r="C105" s="73">
        <v>1</v>
      </c>
      <c r="D105" s="73">
        <v>11</v>
      </c>
      <c r="E105" s="73">
        <v>51</v>
      </c>
      <c r="F105" s="73" t="s">
        <v>1233</v>
      </c>
    </row>
    <row r="106" spans="1:6" x14ac:dyDescent="0.35">
      <c r="A106" s="73" t="s">
        <v>1246</v>
      </c>
      <c r="B106" s="73" t="s">
        <v>1245</v>
      </c>
      <c r="C106" s="73">
        <v>1</v>
      </c>
      <c r="D106" s="73">
        <v>11</v>
      </c>
      <c r="E106" s="73">
        <v>52</v>
      </c>
      <c r="F106" s="73" t="s">
        <v>1233</v>
      </c>
    </row>
    <row r="107" spans="1:6" x14ac:dyDescent="0.35">
      <c r="A107" s="73" t="s">
        <v>1244</v>
      </c>
      <c r="B107" s="73" t="s">
        <v>1243</v>
      </c>
      <c r="C107" s="73">
        <v>1</v>
      </c>
      <c r="D107" s="73">
        <v>15</v>
      </c>
      <c r="E107" s="73">
        <v>48</v>
      </c>
      <c r="F107" s="73" t="s">
        <v>1233</v>
      </c>
    </row>
    <row r="108" spans="1:6" x14ac:dyDescent="0.35">
      <c r="A108" s="73" t="s">
        <v>1244</v>
      </c>
      <c r="B108" s="73" t="s">
        <v>1243</v>
      </c>
      <c r="C108" s="73">
        <v>1</v>
      </c>
      <c r="D108" s="73">
        <v>15</v>
      </c>
      <c r="E108" s="73">
        <v>58</v>
      </c>
      <c r="F108" s="73" t="s">
        <v>1233</v>
      </c>
    </row>
    <row r="109" spans="1:6" x14ac:dyDescent="0.35">
      <c r="A109" s="73" t="s">
        <v>1242</v>
      </c>
      <c r="B109" s="73" t="s">
        <v>538</v>
      </c>
      <c r="C109" s="73">
        <v>1</v>
      </c>
      <c r="D109" s="73">
        <v>15</v>
      </c>
      <c r="E109" s="73">
        <v>38</v>
      </c>
      <c r="F109" s="73" t="s">
        <v>1233</v>
      </c>
    </row>
    <row r="110" spans="1:6" x14ac:dyDescent="0.35">
      <c r="A110" s="73" t="s">
        <v>1242</v>
      </c>
      <c r="B110" s="73" t="s">
        <v>538</v>
      </c>
      <c r="C110" s="73">
        <v>1</v>
      </c>
      <c r="D110" s="73">
        <v>15</v>
      </c>
      <c r="E110" s="73">
        <v>28</v>
      </c>
      <c r="F110" s="73" t="s">
        <v>1233</v>
      </c>
    </row>
    <row r="111" spans="1:6" x14ac:dyDescent="0.35">
      <c r="A111" s="73" t="s">
        <v>1241</v>
      </c>
      <c r="B111" s="73" t="s">
        <v>538</v>
      </c>
      <c r="C111" s="73">
        <v>1</v>
      </c>
      <c r="D111" s="73">
        <v>11</v>
      </c>
      <c r="E111" s="73">
        <v>37</v>
      </c>
      <c r="F111" s="73" t="s">
        <v>1233</v>
      </c>
    </row>
    <row r="112" spans="1:6" x14ac:dyDescent="0.35">
      <c r="A112" s="73" t="s">
        <v>1241</v>
      </c>
      <c r="B112" s="73" t="s">
        <v>538</v>
      </c>
      <c r="C112" s="73">
        <v>1</v>
      </c>
      <c r="D112" s="73">
        <v>11</v>
      </c>
      <c r="E112" s="73">
        <v>38</v>
      </c>
      <c r="F112" s="73" t="s">
        <v>1233</v>
      </c>
    </row>
    <row r="113" spans="1:6" x14ac:dyDescent="0.35">
      <c r="A113" s="73" t="s">
        <v>1240</v>
      </c>
      <c r="B113" s="73" t="s">
        <v>1239</v>
      </c>
      <c r="C113" s="73">
        <v>1</v>
      </c>
      <c r="D113" s="73">
        <v>11</v>
      </c>
      <c r="E113" s="73">
        <v>47</v>
      </c>
      <c r="F113" s="73" t="s">
        <v>1233</v>
      </c>
    </row>
    <row r="114" spans="1:6" x14ac:dyDescent="0.35">
      <c r="A114" s="73" t="s">
        <v>1240</v>
      </c>
      <c r="B114" s="73" t="s">
        <v>1239</v>
      </c>
      <c r="C114" s="73">
        <v>1</v>
      </c>
      <c r="D114" s="73">
        <v>11</v>
      </c>
      <c r="E114" s="73">
        <v>48</v>
      </c>
      <c r="F114" s="73" t="s">
        <v>1233</v>
      </c>
    </row>
    <row r="115" spans="1:6" x14ac:dyDescent="0.35">
      <c r="A115" s="73" t="s">
        <v>1238</v>
      </c>
      <c r="B115" s="73" t="s">
        <v>1237</v>
      </c>
      <c r="C115" s="73">
        <v>1</v>
      </c>
      <c r="D115" s="73">
        <v>11</v>
      </c>
      <c r="E115" s="73">
        <v>45</v>
      </c>
      <c r="F115" s="73" t="s">
        <v>1233</v>
      </c>
    </row>
    <row r="116" spans="1:6" x14ac:dyDescent="0.35">
      <c r="A116" s="73" t="s">
        <v>1238</v>
      </c>
      <c r="B116" s="73" t="s">
        <v>1237</v>
      </c>
      <c r="C116" s="73">
        <v>1</v>
      </c>
      <c r="D116" s="73">
        <v>11</v>
      </c>
      <c r="E116" s="73">
        <v>46</v>
      </c>
      <c r="F116" s="73" t="s">
        <v>1233</v>
      </c>
    </row>
    <row r="117" spans="1:6" x14ac:dyDescent="0.35">
      <c r="A117" s="73" t="s">
        <v>1236</v>
      </c>
      <c r="B117" s="73" t="s">
        <v>1235</v>
      </c>
      <c r="C117" s="73">
        <v>1</v>
      </c>
      <c r="D117" s="73">
        <v>11</v>
      </c>
      <c r="E117" s="73">
        <v>43</v>
      </c>
      <c r="F117" s="73" t="s">
        <v>1233</v>
      </c>
    </row>
    <row r="118" spans="1:6" x14ac:dyDescent="0.35">
      <c r="A118" s="73" t="s">
        <v>1236</v>
      </c>
      <c r="B118" s="73" t="s">
        <v>1235</v>
      </c>
      <c r="C118" s="73">
        <v>1</v>
      </c>
      <c r="D118" s="73">
        <v>11</v>
      </c>
      <c r="E118" s="73">
        <v>44</v>
      </c>
      <c r="F118" s="73" t="s">
        <v>1233</v>
      </c>
    </row>
    <row r="119" spans="1:6" x14ac:dyDescent="0.35">
      <c r="A119" s="73" t="s">
        <v>1234</v>
      </c>
      <c r="B119" s="73" t="s">
        <v>1227</v>
      </c>
      <c r="C119" s="73">
        <v>1</v>
      </c>
      <c r="D119" s="73">
        <v>11</v>
      </c>
      <c r="E119" s="73">
        <v>55</v>
      </c>
      <c r="F119" s="73" t="s">
        <v>1233</v>
      </c>
    </row>
    <row r="120" spans="1:6" x14ac:dyDescent="0.35">
      <c r="A120" s="73" t="s">
        <v>1234</v>
      </c>
      <c r="B120" s="73" t="s">
        <v>1227</v>
      </c>
      <c r="C120" s="73">
        <v>1</v>
      </c>
      <c r="D120" s="73">
        <v>11</v>
      </c>
      <c r="E120" s="73">
        <v>56</v>
      </c>
      <c r="F120" s="73" t="s">
        <v>1233</v>
      </c>
    </row>
    <row r="121" spans="1:6" x14ac:dyDescent="0.35">
      <c r="A121" s="73" t="s">
        <v>1232</v>
      </c>
      <c r="B121" s="73" t="s">
        <v>116</v>
      </c>
      <c r="F121" s="73" t="s">
        <v>1226</v>
      </c>
    </row>
    <row r="122" spans="1:6" x14ac:dyDescent="0.35">
      <c r="A122" s="73" t="s">
        <v>1231</v>
      </c>
      <c r="B122" s="73" t="s">
        <v>116</v>
      </c>
      <c r="F122" s="73" t="s">
        <v>1226</v>
      </c>
    </row>
    <row r="123" spans="1:6" x14ac:dyDescent="0.35">
      <c r="A123" s="73" t="s">
        <v>1230</v>
      </c>
      <c r="B123" s="73" t="s">
        <v>538</v>
      </c>
      <c r="F123" s="73" t="s">
        <v>1226</v>
      </c>
    </row>
    <row r="124" spans="1:6" x14ac:dyDescent="0.35">
      <c r="A124" s="73" t="s">
        <v>1229</v>
      </c>
      <c r="B124" s="73" t="s">
        <v>538</v>
      </c>
      <c r="F124" s="73" t="s">
        <v>1226</v>
      </c>
    </row>
    <row r="125" spans="1:6" x14ac:dyDescent="0.35">
      <c r="A125" s="73" t="s">
        <v>1228</v>
      </c>
      <c r="B125" s="73" t="s">
        <v>1227</v>
      </c>
      <c r="F125" s="73" t="s">
        <v>1226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199F-6887-40D1-938C-B0D5B44D638B}">
  <dimension ref="A1:L24"/>
  <sheetViews>
    <sheetView workbookViewId="0">
      <selection activeCell="I31" sqref="I31"/>
    </sheetView>
  </sheetViews>
  <sheetFormatPr defaultRowHeight="14.5" x14ac:dyDescent="0.35"/>
  <cols>
    <col min="8" max="8" width="46.6328125" bestFit="1" customWidth="1"/>
    <col min="10" max="10" width="13.453125" customWidth="1"/>
    <col min="11" max="11" width="9.36328125" bestFit="1" customWidth="1"/>
    <col min="12" max="12" width="11.7265625" bestFit="1" customWidth="1"/>
    <col min="13" max="13" width="10.7265625" bestFit="1" customWidth="1"/>
  </cols>
  <sheetData>
    <row r="1" spans="1:12" x14ac:dyDescent="0.35">
      <c r="A1" t="s">
        <v>0</v>
      </c>
      <c r="H1" t="s">
        <v>1</v>
      </c>
    </row>
    <row r="2" spans="1:12" x14ac:dyDescent="0.35">
      <c r="A2" s="1" t="s">
        <v>2</v>
      </c>
      <c r="H2" s="2" t="s">
        <v>3</v>
      </c>
      <c r="I2" s="2" t="s">
        <v>4</v>
      </c>
    </row>
    <row r="3" spans="1:12" ht="16" x14ac:dyDescent="0.4">
      <c r="A3" s="3" t="s">
        <v>5</v>
      </c>
      <c r="H3" t="s">
        <v>6</v>
      </c>
      <c r="I3" s="4" t="s">
        <v>7</v>
      </c>
    </row>
    <row r="4" spans="1:12" ht="16" x14ac:dyDescent="0.4">
      <c r="A4" s="3" t="s">
        <v>8</v>
      </c>
      <c r="H4" t="s">
        <v>9</v>
      </c>
      <c r="I4" s="4">
        <v>5</v>
      </c>
    </row>
    <row r="5" spans="1:12" ht="16" x14ac:dyDescent="0.4">
      <c r="A5" s="3" t="s">
        <v>10</v>
      </c>
    </row>
    <row r="6" spans="1:12" ht="16" x14ac:dyDescent="0.4">
      <c r="A6" s="3" t="s">
        <v>11</v>
      </c>
      <c r="H6" t="s">
        <v>12</v>
      </c>
      <c r="I6" t="s">
        <v>4</v>
      </c>
      <c r="J6" t="s">
        <v>30</v>
      </c>
      <c r="K6" t="s">
        <v>106</v>
      </c>
      <c r="L6" t="s">
        <v>13</v>
      </c>
    </row>
    <row r="7" spans="1:12" ht="16" x14ac:dyDescent="0.4">
      <c r="A7" s="3" t="s">
        <v>14</v>
      </c>
      <c r="H7" t="s">
        <v>15</v>
      </c>
      <c r="I7" s="5"/>
    </row>
    <row r="8" spans="1:12" ht="16" x14ac:dyDescent="0.4">
      <c r="A8" s="3" t="s">
        <v>16</v>
      </c>
      <c r="H8" s="6" t="s">
        <v>17</v>
      </c>
      <c r="I8">
        <v>11</v>
      </c>
      <c r="J8" s="4">
        <v>1</v>
      </c>
      <c r="L8" s="7">
        <f>I8*250</f>
        <v>2750</v>
      </c>
    </row>
    <row r="9" spans="1:12" ht="16" x14ac:dyDescent="0.4">
      <c r="A9" s="3" t="s">
        <v>18</v>
      </c>
      <c r="H9" s="6" t="s">
        <v>19</v>
      </c>
      <c r="I9">
        <v>7</v>
      </c>
      <c r="J9" s="4">
        <v>1</v>
      </c>
      <c r="L9" s="7">
        <f>I9*250</f>
        <v>1750</v>
      </c>
    </row>
    <row r="10" spans="1:12" ht="16" x14ac:dyDescent="0.4">
      <c r="A10" s="3" t="s">
        <v>20</v>
      </c>
      <c r="H10" s="6" t="s">
        <v>21</v>
      </c>
      <c r="I10">
        <v>11</v>
      </c>
      <c r="J10" s="4">
        <v>1</v>
      </c>
      <c r="L10" s="7">
        <f>I10*250</f>
        <v>2750</v>
      </c>
    </row>
    <row r="11" spans="1:12" ht="16" x14ac:dyDescent="0.4">
      <c r="A11" s="3" t="s">
        <v>22</v>
      </c>
      <c r="H11" t="s">
        <v>23</v>
      </c>
      <c r="J11" s="4"/>
      <c r="L11" s="7"/>
    </row>
    <row r="12" spans="1:12" ht="16" x14ac:dyDescent="0.4">
      <c r="A12" s="3" t="s">
        <v>24</v>
      </c>
      <c r="H12" s="6" t="s">
        <v>25</v>
      </c>
      <c r="I12">
        <v>10</v>
      </c>
      <c r="J12" s="4">
        <v>1</v>
      </c>
      <c r="K12">
        <f>J12*I12</f>
        <v>10</v>
      </c>
      <c r="L12" s="7">
        <f>I12*350</f>
        <v>3500</v>
      </c>
    </row>
    <row r="13" spans="1:12" ht="16" x14ac:dyDescent="0.4">
      <c r="A13" s="3" t="s">
        <v>26</v>
      </c>
      <c r="H13" s="6" t="s">
        <v>9</v>
      </c>
      <c r="I13">
        <v>10</v>
      </c>
      <c r="J13" s="4">
        <v>1</v>
      </c>
      <c r="K13">
        <f>J13*I13</f>
        <v>10</v>
      </c>
      <c r="L13" s="7">
        <f>I13*350</f>
        <v>3500</v>
      </c>
    </row>
    <row r="14" spans="1:12" ht="16" x14ac:dyDescent="0.4">
      <c r="A14" s="3" t="s">
        <v>27</v>
      </c>
      <c r="H14" s="6"/>
      <c r="L14" s="7"/>
    </row>
    <row r="15" spans="1:12" ht="16" x14ac:dyDescent="0.4">
      <c r="A15" s="3" t="s">
        <v>28</v>
      </c>
      <c r="H15" t="s">
        <v>29</v>
      </c>
      <c r="I15" t="s">
        <v>4</v>
      </c>
      <c r="J15" t="s">
        <v>30</v>
      </c>
      <c r="L15" s="7"/>
    </row>
    <row r="16" spans="1:12" ht="16" x14ac:dyDescent="0.4">
      <c r="A16" s="3" t="s">
        <v>9</v>
      </c>
      <c r="H16" t="s">
        <v>31</v>
      </c>
      <c r="L16" s="7"/>
    </row>
    <row r="17" spans="1:12" ht="16" x14ac:dyDescent="0.4">
      <c r="A17" s="3" t="s">
        <v>32</v>
      </c>
      <c r="H17" s="6" t="s">
        <v>33</v>
      </c>
      <c r="I17">
        <v>1</v>
      </c>
      <c r="J17">
        <v>1</v>
      </c>
      <c r="L17" s="7">
        <f>I17*200</f>
        <v>200</v>
      </c>
    </row>
    <row r="18" spans="1:12" ht="16.5" thickBot="1" x14ac:dyDescent="0.45">
      <c r="A18" s="3" t="s">
        <v>34</v>
      </c>
      <c r="H18" s="8" t="s">
        <v>35</v>
      </c>
      <c r="I18" s="9">
        <v>1</v>
      </c>
      <c r="J18" s="9">
        <v>7</v>
      </c>
      <c r="K18" s="9"/>
      <c r="L18" s="33">
        <f>I18*200</f>
        <v>200</v>
      </c>
    </row>
    <row r="19" spans="1:12" ht="16" x14ac:dyDescent="0.4">
      <c r="A19" s="3" t="s">
        <v>36</v>
      </c>
      <c r="H19" t="s">
        <v>107</v>
      </c>
      <c r="I19">
        <v>51</v>
      </c>
      <c r="K19">
        <f>SUM(K7:K18)</f>
        <v>20</v>
      </c>
      <c r="L19" s="7">
        <f>SUM(L8:L18)</f>
        <v>14650</v>
      </c>
    </row>
    <row r="20" spans="1:12" x14ac:dyDescent="0.35">
      <c r="H20" t="s">
        <v>37</v>
      </c>
    </row>
    <row r="21" spans="1:12" x14ac:dyDescent="0.35">
      <c r="H21" s="6" t="s">
        <v>12</v>
      </c>
      <c r="I21">
        <v>7250</v>
      </c>
    </row>
    <row r="22" spans="1:12" x14ac:dyDescent="0.35">
      <c r="H22" s="6" t="s">
        <v>29</v>
      </c>
    </row>
    <row r="24" spans="1:12" x14ac:dyDescent="0.35">
      <c r="H24" s="10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B27A-4272-4BE2-9275-91466A1AA7D9}">
  <dimension ref="A1:X405"/>
  <sheetViews>
    <sheetView workbookViewId="0">
      <selection activeCell="E27" sqref="E27"/>
    </sheetView>
  </sheetViews>
  <sheetFormatPr defaultRowHeight="14.5" x14ac:dyDescent="0.35"/>
  <cols>
    <col min="1" max="1" width="6.6328125" bestFit="1" customWidth="1"/>
    <col min="2" max="2" width="23.1796875" bestFit="1" customWidth="1"/>
    <col min="3" max="3" width="12.1796875" bestFit="1" customWidth="1"/>
    <col min="4" max="4" width="13.81640625" bestFit="1" customWidth="1"/>
    <col min="5" max="5" width="13.08984375" bestFit="1" customWidth="1"/>
    <col min="6" max="6" width="21" bestFit="1" customWidth="1"/>
    <col min="7" max="8" width="8.54296875" bestFit="1" customWidth="1"/>
    <col min="9" max="9" width="18.36328125" bestFit="1" customWidth="1"/>
    <col min="10" max="10" width="20" bestFit="1" customWidth="1"/>
    <col min="11" max="11" width="13.08984375" bestFit="1" customWidth="1"/>
    <col min="12" max="12" width="20.26953125" bestFit="1" customWidth="1"/>
    <col min="13" max="13" width="13.1796875" bestFit="1" customWidth="1"/>
    <col min="14" max="14" width="18.6328125" bestFit="1" customWidth="1"/>
    <col min="15" max="15" width="57.08984375" bestFit="1" customWidth="1"/>
    <col min="16" max="16" width="19.08984375" bestFit="1" customWidth="1"/>
    <col min="17" max="17" width="29.81640625" bestFit="1" customWidth="1"/>
    <col min="18" max="18" width="73.08984375" bestFit="1" customWidth="1"/>
    <col min="19" max="19" width="78.81640625" bestFit="1" customWidth="1"/>
    <col min="20" max="20" width="14.26953125" bestFit="1" customWidth="1"/>
    <col min="21" max="21" width="14.7265625" bestFit="1" customWidth="1"/>
    <col min="22" max="22" width="14.453125" bestFit="1" customWidth="1"/>
    <col min="23" max="23" width="8.54296875" bestFit="1" customWidth="1"/>
  </cols>
  <sheetData>
    <row r="1" spans="1:24" x14ac:dyDescent="0.35">
      <c r="A1" t="s">
        <v>1395</v>
      </c>
    </row>
    <row r="2" spans="1:24" x14ac:dyDescent="0.35">
      <c r="A2" s="18" t="s">
        <v>105</v>
      </c>
      <c r="B2" s="18" t="s">
        <v>86</v>
      </c>
      <c r="C2" s="18" t="s">
        <v>1396</v>
      </c>
      <c r="D2" s="19" t="s">
        <v>39</v>
      </c>
      <c r="E2" s="20" t="s">
        <v>40</v>
      </c>
      <c r="F2" s="20" t="s">
        <v>41</v>
      </c>
      <c r="G2" s="20" t="s">
        <v>42</v>
      </c>
      <c r="H2" s="20" t="s">
        <v>43</v>
      </c>
      <c r="I2" s="21" t="s">
        <v>44</v>
      </c>
      <c r="J2" s="21" t="s">
        <v>45</v>
      </c>
      <c r="K2" s="20" t="s">
        <v>46</v>
      </c>
      <c r="L2" s="20" t="s">
        <v>47</v>
      </c>
      <c r="M2" s="20" t="s">
        <v>48</v>
      </c>
      <c r="N2" s="20" t="s">
        <v>49</v>
      </c>
      <c r="O2" s="20" t="s">
        <v>85</v>
      </c>
      <c r="P2" s="20" t="s">
        <v>50</v>
      </c>
      <c r="Q2" s="20" t="s">
        <v>51</v>
      </c>
      <c r="R2" s="21" t="s">
        <v>52</v>
      </c>
      <c r="S2" s="22" t="s">
        <v>53</v>
      </c>
      <c r="T2" s="23" t="s">
        <v>54</v>
      </c>
      <c r="U2" s="23" t="s">
        <v>55</v>
      </c>
      <c r="V2" s="24" t="s">
        <v>56</v>
      </c>
      <c r="X2" t="s">
        <v>47</v>
      </c>
    </row>
    <row r="3" spans="1:24" x14ac:dyDescent="0.35">
      <c r="A3" s="105">
        <v>60</v>
      </c>
      <c r="B3" s="106">
        <v>1</v>
      </c>
      <c r="C3" s="124"/>
      <c r="D3" s="107" t="s">
        <v>58</v>
      </c>
      <c r="E3" s="108">
        <v>41681</v>
      </c>
      <c r="F3" s="109" t="s">
        <v>59</v>
      </c>
      <c r="G3" s="109">
        <v>50</v>
      </c>
      <c r="H3" s="109" t="s">
        <v>60</v>
      </c>
      <c r="I3" s="109" t="s">
        <v>61</v>
      </c>
      <c r="J3" s="109" t="s">
        <v>62</v>
      </c>
      <c r="K3" s="109" t="s">
        <v>63</v>
      </c>
      <c r="L3" s="109" t="s">
        <v>64</v>
      </c>
      <c r="M3" s="108">
        <v>41689</v>
      </c>
      <c r="N3" s="109" t="s">
        <v>65</v>
      </c>
      <c r="O3" s="109">
        <v>119</v>
      </c>
      <c r="P3" s="109" t="s">
        <v>66</v>
      </c>
      <c r="Q3" s="109" t="s">
        <v>67</v>
      </c>
      <c r="R3" s="109" t="s">
        <v>68</v>
      </c>
      <c r="S3" s="109" t="s">
        <v>66</v>
      </c>
      <c r="T3" s="109">
        <v>168</v>
      </c>
      <c r="U3" s="109">
        <v>63</v>
      </c>
      <c r="V3" s="110">
        <v>22.3</v>
      </c>
      <c r="X3" s="16" t="s">
        <v>69</v>
      </c>
    </row>
    <row r="4" spans="1:24" x14ac:dyDescent="0.35">
      <c r="A4" s="109">
        <v>60</v>
      </c>
      <c r="B4" s="106">
        <v>1</v>
      </c>
      <c r="C4" s="124"/>
      <c r="D4" s="107" t="s">
        <v>70</v>
      </c>
      <c r="E4" s="108">
        <v>42824</v>
      </c>
      <c r="F4" s="109" t="s">
        <v>59</v>
      </c>
      <c r="G4" s="109">
        <v>53</v>
      </c>
      <c r="H4" s="109" t="s">
        <v>60</v>
      </c>
      <c r="I4" s="109" t="s">
        <v>71</v>
      </c>
      <c r="J4" s="109" t="s">
        <v>62</v>
      </c>
      <c r="K4" s="109" t="s">
        <v>63</v>
      </c>
      <c r="L4" s="109" t="s">
        <v>64</v>
      </c>
      <c r="M4" s="108">
        <v>42825</v>
      </c>
      <c r="N4" s="109" t="s">
        <v>65</v>
      </c>
      <c r="O4" s="109">
        <v>406</v>
      </c>
      <c r="P4" s="109" t="s">
        <v>66</v>
      </c>
      <c r="Q4" s="109" t="s">
        <v>72</v>
      </c>
      <c r="R4" s="109" t="s">
        <v>66</v>
      </c>
      <c r="S4" s="109" t="s">
        <v>66</v>
      </c>
      <c r="T4" s="109">
        <v>164</v>
      </c>
      <c r="U4" s="109">
        <v>98</v>
      </c>
      <c r="V4" s="110">
        <v>36.4</v>
      </c>
    </row>
    <row r="5" spans="1:24" x14ac:dyDescent="0.35">
      <c r="A5" s="109">
        <v>60</v>
      </c>
      <c r="B5" s="106">
        <v>1</v>
      </c>
      <c r="C5" s="124"/>
      <c r="D5" s="107" t="s">
        <v>73</v>
      </c>
      <c r="E5" s="108">
        <v>44005</v>
      </c>
      <c r="F5" s="109" t="s">
        <v>59</v>
      </c>
      <c r="G5" s="109">
        <v>57</v>
      </c>
      <c r="H5" s="109" t="s">
        <v>60</v>
      </c>
      <c r="I5" s="109" t="s">
        <v>74</v>
      </c>
      <c r="J5" s="109" t="s">
        <v>62</v>
      </c>
      <c r="K5" s="109" t="s">
        <v>63</v>
      </c>
      <c r="L5" s="109" t="s">
        <v>64</v>
      </c>
      <c r="M5" s="108">
        <v>44005</v>
      </c>
      <c r="N5" s="109" t="s">
        <v>65</v>
      </c>
      <c r="O5" s="109">
        <v>1015</v>
      </c>
      <c r="P5" s="109" t="s">
        <v>66</v>
      </c>
      <c r="Q5" s="109" t="s">
        <v>66</v>
      </c>
      <c r="R5" s="109" t="s">
        <v>75</v>
      </c>
      <c r="S5" s="109" t="s">
        <v>66</v>
      </c>
      <c r="T5" s="109">
        <v>173</v>
      </c>
      <c r="U5" s="109">
        <v>63</v>
      </c>
      <c r="V5" s="110">
        <v>21</v>
      </c>
    </row>
    <row r="6" spans="1:24" x14ac:dyDescent="0.35">
      <c r="A6" s="109">
        <v>60</v>
      </c>
      <c r="B6" s="106">
        <v>1</v>
      </c>
      <c r="C6" s="124"/>
      <c r="D6" s="107" t="s">
        <v>76</v>
      </c>
      <c r="E6" s="108">
        <v>45002</v>
      </c>
      <c r="F6" s="109" t="s">
        <v>59</v>
      </c>
      <c r="G6" s="109">
        <v>51</v>
      </c>
      <c r="H6" s="109" t="s">
        <v>60</v>
      </c>
      <c r="I6" s="109" t="s">
        <v>77</v>
      </c>
      <c r="J6" s="109" t="s">
        <v>62</v>
      </c>
      <c r="K6" s="109" t="s">
        <v>63</v>
      </c>
      <c r="L6" s="109" t="s">
        <v>64</v>
      </c>
      <c r="M6" s="108">
        <v>45005</v>
      </c>
      <c r="N6" s="109" t="s">
        <v>78</v>
      </c>
      <c r="O6" s="109" t="s">
        <v>79</v>
      </c>
      <c r="P6" s="105" t="s">
        <v>66</v>
      </c>
      <c r="Q6" s="105" t="s">
        <v>80</v>
      </c>
      <c r="R6" s="109" t="s">
        <v>81</v>
      </c>
      <c r="S6" s="105" t="s">
        <v>66</v>
      </c>
      <c r="T6" s="109">
        <v>170</v>
      </c>
      <c r="U6" s="109">
        <v>89</v>
      </c>
      <c r="V6" s="110">
        <v>30.8</v>
      </c>
    </row>
    <row r="7" spans="1:24" x14ac:dyDescent="0.35">
      <c r="A7" s="111">
        <v>60</v>
      </c>
      <c r="B7" s="106">
        <v>1</v>
      </c>
      <c r="C7" s="124"/>
      <c r="D7" s="107" t="s">
        <v>82</v>
      </c>
      <c r="E7" s="108">
        <v>45168</v>
      </c>
      <c r="F7" s="109" t="s">
        <v>59</v>
      </c>
      <c r="G7" s="109">
        <v>50</v>
      </c>
      <c r="H7" s="109" t="s">
        <v>60</v>
      </c>
      <c r="I7" s="109" t="s">
        <v>71</v>
      </c>
      <c r="J7" s="109" t="s">
        <v>62</v>
      </c>
      <c r="K7" s="109" t="s">
        <v>63</v>
      </c>
      <c r="L7" s="109" t="s">
        <v>64</v>
      </c>
      <c r="M7" s="108">
        <v>45168</v>
      </c>
      <c r="N7" s="109" t="s">
        <v>78</v>
      </c>
      <c r="O7" s="109" t="s">
        <v>83</v>
      </c>
      <c r="P7" s="109" t="s">
        <v>66</v>
      </c>
      <c r="Q7" s="109" t="s">
        <v>66</v>
      </c>
      <c r="R7" s="109" t="s">
        <v>84</v>
      </c>
      <c r="S7" s="109" t="s">
        <v>66</v>
      </c>
      <c r="T7" s="109">
        <v>166</v>
      </c>
      <c r="U7" s="109">
        <v>76</v>
      </c>
      <c r="V7" s="110">
        <v>27.7</v>
      </c>
    </row>
    <row r="8" spans="1:24" x14ac:dyDescent="0.35">
      <c r="A8" s="105">
        <v>60</v>
      </c>
      <c r="B8" s="106">
        <v>1</v>
      </c>
      <c r="C8" s="124"/>
      <c r="D8" s="112" t="s">
        <v>87</v>
      </c>
      <c r="E8" s="108">
        <v>42387</v>
      </c>
      <c r="F8" s="109" t="s">
        <v>59</v>
      </c>
      <c r="G8" s="109">
        <v>48</v>
      </c>
      <c r="H8" s="109" t="s">
        <v>60</v>
      </c>
      <c r="I8" s="109" t="s">
        <v>71</v>
      </c>
      <c r="J8" s="109" t="s">
        <v>62</v>
      </c>
      <c r="K8" s="109" t="s">
        <v>63</v>
      </c>
      <c r="L8" s="109" t="s">
        <v>64</v>
      </c>
      <c r="M8" s="108">
        <v>42394</v>
      </c>
      <c r="N8" s="109" t="s">
        <v>88</v>
      </c>
      <c r="O8" s="109">
        <v>220</v>
      </c>
      <c r="P8" s="109" t="s">
        <v>66</v>
      </c>
      <c r="Q8" s="109" t="s">
        <v>66</v>
      </c>
      <c r="R8" s="109" t="s">
        <v>89</v>
      </c>
      <c r="S8" s="109" t="s">
        <v>66</v>
      </c>
      <c r="T8" s="109">
        <v>180</v>
      </c>
      <c r="U8" s="109">
        <v>66</v>
      </c>
      <c r="V8" s="110">
        <v>20.399999999999999</v>
      </c>
    </row>
    <row r="9" spans="1:24" x14ac:dyDescent="0.35">
      <c r="A9" s="109">
        <v>60</v>
      </c>
      <c r="B9" s="106">
        <v>1</v>
      </c>
      <c r="C9" s="124"/>
      <c r="D9" s="112" t="s">
        <v>90</v>
      </c>
      <c r="E9" s="108">
        <v>42432</v>
      </c>
      <c r="F9" s="109" t="s">
        <v>59</v>
      </c>
      <c r="G9" s="109">
        <v>49</v>
      </c>
      <c r="H9" s="109" t="s">
        <v>60</v>
      </c>
      <c r="I9" s="109" t="s">
        <v>71</v>
      </c>
      <c r="J9" s="109" t="s">
        <v>62</v>
      </c>
      <c r="K9" s="109" t="s">
        <v>63</v>
      </c>
      <c r="L9" s="109" t="s">
        <v>64</v>
      </c>
      <c r="M9" s="108">
        <v>42439</v>
      </c>
      <c r="N9" s="109" t="s">
        <v>88</v>
      </c>
      <c r="O9" s="109">
        <v>516</v>
      </c>
      <c r="P9" s="109" t="s">
        <v>91</v>
      </c>
      <c r="Q9" s="109" t="s">
        <v>92</v>
      </c>
      <c r="R9" s="109" t="s">
        <v>66</v>
      </c>
      <c r="S9" s="109" t="s">
        <v>66</v>
      </c>
      <c r="T9" s="109">
        <v>158</v>
      </c>
      <c r="U9" s="109">
        <v>51</v>
      </c>
      <c r="V9" s="110">
        <v>20.399999999999999</v>
      </c>
    </row>
    <row r="10" spans="1:24" x14ac:dyDescent="0.35">
      <c r="A10" s="109">
        <v>60</v>
      </c>
      <c r="B10" s="106">
        <v>1</v>
      </c>
      <c r="C10" s="124"/>
      <c r="D10" s="112" t="s">
        <v>93</v>
      </c>
      <c r="E10" s="108">
        <v>42803</v>
      </c>
      <c r="F10" s="109" t="s">
        <v>59</v>
      </c>
      <c r="G10" s="109">
        <v>40</v>
      </c>
      <c r="H10" s="109" t="s">
        <v>60</v>
      </c>
      <c r="I10" s="109" t="s">
        <v>71</v>
      </c>
      <c r="J10" s="109" t="s">
        <v>62</v>
      </c>
      <c r="K10" s="109" t="s">
        <v>63</v>
      </c>
      <c r="L10" s="109" t="s">
        <v>64</v>
      </c>
      <c r="M10" s="108">
        <v>42804</v>
      </c>
      <c r="N10" s="109" t="s">
        <v>88</v>
      </c>
      <c r="O10" s="109">
        <v>630</v>
      </c>
      <c r="P10" s="109" t="s">
        <v>66</v>
      </c>
      <c r="Q10" s="109" t="s">
        <v>94</v>
      </c>
      <c r="R10" s="109" t="s">
        <v>66</v>
      </c>
      <c r="S10" s="109" t="s">
        <v>66</v>
      </c>
      <c r="T10" s="109">
        <v>167</v>
      </c>
      <c r="U10" s="109">
        <v>64</v>
      </c>
      <c r="V10" s="110">
        <v>22.9</v>
      </c>
    </row>
    <row r="11" spans="1:24" x14ac:dyDescent="0.35">
      <c r="A11" s="109">
        <v>60</v>
      </c>
      <c r="B11" s="106">
        <v>1</v>
      </c>
      <c r="C11" s="124"/>
      <c r="D11" s="112" t="s">
        <v>95</v>
      </c>
      <c r="E11" s="108">
        <v>43308</v>
      </c>
      <c r="F11" s="109" t="s">
        <v>59</v>
      </c>
      <c r="G11" s="109">
        <v>53</v>
      </c>
      <c r="H11" s="109" t="s">
        <v>60</v>
      </c>
      <c r="I11" s="109" t="s">
        <v>96</v>
      </c>
      <c r="J11" s="109" t="s">
        <v>62</v>
      </c>
      <c r="K11" s="109" t="s">
        <v>63</v>
      </c>
      <c r="L11" s="109" t="s">
        <v>64</v>
      </c>
      <c r="M11" s="113">
        <v>43311</v>
      </c>
      <c r="N11" s="114" t="s">
        <v>88</v>
      </c>
      <c r="O11" s="109">
        <v>615</v>
      </c>
      <c r="P11" s="109" t="s">
        <v>66</v>
      </c>
      <c r="Q11" s="109" t="s">
        <v>66</v>
      </c>
      <c r="R11" s="109" t="s">
        <v>97</v>
      </c>
      <c r="S11" s="109" t="s">
        <v>66</v>
      </c>
      <c r="T11" s="109">
        <v>159</v>
      </c>
      <c r="U11" s="109">
        <v>108</v>
      </c>
      <c r="V11" s="110">
        <v>42.7</v>
      </c>
    </row>
    <row r="12" spans="1:24" x14ac:dyDescent="0.35">
      <c r="A12" s="109">
        <v>60</v>
      </c>
      <c r="B12" s="106">
        <v>1</v>
      </c>
      <c r="C12" s="124"/>
      <c r="D12" s="112" t="s">
        <v>98</v>
      </c>
      <c r="E12" s="108">
        <v>43319</v>
      </c>
      <c r="F12" s="109" t="s">
        <v>59</v>
      </c>
      <c r="G12" s="109">
        <v>45</v>
      </c>
      <c r="H12" s="109" t="s">
        <v>60</v>
      </c>
      <c r="I12" s="109" t="s">
        <v>77</v>
      </c>
      <c r="J12" s="109" t="s">
        <v>62</v>
      </c>
      <c r="K12" s="109" t="s">
        <v>63</v>
      </c>
      <c r="L12" s="109" t="s">
        <v>64</v>
      </c>
      <c r="M12" s="108">
        <v>43321</v>
      </c>
      <c r="N12" s="114" t="s">
        <v>88</v>
      </c>
      <c r="O12" s="109">
        <v>426</v>
      </c>
      <c r="P12" s="109" t="s">
        <v>66</v>
      </c>
      <c r="Q12" s="109" t="s">
        <v>99</v>
      </c>
      <c r="R12" s="109" t="s">
        <v>100</v>
      </c>
      <c r="S12" s="109" t="s">
        <v>66</v>
      </c>
      <c r="T12" s="109">
        <v>175</v>
      </c>
      <c r="U12" s="109">
        <v>90</v>
      </c>
      <c r="V12" s="110">
        <v>29.4</v>
      </c>
    </row>
    <row r="13" spans="1:24" x14ac:dyDescent="0.35">
      <c r="A13" s="111">
        <v>60</v>
      </c>
      <c r="B13" s="106">
        <v>1</v>
      </c>
      <c r="C13" s="124"/>
      <c r="D13" s="112" t="s">
        <v>101</v>
      </c>
      <c r="E13" s="108">
        <v>43649</v>
      </c>
      <c r="F13" s="109" t="s">
        <v>59</v>
      </c>
      <c r="G13" s="109">
        <v>32</v>
      </c>
      <c r="H13" s="109" t="s">
        <v>60</v>
      </c>
      <c r="I13" s="109" t="s">
        <v>102</v>
      </c>
      <c r="J13" s="109" t="s">
        <v>62</v>
      </c>
      <c r="K13" s="109" t="s">
        <v>63</v>
      </c>
      <c r="L13" s="109" t="s">
        <v>64</v>
      </c>
      <c r="M13" s="108">
        <v>43651</v>
      </c>
      <c r="N13" s="109" t="s">
        <v>103</v>
      </c>
      <c r="O13" s="109">
        <v>743.4</v>
      </c>
      <c r="P13" s="109" t="s">
        <v>66</v>
      </c>
      <c r="Q13" s="109" t="s">
        <v>66</v>
      </c>
      <c r="R13" s="109" t="s">
        <v>104</v>
      </c>
      <c r="S13" s="109" t="s">
        <v>66</v>
      </c>
      <c r="T13" s="109">
        <v>162</v>
      </c>
      <c r="U13" s="109">
        <v>52</v>
      </c>
      <c r="V13" s="110">
        <v>19.8</v>
      </c>
    </row>
    <row r="14" spans="1:24" x14ac:dyDescent="0.35">
      <c r="A14" s="25"/>
      <c r="B14" s="4">
        <f>SUBTOTAL(109,Table15[Purchase Request (ml)])</f>
        <v>11</v>
      </c>
      <c r="C14" s="125"/>
      <c r="D14" s="28">
        <f>SUBTOTAL(103,Table15[[ ID]])</f>
        <v>11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6"/>
    </row>
    <row r="15" spans="1:24" x14ac:dyDescent="0.35">
      <c r="A15" s="156"/>
      <c r="B15" s="4"/>
      <c r="C15" s="125"/>
      <c r="D15" s="28"/>
      <c r="E15" s="28"/>
      <c r="F15" s="25"/>
      <c r="G15" s="25"/>
      <c r="H15" s="25"/>
      <c r="I15" s="25"/>
      <c r="J15" s="156"/>
      <c r="K15" s="156"/>
      <c r="L15" s="25"/>
      <c r="M15" s="25"/>
      <c r="N15" s="25"/>
      <c r="O15" s="25"/>
      <c r="P15" s="25"/>
      <c r="Q15" s="25"/>
      <c r="R15" s="25"/>
      <c r="S15" s="156"/>
      <c r="T15" s="25"/>
      <c r="U15" s="25"/>
      <c r="V15" s="26"/>
    </row>
    <row r="16" spans="1:24" x14ac:dyDescent="0.35">
      <c r="A16" s="127" t="s">
        <v>105</v>
      </c>
      <c r="B16" s="128" t="s">
        <v>86</v>
      </c>
      <c r="C16" s="129" t="s">
        <v>1396</v>
      </c>
      <c r="D16" s="130" t="s">
        <v>39</v>
      </c>
      <c r="E16" s="130" t="s">
        <v>698</v>
      </c>
      <c r="F16" s="131" t="s">
        <v>40</v>
      </c>
      <c r="G16" s="131" t="s">
        <v>41</v>
      </c>
      <c r="H16" s="131" t="s">
        <v>42</v>
      </c>
      <c r="I16" s="131" t="s">
        <v>43</v>
      </c>
      <c r="J16" s="132" t="s">
        <v>44</v>
      </c>
      <c r="K16" s="132" t="s">
        <v>45</v>
      </c>
      <c r="L16" s="131" t="s">
        <v>46</v>
      </c>
      <c r="M16" s="131" t="s">
        <v>47</v>
      </c>
      <c r="N16" s="131" t="s">
        <v>48</v>
      </c>
      <c r="O16" s="131" t="s">
        <v>49</v>
      </c>
      <c r="P16" s="131" t="s">
        <v>85</v>
      </c>
      <c r="Q16" s="131" t="s">
        <v>50</v>
      </c>
      <c r="R16" s="131" t="s">
        <v>51</v>
      </c>
      <c r="S16" s="132" t="s">
        <v>52</v>
      </c>
      <c r="T16" s="133" t="s">
        <v>53</v>
      </c>
      <c r="U16" s="134" t="s">
        <v>54</v>
      </c>
      <c r="V16" s="134" t="s">
        <v>55</v>
      </c>
      <c r="W16" s="135" t="s">
        <v>56</v>
      </c>
    </row>
    <row r="17" spans="1:23" x14ac:dyDescent="0.35">
      <c r="A17" s="136">
        <v>60</v>
      </c>
      <c r="B17" s="137">
        <v>1</v>
      </c>
      <c r="C17" s="138">
        <v>350</v>
      </c>
      <c r="D17" s="139" t="s">
        <v>627</v>
      </c>
      <c r="E17" s="139"/>
      <c r="F17" s="140">
        <v>44867</v>
      </c>
      <c r="G17" s="141" t="s">
        <v>59</v>
      </c>
      <c r="H17" s="141">
        <v>77</v>
      </c>
      <c r="I17" s="141" t="s">
        <v>60</v>
      </c>
      <c r="J17" s="141" t="s">
        <v>191</v>
      </c>
      <c r="K17" s="141" t="s">
        <v>62</v>
      </c>
      <c r="L17" s="141" t="s">
        <v>63</v>
      </c>
      <c r="M17" s="141" t="s">
        <v>564</v>
      </c>
      <c r="N17" s="140">
        <v>44868</v>
      </c>
      <c r="O17" s="141" t="s">
        <v>628</v>
      </c>
      <c r="P17" s="141" t="s">
        <v>66</v>
      </c>
      <c r="Q17" s="141" t="s">
        <v>66</v>
      </c>
      <c r="R17" s="141" t="s">
        <v>116</v>
      </c>
      <c r="S17" s="141" t="s">
        <v>66</v>
      </c>
      <c r="T17" s="141" t="s">
        <v>141</v>
      </c>
      <c r="U17" s="141" t="s">
        <v>141</v>
      </c>
      <c r="V17" s="141" t="s">
        <v>141</v>
      </c>
      <c r="W17" s="141"/>
    </row>
    <row r="18" spans="1:23" x14ac:dyDescent="0.35">
      <c r="A18" s="142">
        <v>60</v>
      </c>
      <c r="B18" s="98">
        <v>1</v>
      </c>
      <c r="C18" s="143">
        <v>350</v>
      </c>
      <c r="D18" s="144" t="s">
        <v>495</v>
      </c>
      <c r="E18" s="144"/>
      <c r="F18" s="145">
        <v>44840</v>
      </c>
      <c r="G18" s="146" t="s">
        <v>59</v>
      </c>
      <c r="H18" s="146">
        <v>30</v>
      </c>
      <c r="I18" s="146" t="s">
        <v>60</v>
      </c>
      <c r="J18" s="146" t="s">
        <v>71</v>
      </c>
      <c r="K18" s="146" t="s">
        <v>62</v>
      </c>
      <c r="L18" s="146" t="s">
        <v>63</v>
      </c>
      <c r="M18" s="146" t="s">
        <v>64</v>
      </c>
      <c r="N18" s="145">
        <v>44840</v>
      </c>
      <c r="O18" s="146" t="s">
        <v>121</v>
      </c>
      <c r="P18" s="146" t="s">
        <v>496</v>
      </c>
      <c r="Q18" s="146" t="s">
        <v>66</v>
      </c>
      <c r="R18" s="146" t="s">
        <v>66</v>
      </c>
      <c r="S18" s="146" t="s">
        <v>84</v>
      </c>
      <c r="T18" s="146" t="s">
        <v>66</v>
      </c>
      <c r="U18" s="146">
        <v>159</v>
      </c>
      <c r="V18" s="146">
        <v>50</v>
      </c>
      <c r="W18" s="146">
        <v>19.8</v>
      </c>
    </row>
    <row r="19" spans="1:23" x14ac:dyDescent="0.35">
      <c r="A19" s="136">
        <v>60</v>
      </c>
      <c r="B19" s="137">
        <v>1</v>
      </c>
      <c r="C19" s="138">
        <v>350</v>
      </c>
      <c r="D19" s="147" t="s">
        <v>652</v>
      </c>
      <c r="E19" s="147"/>
      <c r="F19" s="148">
        <v>44942</v>
      </c>
      <c r="G19" s="149" t="s">
        <v>59</v>
      </c>
      <c r="H19" s="149">
        <v>60</v>
      </c>
      <c r="I19" s="149" t="s">
        <v>60</v>
      </c>
      <c r="J19" s="149" t="s">
        <v>71</v>
      </c>
      <c r="K19" s="149" t="s">
        <v>62</v>
      </c>
      <c r="L19" s="149" t="s">
        <v>63</v>
      </c>
      <c r="M19" s="149" t="s">
        <v>564</v>
      </c>
      <c r="N19" s="148">
        <v>44943</v>
      </c>
      <c r="O19" s="149" t="s">
        <v>653</v>
      </c>
      <c r="P19" s="149" t="s">
        <v>66</v>
      </c>
      <c r="Q19" s="149" t="s">
        <v>66</v>
      </c>
      <c r="R19" s="149" t="s">
        <v>66</v>
      </c>
      <c r="S19" s="149" t="s">
        <v>66</v>
      </c>
      <c r="T19" s="149">
        <v>164</v>
      </c>
      <c r="U19" s="149">
        <v>71</v>
      </c>
      <c r="V19" s="149">
        <v>26.4</v>
      </c>
      <c r="W19" s="149"/>
    </row>
    <row r="20" spans="1:23" x14ac:dyDescent="0.35">
      <c r="A20" s="142">
        <v>60</v>
      </c>
      <c r="B20" s="98">
        <v>1</v>
      </c>
      <c r="C20" s="143">
        <v>350</v>
      </c>
      <c r="D20" s="144" t="s">
        <v>659</v>
      </c>
      <c r="E20" s="144"/>
      <c r="F20" s="145">
        <v>45016</v>
      </c>
      <c r="G20" s="146" t="s">
        <v>59</v>
      </c>
      <c r="H20" s="146">
        <v>46</v>
      </c>
      <c r="I20" s="146" t="s">
        <v>60</v>
      </c>
      <c r="J20" s="146" t="s">
        <v>71</v>
      </c>
      <c r="K20" s="146" t="s">
        <v>62</v>
      </c>
      <c r="L20" s="146" t="s">
        <v>63</v>
      </c>
      <c r="M20" s="146" t="s">
        <v>564</v>
      </c>
      <c r="N20" s="145">
        <v>45019</v>
      </c>
      <c r="O20" s="146" t="s">
        <v>660</v>
      </c>
      <c r="P20" s="146" t="s">
        <v>66</v>
      </c>
      <c r="Q20" s="146" t="s">
        <v>661</v>
      </c>
      <c r="R20" s="146" t="s">
        <v>97</v>
      </c>
      <c r="S20" s="146" t="s">
        <v>66</v>
      </c>
      <c r="T20" s="146">
        <v>162</v>
      </c>
      <c r="U20" s="146">
        <v>80</v>
      </c>
      <c r="V20" s="146">
        <v>30.5</v>
      </c>
      <c r="W20" s="146"/>
    </row>
    <row r="21" spans="1:23" x14ac:dyDescent="0.35">
      <c r="A21" s="136">
        <v>60</v>
      </c>
      <c r="B21" s="137">
        <v>1</v>
      </c>
      <c r="C21" s="138">
        <v>350</v>
      </c>
      <c r="D21" s="147" t="s">
        <v>687</v>
      </c>
      <c r="E21" s="147"/>
      <c r="F21" s="148">
        <v>45229</v>
      </c>
      <c r="G21" s="149" t="s">
        <v>59</v>
      </c>
      <c r="H21" s="149">
        <v>55</v>
      </c>
      <c r="I21" s="149" t="s">
        <v>60</v>
      </c>
      <c r="J21" s="149" t="s">
        <v>102</v>
      </c>
      <c r="K21" s="149" t="s">
        <v>62</v>
      </c>
      <c r="L21" s="149" t="s">
        <v>63</v>
      </c>
      <c r="M21" s="149" t="s">
        <v>564</v>
      </c>
      <c r="N21" s="148">
        <v>45229</v>
      </c>
      <c r="O21" s="149" t="s">
        <v>660</v>
      </c>
      <c r="P21" s="149" t="s">
        <v>66</v>
      </c>
      <c r="Q21" s="149" t="s">
        <v>66</v>
      </c>
      <c r="R21" s="149" t="s">
        <v>688</v>
      </c>
      <c r="S21" s="149" t="s">
        <v>66</v>
      </c>
      <c r="T21" s="149">
        <v>166</v>
      </c>
      <c r="U21" s="149">
        <v>105</v>
      </c>
      <c r="V21" s="149">
        <v>38</v>
      </c>
      <c r="W21" s="149"/>
    </row>
    <row r="22" spans="1:23" x14ac:dyDescent="0.35">
      <c r="A22" s="142">
        <v>60</v>
      </c>
      <c r="B22" s="98">
        <v>1</v>
      </c>
      <c r="C22" s="143">
        <v>350</v>
      </c>
      <c r="D22" s="144" t="s">
        <v>569</v>
      </c>
      <c r="E22" s="144"/>
      <c r="F22" s="145">
        <v>44428</v>
      </c>
      <c r="G22" s="146" t="s">
        <v>59</v>
      </c>
      <c r="H22" s="146">
        <v>43</v>
      </c>
      <c r="I22" s="146" t="s">
        <v>60</v>
      </c>
      <c r="J22" s="146" t="s">
        <v>96</v>
      </c>
      <c r="K22" s="146" t="s">
        <v>62</v>
      </c>
      <c r="L22" s="146" t="s">
        <v>63</v>
      </c>
      <c r="M22" s="146" t="s">
        <v>564</v>
      </c>
      <c r="N22" s="145">
        <v>44454</v>
      </c>
      <c r="O22" s="146" t="s">
        <v>570</v>
      </c>
      <c r="P22" s="146" t="s">
        <v>66</v>
      </c>
      <c r="Q22" s="146" t="s">
        <v>66</v>
      </c>
      <c r="R22" s="146" t="s">
        <v>66</v>
      </c>
      <c r="S22" s="146" t="s">
        <v>66</v>
      </c>
      <c r="T22" s="146">
        <v>164</v>
      </c>
      <c r="U22" s="146">
        <v>49</v>
      </c>
      <c r="V22" s="146">
        <v>18.2</v>
      </c>
      <c r="W22" s="146"/>
    </row>
    <row r="23" spans="1:23" x14ac:dyDescent="0.35">
      <c r="A23" s="136">
        <v>60</v>
      </c>
      <c r="B23" s="137">
        <v>1</v>
      </c>
      <c r="C23" s="138">
        <v>350</v>
      </c>
      <c r="D23" s="147" t="s">
        <v>580</v>
      </c>
      <c r="E23" s="147"/>
      <c r="F23" s="148">
        <v>44538</v>
      </c>
      <c r="G23" s="149" t="s">
        <v>59</v>
      </c>
      <c r="H23" s="149">
        <v>42</v>
      </c>
      <c r="I23" s="149" t="s">
        <v>60</v>
      </c>
      <c r="J23" s="149" t="s">
        <v>191</v>
      </c>
      <c r="K23" s="149" t="s">
        <v>62</v>
      </c>
      <c r="L23" s="149" t="s">
        <v>63</v>
      </c>
      <c r="M23" s="149" t="s">
        <v>564</v>
      </c>
      <c r="N23" s="148">
        <v>44558</v>
      </c>
      <c r="O23" s="149" t="s">
        <v>581</v>
      </c>
      <c r="P23" s="149" t="s">
        <v>582</v>
      </c>
      <c r="Q23" s="149" t="s">
        <v>66</v>
      </c>
      <c r="R23" s="149" t="s">
        <v>66</v>
      </c>
      <c r="S23" s="149" t="s">
        <v>66</v>
      </c>
      <c r="T23" s="149">
        <v>167</v>
      </c>
      <c r="U23" s="149">
        <v>80</v>
      </c>
      <c r="V23" s="149">
        <v>28.7</v>
      </c>
      <c r="W23" s="149"/>
    </row>
    <row r="24" spans="1:23" x14ac:dyDescent="0.35">
      <c r="A24" s="142">
        <v>60</v>
      </c>
      <c r="B24" s="98">
        <v>1</v>
      </c>
      <c r="C24" s="143">
        <v>350</v>
      </c>
      <c r="D24" s="27" t="s">
        <v>585</v>
      </c>
      <c r="E24" s="27"/>
      <c r="F24" s="15">
        <v>44553</v>
      </c>
      <c r="G24" s="14" t="s">
        <v>59</v>
      </c>
      <c r="H24" s="14">
        <v>74</v>
      </c>
      <c r="I24" s="14" t="s">
        <v>60</v>
      </c>
      <c r="J24" s="14" t="s">
        <v>586</v>
      </c>
      <c r="K24" s="14" t="s">
        <v>62</v>
      </c>
      <c r="L24" s="14" t="s">
        <v>63</v>
      </c>
      <c r="M24" s="14" t="s">
        <v>564</v>
      </c>
      <c r="N24" s="15">
        <v>44553</v>
      </c>
      <c r="O24" s="14" t="s">
        <v>581</v>
      </c>
      <c r="P24" s="14" t="s">
        <v>66</v>
      </c>
      <c r="Q24" s="14" t="s">
        <v>66</v>
      </c>
      <c r="R24" s="14" t="s">
        <v>587</v>
      </c>
      <c r="S24" s="14" t="s">
        <v>66</v>
      </c>
      <c r="T24" s="14">
        <v>165</v>
      </c>
      <c r="U24" s="14">
        <v>73</v>
      </c>
      <c r="V24" s="14">
        <v>26.8</v>
      </c>
      <c r="W24" s="14"/>
    </row>
    <row r="25" spans="1:23" x14ac:dyDescent="0.35">
      <c r="A25" s="136">
        <v>60</v>
      </c>
      <c r="B25" s="137">
        <v>1</v>
      </c>
      <c r="C25" s="138">
        <v>350</v>
      </c>
      <c r="D25" s="147" t="s">
        <v>588</v>
      </c>
      <c r="E25" s="147"/>
      <c r="F25" s="148">
        <v>44559</v>
      </c>
      <c r="G25" s="149" t="s">
        <v>59</v>
      </c>
      <c r="H25" s="149">
        <v>43</v>
      </c>
      <c r="I25" s="149" t="s">
        <v>60</v>
      </c>
      <c r="J25" s="149" t="s">
        <v>191</v>
      </c>
      <c r="K25" s="149" t="s">
        <v>62</v>
      </c>
      <c r="L25" s="149" t="s">
        <v>63</v>
      </c>
      <c r="M25" s="149" t="s">
        <v>564</v>
      </c>
      <c r="N25" s="148">
        <v>44589</v>
      </c>
      <c r="O25" s="149" t="s">
        <v>581</v>
      </c>
      <c r="P25" s="149" t="s">
        <v>66</v>
      </c>
      <c r="Q25" s="149" t="s">
        <v>66</v>
      </c>
      <c r="R25" s="149" t="s">
        <v>66</v>
      </c>
      <c r="S25" s="149" t="s">
        <v>66</v>
      </c>
      <c r="T25" s="149">
        <v>164</v>
      </c>
      <c r="U25" s="149">
        <v>57</v>
      </c>
      <c r="V25" s="149">
        <v>21.2</v>
      </c>
      <c r="W25" s="149"/>
    </row>
    <row r="26" spans="1:23" x14ac:dyDescent="0.35">
      <c r="A26" s="142">
        <v>60</v>
      </c>
      <c r="B26" s="98">
        <v>1</v>
      </c>
      <c r="C26" s="143">
        <v>350</v>
      </c>
      <c r="D26" s="144" t="s">
        <v>590</v>
      </c>
      <c r="E26" s="144"/>
      <c r="F26" s="145">
        <v>44574</v>
      </c>
      <c r="G26" s="146" t="s">
        <v>59</v>
      </c>
      <c r="H26" s="146">
        <v>44</v>
      </c>
      <c r="I26" s="146" t="s">
        <v>60</v>
      </c>
      <c r="J26" s="146" t="s">
        <v>191</v>
      </c>
      <c r="K26" s="146" t="s">
        <v>62</v>
      </c>
      <c r="L26" s="146" t="s">
        <v>63</v>
      </c>
      <c r="M26" s="146" t="s">
        <v>564</v>
      </c>
      <c r="N26" s="145">
        <v>44574</v>
      </c>
      <c r="O26" s="146" t="s">
        <v>581</v>
      </c>
      <c r="P26" s="146" t="s">
        <v>66</v>
      </c>
      <c r="Q26" s="146" t="s">
        <v>66</v>
      </c>
      <c r="R26" s="146" t="s">
        <v>591</v>
      </c>
      <c r="S26" s="146" t="s">
        <v>66</v>
      </c>
      <c r="T26" s="146">
        <v>169</v>
      </c>
      <c r="U26" s="146">
        <v>70</v>
      </c>
      <c r="V26" s="146">
        <v>24.5</v>
      </c>
      <c r="W26" s="146"/>
    </row>
    <row r="27" spans="1:23" x14ac:dyDescent="0.35">
      <c r="A27" s="136">
        <v>60</v>
      </c>
      <c r="B27" s="137">
        <v>1</v>
      </c>
      <c r="C27" s="138">
        <v>350</v>
      </c>
      <c r="D27" s="147" t="s">
        <v>603</v>
      </c>
      <c r="E27" s="147"/>
      <c r="F27" s="148">
        <v>44722</v>
      </c>
      <c r="G27" s="149" t="s">
        <v>59</v>
      </c>
      <c r="H27" s="149">
        <v>51</v>
      </c>
      <c r="I27" s="149" t="s">
        <v>60</v>
      </c>
      <c r="J27" s="149" t="s">
        <v>123</v>
      </c>
      <c r="K27" s="149" t="s">
        <v>62</v>
      </c>
      <c r="L27" s="149" t="s">
        <v>63</v>
      </c>
      <c r="M27" s="149" t="s">
        <v>564</v>
      </c>
      <c r="N27" s="148">
        <v>44750</v>
      </c>
      <c r="O27" s="149" t="s">
        <v>581</v>
      </c>
      <c r="P27" s="149" t="s">
        <v>66</v>
      </c>
      <c r="Q27" s="149" t="s">
        <v>66</v>
      </c>
      <c r="R27" s="149" t="s">
        <v>604</v>
      </c>
      <c r="S27" s="149" t="s">
        <v>66</v>
      </c>
      <c r="T27" s="149">
        <v>176</v>
      </c>
      <c r="U27" s="149">
        <v>135</v>
      </c>
      <c r="V27" s="149">
        <v>43.6</v>
      </c>
      <c r="W27" s="149"/>
    </row>
    <row r="28" spans="1:23" x14ac:dyDescent="0.35">
      <c r="A28" s="142">
        <v>60</v>
      </c>
      <c r="B28" s="98">
        <v>1</v>
      </c>
      <c r="C28" s="143">
        <v>350</v>
      </c>
      <c r="D28" s="27" t="s">
        <v>605</v>
      </c>
      <c r="E28" s="27"/>
      <c r="F28" s="15">
        <v>44741</v>
      </c>
      <c r="G28" s="14" t="s">
        <v>59</v>
      </c>
      <c r="H28" s="14">
        <v>52</v>
      </c>
      <c r="I28" s="14" t="s">
        <v>60</v>
      </c>
      <c r="J28" s="14" t="s">
        <v>606</v>
      </c>
      <c r="K28" s="14" t="s">
        <v>62</v>
      </c>
      <c r="L28" s="14" t="s">
        <v>63</v>
      </c>
      <c r="M28" s="14" t="s">
        <v>564</v>
      </c>
      <c r="N28" s="15">
        <v>44761</v>
      </c>
      <c r="O28" s="14" t="s">
        <v>581</v>
      </c>
      <c r="P28" s="14" t="s">
        <v>66</v>
      </c>
      <c r="Q28" s="14" t="s">
        <v>66</v>
      </c>
      <c r="R28" s="14" t="s">
        <v>607</v>
      </c>
      <c r="S28" s="14" t="s">
        <v>66</v>
      </c>
      <c r="T28" s="14">
        <v>169</v>
      </c>
      <c r="U28" s="14">
        <v>85</v>
      </c>
      <c r="V28" s="14">
        <v>29.8</v>
      </c>
      <c r="W28" s="14"/>
    </row>
    <row r="29" spans="1:23" x14ac:dyDescent="0.35">
      <c r="A29" s="136">
        <v>60</v>
      </c>
      <c r="B29" s="137">
        <v>1</v>
      </c>
      <c r="C29" s="138">
        <v>350</v>
      </c>
      <c r="D29" s="139" t="s">
        <v>608</v>
      </c>
      <c r="E29" s="139"/>
      <c r="F29" s="140">
        <v>44764</v>
      </c>
      <c r="G29" s="141" t="s">
        <v>59</v>
      </c>
      <c r="H29" s="141">
        <v>53</v>
      </c>
      <c r="I29" s="141" t="s">
        <v>60</v>
      </c>
      <c r="J29" s="141" t="s">
        <v>191</v>
      </c>
      <c r="K29" s="141" t="s">
        <v>62</v>
      </c>
      <c r="L29" s="141" t="s">
        <v>63</v>
      </c>
      <c r="M29" s="141" t="s">
        <v>564</v>
      </c>
      <c r="N29" s="140">
        <v>44768</v>
      </c>
      <c r="O29" s="141" t="s">
        <v>581</v>
      </c>
      <c r="P29" s="141" t="s">
        <v>66</v>
      </c>
      <c r="Q29" s="141" t="s">
        <v>609</v>
      </c>
      <c r="R29" s="141" t="s">
        <v>66</v>
      </c>
      <c r="S29" s="141" t="s">
        <v>66</v>
      </c>
      <c r="T29" s="141">
        <v>163</v>
      </c>
      <c r="U29" s="141">
        <v>64</v>
      </c>
      <c r="V29" s="141">
        <v>24.1</v>
      </c>
      <c r="W29" s="141"/>
    </row>
    <row r="30" spans="1:23" x14ac:dyDescent="0.35">
      <c r="A30" s="142">
        <v>60</v>
      </c>
      <c r="B30" s="98">
        <v>1</v>
      </c>
      <c r="C30" s="143">
        <v>350</v>
      </c>
      <c r="D30" s="27" t="s">
        <v>610</v>
      </c>
      <c r="E30" s="27"/>
      <c r="F30" s="15">
        <v>44774</v>
      </c>
      <c r="G30" s="14" t="s">
        <v>59</v>
      </c>
      <c r="H30" s="14">
        <v>38</v>
      </c>
      <c r="I30" s="14" t="s">
        <v>60</v>
      </c>
      <c r="J30" s="14" t="s">
        <v>191</v>
      </c>
      <c r="K30" s="14" t="s">
        <v>62</v>
      </c>
      <c r="L30" s="14" t="s">
        <v>63</v>
      </c>
      <c r="M30" s="14" t="s">
        <v>564</v>
      </c>
      <c r="N30" s="15">
        <v>44774</v>
      </c>
      <c r="O30" s="14" t="s">
        <v>581</v>
      </c>
      <c r="P30" s="14" t="s">
        <v>66</v>
      </c>
      <c r="Q30" s="14" t="s">
        <v>611</v>
      </c>
      <c r="R30" s="14" t="s">
        <v>353</v>
      </c>
      <c r="S30" s="14" t="s">
        <v>66</v>
      </c>
      <c r="T30" s="14">
        <v>162</v>
      </c>
      <c r="U30" s="14">
        <v>95</v>
      </c>
      <c r="V30" s="14">
        <v>36.200000000000003</v>
      </c>
      <c r="W30" s="14"/>
    </row>
    <row r="31" spans="1:23" x14ac:dyDescent="0.35">
      <c r="A31" s="136">
        <v>60</v>
      </c>
      <c r="B31" s="137">
        <v>1</v>
      </c>
      <c r="C31" s="138">
        <v>350</v>
      </c>
      <c r="D31" s="139" t="s">
        <v>617</v>
      </c>
      <c r="E31" s="139"/>
      <c r="F31" s="140">
        <v>44811</v>
      </c>
      <c r="G31" s="141" t="s">
        <v>59</v>
      </c>
      <c r="H31" s="141">
        <v>52</v>
      </c>
      <c r="I31" s="141" t="s">
        <v>60</v>
      </c>
      <c r="J31" s="141" t="s">
        <v>191</v>
      </c>
      <c r="K31" s="141" t="s">
        <v>62</v>
      </c>
      <c r="L31" s="141" t="s">
        <v>63</v>
      </c>
      <c r="M31" s="141" t="s">
        <v>564</v>
      </c>
      <c r="N31" s="140">
        <v>44812</v>
      </c>
      <c r="O31" s="141" t="s">
        <v>581</v>
      </c>
      <c r="P31" s="141" t="s">
        <v>66</v>
      </c>
      <c r="Q31" s="141" t="s">
        <v>618</v>
      </c>
      <c r="R31" s="141" t="s">
        <v>66</v>
      </c>
      <c r="S31" s="141" t="s">
        <v>66</v>
      </c>
      <c r="T31" s="141">
        <v>175</v>
      </c>
      <c r="U31" s="141">
        <v>72</v>
      </c>
      <c r="V31" s="141">
        <v>23.5</v>
      </c>
      <c r="W31" s="141"/>
    </row>
    <row r="32" spans="1:23" x14ac:dyDescent="0.35">
      <c r="A32" s="142">
        <v>60</v>
      </c>
      <c r="B32" s="98">
        <v>1</v>
      </c>
      <c r="C32" s="143">
        <v>350</v>
      </c>
      <c r="D32" s="27" t="s">
        <v>629</v>
      </c>
      <c r="E32" s="27"/>
      <c r="F32" s="15">
        <v>44872</v>
      </c>
      <c r="G32" s="14" t="s">
        <v>59</v>
      </c>
      <c r="H32" s="14">
        <v>37</v>
      </c>
      <c r="I32" s="14" t="s">
        <v>60</v>
      </c>
      <c r="J32" s="14" t="s">
        <v>630</v>
      </c>
      <c r="K32" s="14" t="s">
        <v>62</v>
      </c>
      <c r="L32" s="14" t="s">
        <v>63</v>
      </c>
      <c r="M32" s="14" t="s">
        <v>564</v>
      </c>
      <c r="N32" s="15">
        <v>44882</v>
      </c>
      <c r="O32" s="14" t="s">
        <v>581</v>
      </c>
      <c r="P32" s="14" t="s">
        <v>631</v>
      </c>
      <c r="Q32" s="14" t="s">
        <v>66</v>
      </c>
      <c r="R32" s="14" t="s">
        <v>353</v>
      </c>
      <c r="S32" s="14" t="s">
        <v>66</v>
      </c>
      <c r="T32" s="14">
        <v>165</v>
      </c>
      <c r="U32" s="14">
        <v>110</v>
      </c>
      <c r="V32" s="14">
        <v>40.4</v>
      </c>
      <c r="W32" s="14"/>
    </row>
    <row r="33" spans="1:23" x14ac:dyDescent="0.35">
      <c r="A33" s="136">
        <v>60</v>
      </c>
      <c r="B33" s="137">
        <v>1</v>
      </c>
      <c r="C33" s="138">
        <v>350</v>
      </c>
      <c r="D33" s="139" t="s">
        <v>645</v>
      </c>
      <c r="E33" s="139"/>
      <c r="F33" s="140">
        <v>44911</v>
      </c>
      <c r="G33" s="141" t="s">
        <v>59</v>
      </c>
      <c r="H33" s="141">
        <v>28</v>
      </c>
      <c r="I33" s="141" t="s">
        <v>60</v>
      </c>
      <c r="J33" s="141" t="s">
        <v>71</v>
      </c>
      <c r="K33" s="141" t="s">
        <v>62</v>
      </c>
      <c r="L33" s="141" t="s">
        <v>63</v>
      </c>
      <c r="M33" s="141" t="s">
        <v>564</v>
      </c>
      <c r="N33" s="140">
        <v>44911</v>
      </c>
      <c r="O33" s="141" t="s">
        <v>581</v>
      </c>
      <c r="P33" s="141" t="s">
        <v>646</v>
      </c>
      <c r="Q33" s="141" t="s">
        <v>66</v>
      </c>
      <c r="R33" s="141" t="s">
        <v>647</v>
      </c>
      <c r="S33" s="141" t="s">
        <v>66</v>
      </c>
      <c r="T33" s="141">
        <v>168</v>
      </c>
      <c r="U33" s="141">
        <v>56</v>
      </c>
      <c r="V33" s="141">
        <v>19.8</v>
      </c>
      <c r="W33" s="141"/>
    </row>
    <row r="34" spans="1:23" x14ac:dyDescent="0.35">
      <c r="A34" s="142">
        <v>60</v>
      </c>
      <c r="B34" s="98">
        <v>1</v>
      </c>
      <c r="C34" s="143">
        <v>350</v>
      </c>
      <c r="D34" s="27" t="s">
        <v>650</v>
      </c>
      <c r="E34" s="27"/>
      <c r="F34" s="15">
        <v>44571</v>
      </c>
      <c r="G34" s="14" t="s">
        <v>59</v>
      </c>
      <c r="H34" s="14">
        <v>61</v>
      </c>
      <c r="I34" s="14" t="s">
        <v>60</v>
      </c>
      <c r="J34" s="14" t="s">
        <v>128</v>
      </c>
      <c r="K34" s="14" t="s">
        <v>62</v>
      </c>
      <c r="L34" s="14" t="s">
        <v>63</v>
      </c>
      <c r="M34" s="14" t="s">
        <v>564</v>
      </c>
      <c r="N34" s="15">
        <v>44964</v>
      </c>
      <c r="O34" s="14" t="s">
        <v>581</v>
      </c>
      <c r="P34" s="14" t="s">
        <v>66</v>
      </c>
      <c r="Q34" s="14" t="s">
        <v>66</v>
      </c>
      <c r="R34" s="14" t="s">
        <v>651</v>
      </c>
      <c r="S34" s="14" t="s">
        <v>66</v>
      </c>
      <c r="T34" s="14">
        <v>170</v>
      </c>
      <c r="U34" s="14">
        <v>120</v>
      </c>
      <c r="V34" s="14">
        <v>41.5</v>
      </c>
      <c r="W34" s="14"/>
    </row>
    <row r="35" spans="1:23" x14ac:dyDescent="0.35">
      <c r="A35" s="136">
        <v>60</v>
      </c>
      <c r="B35" s="137">
        <v>1</v>
      </c>
      <c r="C35" s="138">
        <v>350</v>
      </c>
      <c r="D35" s="139" t="s">
        <v>657</v>
      </c>
      <c r="E35" s="139"/>
      <c r="F35" s="140">
        <v>45001</v>
      </c>
      <c r="G35" s="141" t="s">
        <v>59</v>
      </c>
      <c r="H35" s="141">
        <v>28</v>
      </c>
      <c r="I35" s="141" t="s">
        <v>60</v>
      </c>
      <c r="J35" s="141" t="s">
        <v>191</v>
      </c>
      <c r="K35" s="141" t="s">
        <v>62</v>
      </c>
      <c r="L35" s="141" t="s">
        <v>63</v>
      </c>
      <c r="M35" s="141" t="s">
        <v>564</v>
      </c>
      <c r="N35" s="140">
        <v>45001</v>
      </c>
      <c r="O35" s="141" t="s">
        <v>581</v>
      </c>
      <c r="P35" s="141" t="s">
        <v>66</v>
      </c>
      <c r="Q35" s="141" t="s">
        <v>350</v>
      </c>
      <c r="R35" s="141" t="s">
        <v>66</v>
      </c>
      <c r="S35" s="141" t="s">
        <v>66</v>
      </c>
      <c r="T35" s="141" t="s">
        <v>141</v>
      </c>
      <c r="U35" s="141" t="s">
        <v>141</v>
      </c>
      <c r="V35" s="141" t="s">
        <v>141</v>
      </c>
      <c r="W35" s="141"/>
    </row>
    <row r="36" spans="1:23" x14ac:dyDescent="0.35">
      <c r="A36" s="142">
        <v>60</v>
      </c>
      <c r="B36" s="98">
        <v>1</v>
      </c>
      <c r="C36" s="143">
        <v>350</v>
      </c>
      <c r="D36" s="144" t="s">
        <v>662</v>
      </c>
      <c r="E36" s="144"/>
      <c r="F36" s="145">
        <v>45022</v>
      </c>
      <c r="G36" s="146" t="s">
        <v>59</v>
      </c>
      <c r="H36" s="146">
        <v>53</v>
      </c>
      <c r="I36" s="146" t="s">
        <v>60</v>
      </c>
      <c r="J36" s="146" t="s">
        <v>191</v>
      </c>
      <c r="K36" s="146" t="s">
        <v>62</v>
      </c>
      <c r="L36" s="146" t="s">
        <v>63</v>
      </c>
      <c r="M36" s="146" t="s">
        <v>564</v>
      </c>
      <c r="N36" s="145">
        <v>45023</v>
      </c>
      <c r="O36" s="146" t="s">
        <v>581</v>
      </c>
      <c r="P36" s="146" t="s">
        <v>66</v>
      </c>
      <c r="Q36" s="146" t="s">
        <v>66</v>
      </c>
      <c r="R36" s="146" t="s">
        <v>66</v>
      </c>
      <c r="S36" s="146" t="s">
        <v>66</v>
      </c>
      <c r="T36" s="146">
        <v>170</v>
      </c>
      <c r="U36" s="146">
        <v>86</v>
      </c>
      <c r="V36" s="146">
        <v>29.8</v>
      </c>
      <c r="W36" s="146"/>
    </row>
    <row r="37" spans="1:23" x14ac:dyDescent="0.35">
      <c r="A37" s="136">
        <v>60</v>
      </c>
      <c r="B37" s="137">
        <v>1</v>
      </c>
      <c r="C37" s="138">
        <v>350</v>
      </c>
      <c r="D37" s="139" t="s">
        <v>663</v>
      </c>
      <c r="E37" s="139"/>
      <c r="F37" s="140">
        <v>45028</v>
      </c>
      <c r="G37" s="141" t="s">
        <v>59</v>
      </c>
      <c r="H37" s="141">
        <v>59</v>
      </c>
      <c r="I37" s="141" t="s">
        <v>60</v>
      </c>
      <c r="J37" s="141" t="s">
        <v>71</v>
      </c>
      <c r="K37" s="141" t="s">
        <v>62</v>
      </c>
      <c r="L37" s="141" t="s">
        <v>63</v>
      </c>
      <c r="M37" s="141" t="s">
        <v>564</v>
      </c>
      <c r="N37" s="140">
        <v>45043</v>
      </c>
      <c r="O37" s="141" t="s">
        <v>581</v>
      </c>
      <c r="P37" s="141" t="s">
        <v>66</v>
      </c>
      <c r="Q37" s="141" t="s">
        <v>66</v>
      </c>
      <c r="R37" s="141" t="s">
        <v>538</v>
      </c>
      <c r="S37" s="141" t="s">
        <v>66</v>
      </c>
      <c r="T37" s="141">
        <v>169</v>
      </c>
      <c r="U37" s="141">
        <v>68</v>
      </c>
      <c r="V37" s="141">
        <v>23.8</v>
      </c>
      <c r="W37" s="141"/>
    </row>
    <row r="38" spans="1:23" x14ac:dyDescent="0.35">
      <c r="A38" s="142">
        <v>60</v>
      </c>
      <c r="B38" s="98">
        <v>1</v>
      </c>
      <c r="C38" s="143">
        <v>350</v>
      </c>
      <c r="D38" s="27" t="s">
        <v>664</v>
      </c>
      <c r="E38" s="27"/>
      <c r="F38" s="15">
        <v>45035</v>
      </c>
      <c r="G38" s="14" t="s">
        <v>59</v>
      </c>
      <c r="H38" s="14">
        <v>30</v>
      </c>
      <c r="I38" s="14" t="s">
        <v>60</v>
      </c>
      <c r="J38" s="14" t="s">
        <v>71</v>
      </c>
      <c r="K38" s="14" t="s">
        <v>62</v>
      </c>
      <c r="L38" s="14" t="s">
        <v>63</v>
      </c>
      <c r="M38" s="14" t="s">
        <v>564</v>
      </c>
      <c r="N38" s="15">
        <v>45028</v>
      </c>
      <c r="O38" s="14" t="s">
        <v>581</v>
      </c>
      <c r="P38" s="14" t="s">
        <v>66</v>
      </c>
      <c r="Q38" s="14" t="s">
        <v>665</v>
      </c>
      <c r="R38" s="14" t="s">
        <v>66</v>
      </c>
      <c r="S38" s="14" t="s">
        <v>66</v>
      </c>
      <c r="T38" s="14">
        <v>168</v>
      </c>
      <c r="U38" s="14">
        <v>70</v>
      </c>
      <c r="V38" s="14">
        <v>24.8</v>
      </c>
      <c r="W38" s="14"/>
    </row>
    <row r="39" spans="1:23" x14ac:dyDescent="0.35">
      <c r="A39" s="136">
        <v>60</v>
      </c>
      <c r="B39" s="137">
        <v>1</v>
      </c>
      <c r="C39" s="138">
        <v>350</v>
      </c>
      <c r="D39" s="139" t="s">
        <v>668</v>
      </c>
      <c r="E39" s="139"/>
      <c r="F39" s="140">
        <v>45107</v>
      </c>
      <c r="G39" s="141" t="s">
        <v>59</v>
      </c>
      <c r="H39" s="141">
        <v>35</v>
      </c>
      <c r="I39" s="141" t="s">
        <v>60</v>
      </c>
      <c r="J39" s="141" t="s">
        <v>123</v>
      </c>
      <c r="K39" s="141" t="s">
        <v>62</v>
      </c>
      <c r="L39" s="141" t="s">
        <v>63</v>
      </c>
      <c r="M39" s="141" t="s">
        <v>564</v>
      </c>
      <c r="N39" s="140">
        <v>45133</v>
      </c>
      <c r="O39" s="141" t="s">
        <v>581</v>
      </c>
      <c r="P39" s="141" t="s">
        <v>669</v>
      </c>
      <c r="Q39" s="141" t="s">
        <v>66</v>
      </c>
      <c r="R39" s="141" t="s">
        <v>353</v>
      </c>
      <c r="S39" s="141" t="s">
        <v>66</v>
      </c>
      <c r="T39" s="141">
        <v>167</v>
      </c>
      <c r="U39" s="141">
        <v>93</v>
      </c>
      <c r="V39" s="141">
        <v>33.5</v>
      </c>
      <c r="W39" s="141"/>
    </row>
    <row r="40" spans="1:23" x14ac:dyDescent="0.35">
      <c r="A40" s="142">
        <v>60</v>
      </c>
      <c r="B40" s="98">
        <v>1</v>
      </c>
      <c r="C40" s="143">
        <v>350</v>
      </c>
      <c r="D40" s="27" t="s">
        <v>670</v>
      </c>
      <c r="E40" s="27"/>
      <c r="F40" s="15">
        <v>45121</v>
      </c>
      <c r="G40" s="14" t="s">
        <v>59</v>
      </c>
      <c r="H40" s="14">
        <v>26</v>
      </c>
      <c r="I40" s="14" t="s">
        <v>60</v>
      </c>
      <c r="J40" s="14" t="s">
        <v>71</v>
      </c>
      <c r="K40" s="14" t="s">
        <v>62</v>
      </c>
      <c r="L40" s="14" t="s">
        <v>63</v>
      </c>
      <c r="M40" s="14" t="s">
        <v>564</v>
      </c>
      <c r="N40" s="15" t="s">
        <v>671</v>
      </c>
      <c r="O40" s="14" t="s">
        <v>581</v>
      </c>
      <c r="P40" s="14" t="s">
        <v>66</v>
      </c>
      <c r="Q40" s="14" t="s">
        <v>66</v>
      </c>
      <c r="R40" s="14" t="s">
        <v>66</v>
      </c>
      <c r="S40" s="14" t="s">
        <v>66</v>
      </c>
      <c r="T40" s="14" t="s">
        <v>141</v>
      </c>
      <c r="U40" s="14" t="s">
        <v>141</v>
      </c>
      <c r="V40" s="14" t="s">
        <v>141</v>
      </c>
      <c r="W40" s="14"/>
    </row>
    <row r="41" spans="1:23" x14ac:dyDescent="0.35">
      <c r="A41" s="136">
        <v>60</v>
      </c>
      <c r="B41" s="137">
        <v>1</v>
      </c>
      <c r="C41" s="138">
        <v>350</v>
      </c>
      <c r="D41" s="139" t="s">
        <v>672</v>
      </c>
      <c r="E41" s="139"/>
      <c r="F41" s="140">
        <v>45128</v>
      </c>
      <c r="G41" s="141" t="s">
        <v>59</v>
      </c>
      <c r="H41" s="141">
        <v>24</v>
      </c>
      <c r="I41" s="141" t="s">
        <v>60</v>
      </c>
      <c r="J41" s="141" t="s">
        <v>71</v>
      </c>
      <c r="K41" s="141" t="s">
        <v>62</v>
      </c>
      <c r="L41" s="141" t="s">
        <v>63</v>
      </c>
      <c r="M41" s="141" t="s">
        <v>564</v>
      </c>
      <c r="N41" s="140">
        <v>45128</v>
      </c>
      <c r="O41" s="141" t="s">
        <v>581</v>
      </c>
      <c r="P41" s="141" t="s">
        <v>66</v>
      </c>
      <c r="Q41" s="141" t="s">
        <v>673</v>
      </c>
      <c r="R41" s="141" t="s">
        <v>66</v>
      </c>
      <c r="S41" s="141" t="s">
        <v>66</v>
      </c>
      <c r="T41" s="141" t="s">
        <v>141</v>
      </c>
      <c r="U41" s="141" t="s">
        <v>141</v>
      </c>
      <c r="V41" s="141" t="s">
        <v>141</v>
      </c>
      <c r="W41" s="141"/>
    </row>
    <row r="42" spans="1:23" x14ac:dyDescent="0.35">
      <c r="A42" s="142">
        <v>60</v>
      </c>
      <c r="B42" s="98">
        <v>1</v>
      </c>
      <c r="C42" s="143">
        <v>350</v>
      </c>
      <c r="D42" s="27" t="s">
        <v>674</v>
      </c>
      <c r="E42" s="27"/>
      <c r="F42" s="15">
        <v>45149</v>
      </c>
      <c r="G42" s="14" t="s">
        <v>59</v>
      </c>
      <c r="H42" s="14">
        <v>70</v>
      </c>
      <c r="I42" s="14" t="s">
        <v>60</v>
      </c>
      <c r="J42" s="14" t="s">
        <v>191</v>
      </c>
      <c r="K42" s="14" t="s">
        <v>62</v>
      </c>
      <c r="L42" s="14" t="s">
        <v>63</v>
      </c>
      <c r="M42" s="14" t="s">
        <v>564</v>
      </c>
      <c r="N42" s="15">
        <v>45161</v>
      </c>
      <c r="O42" s="14" t="s">
        <v>581</v>
      </c>
      <c r="P42" s="14" t="s">
        <v>66</v>
      </c>
      <c r="Q42" s="14" t="s">
        <v>66</v>
      </c>
      <c r="R42" s="14" t="s">
        <v>675</v>
      </c>
      <c r="S42" s="14" t="s">
        <v>66</v>
      </c>
      <c r="T42" s="14">
        <v>160</v>
      </c>
      <c r="U42" s="14">
        <v>65</v>
      </c>
      <c r="V42" s="14">
        <v>25.3</v>
      </c>
      <c r="W42" s="14"/>
    </row>
    <row r="43" spans="1:23" x14ac:dyDescent="0.35">
      <c r="A43" s="136">
        <v>60</v>
      </c>
      <c r="B43" s="137">
        <v>1</v>
      </c>
      <c r="C43" s="138">
        <v>350</v>
      </c>
      <c r="D43" s="139" t="s">
        <v>676</v>
      </c>
      <c r="E43" s="139"/>
      <c r="F43" s="140">
        <v>45155</v>
      </c>
      <c r="G43" s="141" t="s">
        <v>59</v>
      </c>
      <c r="H43" s="141">
        <v>43</v>
      </c>
      <c r="I43" s="141" t="s">
        <v>60</v>
      </c>
      <c r="J43" s="141" t="s">
        <v>170</v>
      </c>
      <c r="K43" s="141" t="s">
        <v>62</v>
      </c>
      <c r="L43" s="141" t="s">
        <v>63</v>
      </c>
      <c r="M43" s="141" t="s">
        <v>564</v>
      </c>
      <c r="N43" s="140">
        <v>45198</v>
      </c>
      <c r="O43" s="141" t="s">
        <v>581</v>
      </c>
      <c r="P43" s="141" t="s">
        <v>66</v>
      </c>
      <c r="Q43" s="141" t="s">
        <v>66</v>
      </c>
      <c r="R43" s="141" t="s">
        <v>66</v>
      </c>
      <c r="S43" s="141" t="s">
        <v>66</v>
      </c>
      <c r="T43" s="141">
        <v>163</v>
      </c>
      <c r="U43" s="141">
        <v>50</v>
      </c>
      <c r="V43" s="141">
        <v>18.8</v>
      </c>
      <c r="W43" s="141"/>
    </row>
    <row r="44" spans="1:23" x14ac:dyDescent="0.35">
      <c r="A44" s="142">
        <v>60</v>
      </c>
      <c r="B44" s="98">
        <v>1</v>
      </c>
      <c r="C44" s="143">
        <v>350</v>
      </c>
      <c r="D44" s="27" t="s">
        <v>679</v>
      </c>
      <c r="E44" s="27"/>
      <c r="F44" s="15">
        <v>45198</v>
      </c>
      <c r="G44" s="14" t="s">
        <v>59</v>
      </c>
      <c r="H44" s="14">
        <v>35</v>
      </c>
      <c r="I44" s="14" t="s">
        <v>60</v>
      </c>
      <c r="J44" s="14" t="s">
        <v>71</v>
      </c>
      <c r="K44" s="14" t="s">
        <v>62</v>
      </c>
      <c r="L44" s="14" t="s">
        <v>63</v>
      </c>
      <c r="M44" s="14" t="s">
        <v>564</v>
      </c>
      <c r="N44" s="15">
        <v>45198</v>
      </c>
      <c r="O44" s="14" t="s">
        <v>581</v>
      </c>
      <c r="P44" s="14" t="s">
        <v>66</v>
      </c>
      <c r="Q44" s="14" t="s">
        <v>330</v>
      </c>
      <c r="R44" s="14" t="s">
        <v>66</v>
      </c>
      <c r="S44" s="14" t="s">
        <v>66</v>
      </c>
      <c r="T44" s="14">
        <v>168</v>
      </c>
      <c r="U44" s="14">
        <v>57</v>
      </c>
      <c r="V44" s="14">
        <v>20</v>
      </c>
      <c r="W44" s="14"/>
    </row>
    <row r="45" spans="1:23" x14ac:dyDescent="0.35">
      <c r="A45" s="136">
        <v>60</v>
      </c>
      <c r="B45" s="137">
        <v>1</v>
      </c>
      <c r="C45" s="138">
        <v>350</v>
      </c>
      <c r="D45" s="139" t="s">
        <v>680</v>
      </c>
      <c r="E45" s="139"/>
      <c r="F45" s="140">
        <v>45203</v>
      </c>
      <c r="G45" s="141" t="s">
        <v>59</v>
      </c>
      <c r="H45" s="141">
        <v>34</v>
      </c>
      <c r="I45" s="141" t="s">
        <v>60</v>
      </c>
      <c r="J45" s="141" t="s">
        <v>191</v>
      </c>
      <c r="K45" s="141" t="s">
        <v>62</v>
      </c>
      <c r="L45" s="141" t="s">
        <v>63</v>
      </c>
      <c r="M45" s="141" t="s">
        <v>564</v>
      </c>
      <c r="N45" s="140">
        <v>45203</v>
      </c>
      <c r="O45" s="141" t="s">
        <v>581</v>
      </c>
      <c r="P45" s="141" t="s">
        <v>66</v>
      </c>
      <c r="Q45" s="141" t="s">
        <v>66</v>
      </c>
      <c r="R45" s="141" t="s">
        <v>66</v>
      </c>
      <c r="S45" s="141" t="s">
        <v>66</v>
      </c>
      <c r="T45" s="141">
        <v>169</v>
      </c>
      <c r="U45" s="141">
        <v>61</v>
      </c>
      <c r="V45" s="141">
        <v>21.3</v>
      </c>
      <c r="W45" s="141"/>
    </row>
    <row r="46" spans="1:23" x14ac:dyDescent="0.35">
      <c r="A46" s="142">
        <v>60</v>
      </c>
      <c r="B46" s="98">
        <v>1</v>
      </c>
      <c r="C46" s="143">
        <v>350</v>
      </c>
      <c r="D46" s="27" t="s">
        <v>685</v>
      </c>
      <c r="E46" s="27"/>
      <c r="F46" s="15">
        <v>45224</v>
      </c>
      <c r="G46" s="14" t="s">
        <v>59</v>
      </c>
      <c r="H46" s="14">
        <v>31</v>
      </c>
      <c r="I46" s="14" t="s">
        <v>60</v>
      </c>
      <c r="J46" s="14" t="s">
        <v>71</v>
      </c>
      <c r="K46" s="14" t="s">
        <v>62</v>
      </c>
      <c r="L46" s="14" t="s">
        <v>63</v>
      </c>
      <c r="M46" s="14" t="s">
        <v>564</v>
      </c>
      <c r="N46" s="15">
        <v>45224</v>
      </c>
      <c r="O46" s="14" t="s">
        <v>581</v>
      </c>
      <c r="P46" s="14" t="s">
        <v>66</v>
      </c>
      <c r="Q46" s="14" t="s">
        <v>686</v>
      </c>
      <c r="R46" s="14" t="s">
        <v>353</v>
      </c>
      <c r="S46" s="14" t="s">
        <v>66</v>
      </c>
      <c r="T46" s="14">
        <v>179</v>
      </c>
      <c r="U46" s="14">
        <v>133</v>
      </c>
      <c r="V46" s="14">
        <v>41.5</v>
      </c>
      <c r="W46" s="14"/>
    </row>
    <row r="47" spans="1:23" x14ac:dyDescent="0.35">
      <c r="A47" s="136">
        <v>60</v>
      </c>
      <c r="B47" s="137">
        <v>1</v>
      </c>
      <c r="C47" s="138">
        <v>350</v>
      </c>
      <c r="D47" s="139" t="s">
        <v>691</v>
      </c>
      <c r="E47" s="139"/>
      <c r="F47" s="140">
        <v>45258</v>
      </c>
      <c r="G47" s="141" t="s">
        <v>59</v>
      </c>
      <c r="H47" s="141">
        <v>65</v>
      </c>
      <c r="I47" s="141" t="s">
        <v>60</v>
      </c>
      <c r="J47" s="141" t="s">
        <v>71</v>
      </c>
      <c r="K47" s="141" t="s">
        <v>62</v>
      </c>
      <c r="L47" s="141" t="s">
        <v>63</v>
      </c>
      <c r="M47" s="141" t="s">
        <v>564</v>
      </c>
      <c r="N47" s="140">
        <v>45258</v>
      </c>
      <c r="O47" s="141" t="s">
        <v>581</v>
      </c>
      <c r="P47" s="141" t="s">
        <v>66</v>
      </c>
      <c r="Q47" s="141" t="s">
        <v>66</v>
      </c>
      <c r="R47" s="141" t="s">
        <v>692</v>
      </c>
      <c r="S47" s="141" t="s">
        <v>66</v>
      </c>
      <c r="T47" s="141">
        <v>164</v>
      </c>
      <c r="U47" s="141">
        <v>97</v>
      </c>
      <c r="V47" s="141">
        <v>36</v>
      </c>
      <c r="W47" s="141"/>
    </row>
    <row r="48" spans="1:23" x14ac:dyDescent="0.35">
      <c r="A48" s="142">
        <v>60</v>
      </c>
      <c r="B48" s="98">
        <v>1</v>
      </c>
      <c r="C48" s="143">
        <v>350</v>
      </c>
      <c r="D48" s="27" t="s">
        <v>694</v>
      </c>
      <c r="E48" s="27"/>
      <c r="F48" s="15">
        <v>45275</v>
      </c>
      <c r="G48" s="14" t="s">
        <v>59</v>
      </c>
      <c r="H48" s="14">
        <v>42</v>
      </c>
      <c r="I48" s="14" t="s">
        <v>60</v>
      </c>
      <c r="J48" s="14" t="s">
        <v>77</v>
      </c>
      <c r="K48" s="14" t="s">
        <v>62</v>
      </c>
      <c r="L48" s="14" t="s">
        <v>63</v>
      </c>
      <c r="M48" s="14" t="s">
        <v>564</v>
      </c>
      <c r="N48" s="15">
        <v>45275</v>
      </c>
      <c r="O48" s="14" t="s">
        <v>581</v>
      </c>
      <c r="P48" s="14" t="s">
        <v>66</v>
      </c>
      <c r="Q48" s="14" t="s">
        <v>66</v>
      </c>
      <c r="R48" s="14" t="s">
        <v>695</v>
      </c>
      <c r="S48" s="14" t="s">
        <v>66</v>
      </c>
      <c r="T48" s="14">
        <v>150</v>
      </c>
      <c r="U48" s="14">
        <v>73</v>
      </c>
      <c r="V48" s="14">
        <v>32.4</v>
      </c>
      <c r="W48" s="14"/>
    </row>
    <row r="49" spans="1:23" x14ac:dyDescent="0.35">
      <c r="A49" s="136">
        <v>60</v>
      </c>
      <c r="B49" s="137">
        <v>1</v>
      </c>
      <c r="C49" s="138">
        <v>350</v>
      </c>
      <c r="D49" s="139" t="s">
        <v>636</v>
      </c>
      <c r="E49" s="139"/>
      <c r="F49" s="140">
        <v>44785</v>
      </c>
      <c r="G49" s="141" t="s">
        <v>59</v>
      </c>
      <c r="H49" s="141">
        <v>36</v>
      </c>
      <c r="I49" s="141" t="s">
        <v>60</v>
      </c>
      <c r="J49" s="141" t="s">
        <v>191</v>
      </c>
      <c r="K49" s="141" t="s">
        <v>62</v>
      </c>
      <c r="L49" s="141" t="s">
        <v>63</v>
      </c>
      <c r="M49" s="141" t="s">
        <v>564</v>
      </c>
      <c r="N49" s="140">
        <v>44818</v>
      </c>
      <c r="O49" s="141" t="s">
        <v>637</v>
      </c>
      <c r="P49" s="141" t="s">
        <v>638</v>
      </c>
      <c r="Q49" s="141" t="s">
        <v>66</v>
      </c>
      <c r="R49" s="141" t="s">
        <v>66</v>
      </c>
      <c r="S49" s="141" t="s">
        <v>66</v>
      </c>
      <c r="T49" s="141">
        <v>168</v>
      </c>
      <c r="U49" s="141">
        <v>80</v>
      </c>
      <c r="V49" s="141">
        <v>28.3</v>
      </c>
      <c r="W49" s="141"/>
    </row>
    <row r="50" spans="1:23" x14ac:dyDescent="0.35">
      <c r="A50" s="142">
        <v>60</v>
      </c>
      <c r="B50" s="98">
        <v>1</v>
      </c>
      <c r="C50" s="143">
        <v>350</v>
      </c>
      <c r="D50" s="27" t="s">
        <v>642</v>
      </c>
      <c r="E50" s="27"/>
      <c r="F50" s="15">
        <v>44902</v>
      </c>
      <c r="G50" s="14" t="s">
        <v>59</v>
      </c>
      <c r="H50" s="14">
        <v>40</v>
      </c>
      <c r="I50" s="14" t="s">
        <v>60</v>
      </c>
      <c r="J50" s="14" t="s">
        <v>96</v>
      </c>
      <c r="K50" s="14" t="s">
        <v>62</v>
      </c>
      <c r="L50" s="14" t="s">
        <v>63</v>
      </c>
      <c r="M50" s="14" t="s">
        <v>564</v>
      </c>
      <c r="N50" s="15">
        <v>44953</v>
      </c>
      <c r="O50" s="14" t="s">
        <v>637</v>
      </c>
      <c r="P50" s="14" t="s">
        <v>66</v>
      </c>
      <c r="Q50" s="14" t="s">
        <v>66</v>
      </c>
      <c r="R50" s="14" t="s">
        <v>643</v>
      </c>
      <c r="S50" s="14" t="s">
        <v>66</v>
      </c>
      <c r="T50" s="14">
        <v>165</v>
      </c>
      <c r="U50" s="14">
        <v>70</v>
      </c>
      <c r="V50" s="14">
        <v>25.7</v>
      </c>
      <c r="W50" s="14"/>
    </row>
    <row r="51" spans="1:23" x14ac:dyDescent="0.35">
      <c r="A51" s="136">
        <v>60</v>
      </c>
      <c r="B51" s="137">
        <v>1</v>
      </c>
      <c r="C51" s="138">
        <v>350</v>
      </c>
      <c r="D51" s="139" t="s">
        <v>525</v>
      </c>
      <c r="E51" s="139"/>
      <c r="F51" s="140">
        <v>45069</v>
      </c>
      <c r="G51" s="141" t="s">
        <v>59</v>
      </c>
      <c r="H51" s="141">
        <v>43</v>
      </c>
      <c r="I51" s="141" t="s">
        <v>60</v>
      </c>
      <c r="J51" s="141" t="s">
        <v>77</v>
      </c>
      <c r="K51" s="141" t="s">
        <v>62</v>
      </c>
      <c r="L51" s="141" t="s">
        <v>63</v>
      </c>
      <c r="M51" s="141" t="s">
        <v>64</v>
      </c>
      <c r="N51" s="140">
        <v>45069</v>
      </c>
      <c r="O51" s="141" t="s">
        <v>126</v>
      </c>
      <c r="P51" s="141" t="s">
        <v>526</v>
      </c>
      <c r="Q51" s="141" t="s">
        <v>66</v>
      </c>
      <c r="R51" s="141" t="s">
        <v>66</v>
      </c>
      <c r="S51" s="141" t="s">
        <v>66</v>
      </c>
      <c r="T51" s="141" t="s">
        <v>66</v>
      </c>
      <c r="U51" s="141">
        <v>161</v>
      </c>
      <c r="V51" s="141">
        <v>67</v>
      </c>
      <c r="W51" s="141">
        <v>25.8</v>
      </c>
    </row>
    <row r="52" spans="1:23" x14ac:dyDescent="0.35">
      <c r="A52" s="142">
        <v>60</v>
      </c>
      <c r="B52" s="98">
        <v>1</v>
      </c>
      <c r="C52" s="143">
        <v>350</v>
      </c>
      <c r="D52" s="27" t="s">
        <v>201</v>
      </c>
      <c r="E52" s="27"/>
      <c r="F52" s="15">
        <v>41683</v>
      </c>
      <c r="G52" s="14" t="s">
        <v>59</v>
      </c>
      <c r="H52" s="14">
        <v>75</v>
      </c>
      <c r="I52" s="14" t="s">
        <v>60</v>
      </c>
      <c r="J52" s="14" t="s">
        <v>96</v>
      </c>
      <c r="K52" s="14" t="s">
        <v>62</v>
      </c>
      <c r="L52" s="14" t="s">
        <v>63</v>
      </c>
      <c r="M52" s="14" t="s">
        <v>64</v>
      </c>
      <c r="N52" s="15">
        <v>41705</v>
      </c>
      <c r="O52" s="14" t="s">
        <v>130</v>
      </c>
      <c r="P52" s="14">
        <v>176</v>
      </c>
      <c r="Q52" s="14" t="s">
        <v>66</v>
      </c>
      <c r="R52" s="14" t="s">
        <v>66</v>
      </c>
      <c r="S52" s="14" t="s">
        <v>66</v>
      </c>
      <c r="T52" s="14" t="s">
        <v>66</v>
      </c>
      <c r="U52" s="14">
        <v>166</v>
      </c>
      <c r="V52" s="14">
        <v>55</v>
      </c>
      <c r="W52" s="14">
        <v>20</v>
      </c>
    </row>
    <row r="53" spans="1:23" x14ac:dyDescent="0.35">
      <c r="A53" s="136">
        <v>60</v>
      </c>
      <c r="B53" s="137">
        <v>1</v>
      </c>
      <c r="C53" s="138">
        <v>350</v>
      </c>
      <c r="D53" s="139" t="s">
        <v>566</v>
      </c>
      <c r="E53" s="139"/>
      <c r="F53" s="140">
        <v>44414</v>
      </c>
      <c r="G53" s="141" t="s">
        <v>59</v>
      </c>
      <c r="H53" s="141">
        <v>71</v>
      </c>
      <c r="I53" s="141" t="s">
        <v>60</v>
      </c>
      <c r="J53" s="141" t="s">
        <v>102</v>
      </c>
      <c r="K53" s="141" t="s">
        <v>62</v>
      </c>
      <c r="L53" s="141" t="s">
        <v>63</v>
      </c>
      <c r="M53" s="141" t="s">
        <v>564</v>
      </c>
      <c r="N53" s="140">
        <v>44414</v>
      </c>
      <c r="O53" s="141" t="s">
        <v>567</v>
      </c>
      <c r="P53" s="141" t="s">
        <v>66</v>
      </c>
      <c r="Q53" s="141" t="s">
        <v>66</v>
      </c>
      <c r="R53" s="141" t="s">
        <v>568</v>
      </c>
      <c r="S53" s="141" t="s">
        <v>66</v>
      </c>
      <c r="T53" s="141">
        <v>149</v>
      </c>
      <c r="U53" s="141">
        <v>60</v>
      </c>
      <c r="V53" s="141">
        <v>27</v>
      </c>
      <c r="W53" s="141"/>
    </row>
    <row r="54" spans="1:23" x14ac:dyDescent="0.35">
      <c r="A54" s="142">
        <v>60</v>
      </c>
      <c r="B54" s="98">
        <v>1</v>
      </c>
      <c r="C54" s="143">
        <v>350</v>
      </c>
      <c r="D54" s="27" t="s">
        <v>497</v>
      </c>
      <c r="E54" s="27"/>
      <c r="F54" s="15">
        <v>44853</v>
      </c>
      <c r="G54" s="14" t="s">
        <v>59</v>
      </c>
      <c r="H54" s="14">
        <v>54</v>
      </c>
      <c r="I54" s="14" t="s">
        <v>60</v>
      </c>
      <c r="J54" s="14" t="s">
        <v>77</v>
      </c>
      <c r="K54" s="14" t="s">
        <v>62</v>
      </c>
      <c r="L54" s="14" t="s">
        <v>63</v>
      </c>
      <c r="M54" s="14" t="s">
        <v>64</v>
      </c>
      <c r="N54" s="15">
        <v>44855</v>
      </c>
      <c r="O54" s="14" t="s">
        <v>135</v>
      </c>
      <c r="P54" s="14" t="s">
        <v>498</v>
      </c>
      <c r="Q54" s="14" t="s">
        <v>66</v>
      </c>
      <c r="R54" s="14" t="s">
        <v>499</v>
      </c>
      <c r="S54" s="14" t="s">
        <v>500</v>
      </c>
      <c r="T54" s="14" t="s">
        <v>66</v>
      </c>
      <c r="U54" s="14">
        <v>154</v>
      </c>
      <c r="V54" s="14">
        <v>92</v>
      </c>
      <c r="W54" s="14">
        <v>38.799999999999997</v>
      </c>
    </row>
    <row r="55" spans="1:23" x14ac:dyDescent="0.35">
      <c r="A55" s="136">
        <v>60</v>
      </c>
      <c r="B55" s="137">
        <v>1</v>
      </c>
      <c r="C55" s="138">
        <v>350</v>
      </c>
      <c r="D55" s="139" t="s">
        <v>254</v>
      </c>
      <c r="E55" s="139"/>
      <c r="F55" s="140">
        <v>41831</v>
      </c>
      <c r="G55" s="141" t="s">
        <v>59</v>
      </c>
      <c r="H55" s="141">
        <v>33</v>
      </c>
      <c r="I55" s="141" t="s">
        <v>60</v>
      </c>
      <c r="J55" s="141" t="s">
        <v>152</v>
      </c>
      <c r="K55" s="141" t="s">
        <v>62</v>
      </c>
      <c r="L55" s="141" t="s">
        <v>63</v>
      </c>
      <c r="M55" s="141" t="s">
        <v>64</v>
      </c>
      <c r="N55" s="140">
        <v>41843</v>
      </c>
      <c r="O55" s="141" t="s">
        <v>139</v>
      </c>
      <c r="P55" s="141">
        <v>96.6</v>
      </c>
      <c r="Q55" s="141" t="s">
        <v>66</v>
      </c>
      <c r="R55" s="141" t="s">
        <v>66</v>
      </c>
      <c r="S55" s="141" t="s">
        <v>255</v>
      </c>
      <c r="T55" s="141" t="s">
        <v>66</v>
      </c>
      <c r="U55" s="141">
        <v>170</v>
      </c>
      <c r="V55" s="141">
        <v>67</v>
      </c>
      <c r="W55" s="141">
        <v>23.2</v>
      </c>
    </row>
    <row r="56" spans="1:23" x14ac:dyDescent="0.35">
      <c r="A56" s="142">
        <v>60</v>
      </c>
      <c r="B56" s="98">
        <v>1</v>
      </c>
      <c r="C56" s="143">
        <v>350</v>
      </c>
      <c r="D56" s="27" t="s">
        <v>501</v>
      </c>
      <c r="E56" s="27"/>
      <c r="F56" s="15">
        <v>44861</v>
      </c>
      <c r="G56" s="14" t="s">
        <v>59</v>
      </c>
      <c r="H56" s="14">
        <v>44</v>
      </c>
      <c r="I56" s="14" t="s">
        <v>60</v>
      </c>
      <c r="J56" s="14" t="s">
        <v>191</v>
      </c>
      <c r="K56" s="14" t="s">
        <v>62</v>
      </c>
      <c r="L56" s="14" t="s">
        <v>63</v>
      </c>
      <c r="M56" s="14" t="s">
        <v>64</v>
      </c>
      <c r="N56" s="15">
        <v>44861</v>
      </c>
      <c r="O56" s="14" t="s">
        <v>142</v>
      </c>
      <c r="P56" s="14" t="s">
        <v>502</v>
      </c>
      <c r="Q56" s="14" t="s">
        <v>66</v>
      </c>
      <c r="R56" s="14" t="s">
        <v>503</v>
      </c>
      <c r="S56" s="14" t="s">
        <v>353</v>
      </c>
      <c r="T56" s="14" t="s">
        <v>66</v>
      </c>
      <c r="U56" s="14">
        <v>176</v>
      </c>
      <c r="V56" s="14">
        <v>110</v>
      </c>
      <c r="W56" s="14">
        <v>35.5</v>
      </c>
    </row>
    <row r="57" spans="1:23" x14ac:dyDescent="0.35">
      <c r="A57" s="136">
        <v>60</v>
      </c>
      <c r="B57" s="137">
        <v>1</v>
      </c>
      <c r="C57" s="138">
        <v>350</v>
      </c>
      <c r="D57" s="139" t="s">
        <v>509</v>
      </c>
      <c r="E57" s="139"/>
      <c r="F57" s="140">
        <v>44946</v>
      </c>
      <c r="G57" s="141" t="s">
        <v>59</v>
      </c>
      <c r="H57" s="141">
        <v>25</v>
      </c>
      <c r="I57" s="141" t="s">
        <v>60</v>
      </c>
      <c r="J57" s="141" t="s">
        <v>191</v>
      </c>
      <c r="K57" s="141" t="s">
        <v>62</v>
      </c>
      <c r="L57" s="141" t="s">
        <v>63</v>
      </c>
      <c r="M57" s="141" t="s">
        <v>64</v>
      </c>
      <c r="N57" s="140">
        <v>44946</v>
      </c>
      <c r="O57" s="141" t="s">
        <v>142</v>
      </c>
      <c r="P57" s="141" t="s">
        <v>186</v>
      </c>
      <c r="Q57" s="141" t="s">
        <v>66</v>
      </c>
      <c r="R57" s="141" t="s">
        <v>66</v>
      </c>
      <c r="S57" s="141" t="s">
        <v>66</v>
      </c>
      <c r="T57" s="141" t="s">
        <v>66</v>
      </c>
      <c r="U57" s="141">
        <v>164</v>
      </c>
      <c r="V57" s="141">
        <v>53</v>
      </c>
      <c r="W57" s="141">
        <v>19.7</v>
      </c>
    </row>
    <row r="58" spans="1:23" x14ac:dyDescent="0.35">
      <c r="A58" s="142">
        <v>60</v>
      </c>
      <c r="B58" s="98">
        <v>1</v>
      </c>
      <c r="C58" s="143">
        <v>350</v>
      </c>
      <c r="D58" s="27" t="s">
        <v>545</v>
      </c>
      <c r="E58" s="27"/>
      <c r="F58" s="15">
        <v>45211</v>
      </c>
      <c r="G58" s="14" t="s">
        <v>59</v>
      </c>
      <c r="H58" s="14">
        <v>49</v>
      </c>
      <c r="I58" s="14" t="s">
        <v>60</v>
      </c>
      <c r="J58" s="14" t="s">
        <v>102</v>
      </c>
      <c r="K58" s="14" t="s">
        <v>62</v>
      </c>
      <c r="L58" s="14" t="s">
        <v>63</v>
      </c>
      <c r="M58" s="14" t="s">
        <v>64</v>
      </c>
      <c r="N58" s="15">
        <v>45211</v>
      </c>
      <c r="O58" s="14" t="s">
        <v>142</v>
      </c>
      <c r="P58" s="14" t="s">
        <v>546</v>
      </c>
      <c r="Q58" s="14" t="s">
        <v>129</v>
      </c>
      <c r="R58" s="14" t="s">
        <v>547</v>
      </c>
      <c r="S58" s="14" t="s">
        <v>548</v>
      </c>
      <c r="T58" s="14" t="s">
        <v>66</v>
      </c>
      <c r="U58" s="14">
        <v>170</v>
      </c>
      <c r="V58" s="14">
        <v>91</v>
      </c>
      <c r="W58" s="14">
        <v>31.4</v>
      </c>
    </row>
    <row r="59" spans="1:23" x14ac:dyDescent="0.35">
      <c r="A59" s="136">
        <v>60</v>
      </c>
      <c r="B59" s="137">
        <v>1</v>
      </c>
      <c r="C59" s="138">
        <v>350</v>
      </c>
      <c r="D59" s="139" t="s">
        <v>504</v>
      </c>
      <c r="E59" s="139"/>
      <c r="F59" s="140">
        <v>44897</v>
      </c>
      <c r="G59" s="141" t="s">
        <v>59</v>
      </c>
      <c r="H59" s="141">
        <v>49</v>
      </c>
      <c r="I59" s="141" t="s">
        <v>60</v>
      </c>
      <c r="J59" s="141" t="s">
        <v>102</v>
      </c>
      <c r="K59" s="141" t="s">
        <v>62</v>
      </c>
      <c r="L59" s="141" t="s">
        <v>63</v>
      </c>
      <c r="M59" s="141" t="s">
        <v>64</v>
      </c>
      <c r="N59" s="140">
        <v>44897</v>
      </c>
      <c r="O59" s="141" t="s">
        <v>147</v>
      </c>
      <c r="P59" s="141" t="s">
        <v>505</v>
      </c>
      <c r="Q59" s="141" t="s">
        <v>66</v>
      </c>
      <c r="R59" s="141" t="s">
        <v>72</v>
      </c>
      <c r="S59" s="141" t="s">
        <v>66</v>
      </c>
      <c r="T59" s="141" t="s">
        <v>66</v>
      </c>
      <c r="U59" s="141">
        <v>170</v>
      </c>
      <c r="V59" s="141">
        <v>77</v>
      </c>
      <c r="W59" s="141">
        <v>26.6</v>
      </c>
    </row>
    <row r="60" spans="1:23" x14ac:dyDescent="0.35">
      <c r="A60" s="142">
        <v>60</v>
      </c>
      <c r="B60" s="98">
        <v>1</v>
      </c>
      <c r="C60" s="143">
        <v>350</v>
      </c>
      <c r="D60" s="27" t="s">
        <v>309</v>
      </c>
      <c r="E60" s="27"/>
      <c r="F60" s="15">
        <v>42142</v>
      </c>
      <c r="G60" s="14" t="s">
        <v>59</v>
      </c>
      <c r="H60" s="14">
        <v>40</v>
      </c>
      <c r="I60" s="14" t="s">
        <v>60</v>
      </c>
      <c r="J60" s="14" t="s">
        <v>71</v>
      </c>
      <c r="K60" s="14" t="s">
        <v>62</v>
      </c>
      <c r="L60" s="14" t="s">
        <v>63</v>
      </c>
      <c r="M60" s="14" t="s">
        <v>64</v>
      </c>
      <c r="N60" s="15">
        <v>42144</v>
      </c>
      <c r="O60" s="14" t="s">
        <v>150</v>
      </c>
      <c r="P60" s="14">
        <v>115</v>
      </c>
      <c r="Q60" s="14" t="s">
        <v>66</v>
      </c>
      <c r="R60" s="14" t="s">
        <v>310</v>
      </c>
      <c r="S60" s="14" t="s">
        <v>311</v>
      </c>
      <c r="T60" s="14" t="s">
        <v>66</v>
      </c>
      <c r="U60" s="14">
        <v>173</v>
      </c>
      <c r="V60" s="14">
        <v>52</v>
      </c>
      <c r="W60" s="14">
        <v>17.399999999999999</v>
      </c>
    </row>
    <row r="61" spans="1:23" x14ac:dyDescent="0.35">
      <c r="A61" s="136">
        <v>60</v>
      </c>
      <c r="B61" s="137">
        <v>1</v>
      </c>
      <c r="C61" s="138">
        <v>350</v>
      </c>
      <c r="D61" s="139" t="s">
        <v>119</v>
      </c>
      <c r="E61" s="139"/>
      <c r="F61" s="140">
        <v>41473</v>
      </c>
      <c r="G61" s="141" t="s">
        <v>59</v>
      </c>
      <c r="H61" s="141">
        <v>40</v>
      </c>
      <c r="I61" s="141" t="s">
        <v>60</v>
      </c>
      <c r="J61" s="141" t="s">
        <v>96</v>
      </c>
      <c r="K61" s="141" t="s">
        <v>62</v>
      </c>
      <c r="L61" s="141" t="s">
        <v>63</v>
      </c>
      <c r="M61" s="141" t="s">
        <v>64</v>
      </c>
      <c r="N61" s="140">
        <v>41479</v>
      </c>
      <c r="O61" s="141" t="s">
        <v>120</v>
      </c>
      <c r="P61" s="141">
        <v>17.8</v>
      </c>
      <c r="Q61" s="141" t="s">
        <v>66</v>
      </c>
      <c r="R61" s="141" t="s">
        <v>66</v>
      </c>
      <c r="S61" s="141" t="s">
        <v>66</v>
      </c>
      <c r="T61" s="141" t="s">
        <v>66</v>
      </c>
      <c r="U61" s="141">
        <v>160</v>
      </c>
      <c r="V61" s="141">
        <v>80</v>
      </c>
      <c r="W61" s="141">
        <v>31.2</v>
      </c>
    </row>
    <row r="62" spans="1:23" x14ac:dyDescent="0.35">
      <c r="A62" s="142">
        <v>60</v>
      </c>
      <c r="B62" s="98">
        <v>1</v>
      </c>
      <c r="C62" s="143">
        <v>350</v>
      </c>
      <c r="D62" s="27" t="s">
        <v>140</v>
      </c>
      <c r="E62" s="27"/>
      <c r="F62" s="15">
        <v>41492</v>
      </c>
      <c r="G62" s="14" t="s">
        <v>59</v>
      </c>
      <c r="H62" s="14">
        <v>72</v>
      </c>
      <c r="I62" s="14" t="s">
        <v>60</v>
      </c>
      <c r="J62" s="14" t="s">
        <v>71</v>
      </c>
      <c r="K62" s="14" t="s">
        <v>62</v>
      </c>
      <c r="L62" s="14" t="s">
        <v>63</v>
      </c>
      <c r="M62" s="14" t="s">
        <v>64</v>
      </c>
      <c r="N62" s="15">
        <v>41493</v>
      </c>
      <c r="O62" s="14" t="s">
        <v>120</v>
      </c>
      <c r="P62" s="14" t="s">
        <v>141</v>
      </c>
      <c r="Q62" s="14" t="s">
        <v>66</v>
      </c>
      <c r="R62" s="14" t="s">
        <v>66</v>
      </c>
      <c r="S62" s="14" t="s">
        <v>66</v>
      </c>
      <c r="T62" s="14" t="s">
        <v>66</v>
      </c>
      <c r="U62" s="14">
        <v>164</v>
      </c>
      <c r="V62" s="14">
        <v>67</v>
      </c>
      <c r="W62" s="14">
        <v>24.9</v>
      </c>
    </row>
    <row r="63" spans="1:23" x14ac:dyDescent="0.35">
      <c r="A63" s="136">
        <v>60</v>
      </c>
      <c r="B63" s="137">
        <v>1</v>
      </c>
      <c r="C63" s="138">
        <v>350</v>
      </c>
      <c r="D63" s="139" t="s">
        <v>178</v>
      </c>
      <c r="E63" s="139"/>
      <c r="F63" s="140">
        <v>41592</v>
      </c>
      <c r="G63" s="141" t="s">
        <v>59</v>
      </c>
      <c r="H63" s="141">
        <v>30</v>
      </c>
      <c r="I63" s="141" t="s">
        <v>60</v>
      </c>
      <c r="J63" s="141" t="s">
        <v>102</v>
      </c>
      <c r="K63" s="141" t="s">
        <v>62</v>
      </c>
      <c r="L63" s="141" t="s">
        <v>63</v>
      </c>
      <c r="M63" s="141" t="s">
        <v>64</v>
      </c>
      <c r="N63" s="140">
        <v>41596</v>
      </c>
      <c r="O63" s="141" t="s">
        <v>120</v>
      </c>
      <c r="P63" s="141">
        <v>140</v>
      </c>
      <c r="Q63" s="141" t="s">
        <v>66</v>
      </c>
      <c r="R63" s="141" t="s">
        <v>179</v>
      </c>
      <c r="S63" s="141" t="s">
        <v>116</v>
      </c>
      <c r="T63" s="141" t="s">
        <v>66</v>
      </c>
      <c r="U63" s="141">
        <v>155</v>
      </c>
      <c r="V63" s="141">
        <v>87</v>
      </c>
      <c r="W63" s="141">
        <v>36.200000000000003</v>
      </c>
    </row>
    <row r="64" spans="1:23" x14ac:dyDescent="0.35">
      <c r="A64" s="142">
        <v>60</v>
      </c>
      <c r="B64" s="98">
        <v>1</v>
      </c>
      <c r="C64" s="143">
        <v>350</v>
      </c>
      <c r="D64" s="27" t="s">
        <v>181</v>
      </c>
      <c r="E64" s="27"/>
      <c r="F64" s="15">
        <v>41610</v>
      </c>
      <c r="G64" s="14" t="s">
        <v>59</v>
      </c>
      <c r="H64" s="14">
        <v>24</v>
      </c>
      <c r="I64" s="14" t="s">
        <v>60</v>
      </c>
      <c r="J64" s="14" t="s">
        <v>96</v>
      </c>
      <c r="K64" s="14" t="s">
        <v>62</v>
      </c>
      <c r="L64" s="14" t="s">
        <v>63</v>
      </c>
      <c r="M64" s="14" t="s">
        <v>64</v>
      </c>
      <c r="N64" s="15">
        <v>41610</v>
      </c>
      <c r="O64" s="14" t="s">
        <v>120</v>
      </c>
      <c r="P64" s="14">
        <v>52</v>
      </c>
      <c r="Q64" s="14" t="s">
        <v>182</v>
      </c>
      <c r="R64" s="14" t="s">
        <v>66</v>
      </c>
      <c r="S64" s="14" t="s">
        <v>66</v>
      </c>
      <c r="T64" s="14" t="s">
        <v>66</v>
      </c>
      <c r="U64" s="14">
        <v>162</v>
      </c>
      <c r="V64" s="14">
        <v>58</v>
      </c>
      <c r="W64" s="14">
        <v>22.1</v>
      </c>
    </row>
    <row r="65" spans="1:23" x14ac:dyDescent="0.35">
      <c r="A65" s="136">
        <v>60</v>
      </c>
      <c r="B65" s="137">
        <v>1</v>
      </c>
      <c r="C65" s="138">
        <v>350</v>
      </c>
      <c r="D65" s="139" t="s">
        <v>243</v>
      </c>
      <c r="E65" s="139"/>
      <c r="F65" s="140">
        <v>41785</v>
      </c>
      <c r="G65" s="141" t="s">
        <v>59</v>
      </c>
      <c r="H65" s="141">
        <v>34</v>
      </c>
      <c r="I65" s="141" t="s">
        <v>60</v>
      </c>
      <c r="J65" s="141" t="s">
        <v>152</v>
      </c>
      <c r="K65" s="141" t="s">
        <v>62</v>
      </c>
      <c r="L65" s="141" t="s">
        <v>63</v>
      </c>
      <c r="M65" s="141" t="s">
        <v>64</v>
      </c>
      <c r="N65" s="140">
        <v>41789</v>
      </c>
      <c r="O65" s="141" t="s">
        <v>120</v>
      </c>
      <c r="P65" s="141" t="s">
        <v>186</v>
      </c>
      <c r="Q65" s="141" t="s">
        <v>66</v>
      </c>
      <c r="R65" s="141" t="s">
        <v>66</v>
      </c>
      <c r="S65" s="141" t="s">
        <v>66</v>
      </c>
      <c r="T65" s="141" t="s">
        <v>66</v>
      </c>
      <c r="U65" s="141">
        <v>162</v>
      </c>
      <c r="V65" s="141">
        <v>50</v>
      </c>
      <c r="W65" s="141">
        <v>19.5</v>
      </c>
    </row>
    <row r="66" spans="1:23" x14ac:dyDescent="0.35">
      <c r="A66" s="142">
        <v>60</v>
      </c>
      <c r="B66" s="98">
        <v>1</v>
      </c>
      <c r="C66" s="143">
        <v>350</v>
      </c>
      <c r="D66" s="27" t="s">
        <v>279</v>
      </c>
      <c r="E66" s="27"/>
      <c r="F66" s="15">
        <v>41933</v>
      </c>
      <c r="G66" s="14" t="s">
        <v>59</v>
      </c>
      <c r="H66" s="14">
        <v>38</v>
      </c>
      <c r="I66" s="14" t="s">
        <v>60</v>
      </c>
      <c r="J66" s="14" t="s">
        <v>152</v>
      </c>
      <c r="K66" s="14" t="s">
        <v>62</v>
      </c>
      <c r="L66" s="14" t="s">
        <v>63</v>
      </c>
      <c r="M66" s="14" t="s">
        <v>64</v>
      </c>
      <c r="N66" s="15">
        <v>41942</v>
      </c>
      <c r="O66" s="14" t="s">
        <v>120</v>
      </c>
      <c r="P66" s="14">
        <v>40</v>
      </c>
      <c r="Q66" s="14" t="s">
        <v>66</v>
      </c>
      <c r="R66" s="14" t="s">
        <v>66</v>
      </c>
      <c r="S66" s="14" t="s">
        <v>66</v>
      </c>
      <c r="T66" s="14" t="s">
        <v>66</v>
      </c>
      <c r="U66" s="14">
        <v>152</v>
      </c>
      <c r="V66" s="14">
        <v>68</v>
      </c>
      <c r="W66" s="14">
        <v>29.4</v>
      </c>
    </row>
    <row r="67" spans="1:23" x14ac:dyDescent="0.35">
      <c r="A67" s="136">
        <v>60</v>
      </c>
      <c r="B67" s="137">
        <v>1</v>
      </c>
      <c r="C67" s="138">
        <v>350</v>
      </c>
      <c r="D67" s="139" t="s">
        <v>681</v>
      </c>
      <c r="E67" s="139"/>
      <c r="F67" s="140">
        <v>45218</v>
      </c>
      <c r="G67" s="141" t="s">
        <v>59</v>
      </c>
      <c r="H67" s="141">
        <v>34</v>
      </c>
      <c r="I67" s="141" t="s">
        <v>60</v>
      </c>
      <c r="J67" s="141" t="s">
        <v>71</v>
      </c>
      <c r="K67" s="141" t="s">
        <v>62</v>
      </c>
      <c r="L67" s="141" t="s">
        <v>63</v>
      </c>
      <c r="M67" s="141" t="s">
        <v>564</v>
      </c>
      <c r="N67" s="140">
        <v>45218</v>
      </c>
      <c r="O67" s="141" t="s">
        <v>682</v>
      </c>
      <c r="P67" s="141" t="s">
        <v>66</v>
      </c>
      <c r="Q67" s="141" t="s">
        <v>66</v>
      </c>
      <c r="R67" s="141" t="s">
        <v>683</v>
      </c>
      <c r="S67" s="141" t="s">
        <v>66</v>
      </c>
      <c r="T67" s="141">
        <v>163</v>
      </c>
      <c r="U67" s="141">
        <v>116</v>
      </c>
      <c r="V67" s="141">
        <v>43.6</v>
      </c>
      <c r="W67" s="141"/>
    </row>
    <row r="68" spans="1:23" x14ac:dyDescent="0.35">
      <c r="A68" s="142">
        <v>60</v>
      </c>
      <c r="B68" s="98">
        <v>1</v>
      </c>
      <c r="C68" s="143">
        <v>350</v>
      </c>
      <c r="D68" s="27" t="s">
        <v>684</v>
      </c>
      <c r="E68" s="27"/>
      <c r="F68" s="15">
        <v>45222</v>
      </c>
      <c r="G68" s="14" t="s">
        <v>59</v>
      </c>
      <c r="H68" s="14">
        <v>44</v>
      </c>
      <c r="I68" s="14" t="s">
        <v>60</v>
      </c>
      <c r="J68" s="14" t="s">
        <v>191</v>
      </c>
      <c r="K68" s="14" t="s">
        <v>62</v>
      </c>
      <c r="L68" s="14" t="s">
        <v>63</v>
      </c>
      <c r="M68" s="14" t="s">
        <v>564</v>
      </c>
      <c r="N68" s="15">
        <v>45222</v>
      </c>
      <c r="O68" s="14" t="s">
        <v>682</v>
      </c>
      <c r="P68" s="14" t="s">
        <v>66</v>
      </c>
      <c r="Q68" s="14" t="s">
        <v>66</v>
      </c>
      <c r="R68" s="14" t="s">
        <v>97</v>
      </c>
      <c r="S68" s="14" t="s">
        <v>66</v>
      </c>
      <c r="T68" s="14">
        <v>161</v>
      </c>
      <c r="U68" s="14">
        <v>139</v>
      </c>
      <c r="V68" s="14">
        <v>53.6</v>
      </c>
      <c r="W68" s="14"/>
    </row>
    <row r="69" spans="1:23" x14ac:dyDescent="0.35">
      <c r="A69" s="136">
        <v>60</v>
      </c>
      <c r="B69" s="137">
        <v>1</v>
      </c>
      <c r="C69" s="138">
        <v>350</v>
      </c>
      <c r="D69" s="139" t="s">
        <v>563</v>
      </c>
      <c r="E69" s="139"/>
      <c r="F69" s="140">
        <v>44355</v>
      </c>
      <c r="G69" s="141" t="s">
        <v>59</v>
      </c>
      <c r="H69" s="141">
        <v>24</v>
      </c>
      <c r="I69" s="141" t="s">
        <v>60</v>
      </c>
      <c r="J69" s="141" t="s">
        <v>77</v>
      </c>
      <c r="K69" s="141" t="s">
        <v>62</v>
      </c>
      <c r="L69" s="141" t="s">
        <v>63</v>
      </c>
      <c r="M69" s="141" t="s">
        <v>564</v>
      </c>
      <c r="N69" s="140">
        <v>44400</v>
      </c>
      <c r="O69" s="141" t="s">
        <v>565</v>
      </c>
      <c r="P69" s="141" t="s">
        <v>66</v>
      </c>
      <c r="Q69" s="141" t="s">
        <v>66</v>
      </c>
      <c r="R69" s="141" t="s">
        <v>353</v>
      </c>
      <c r="S69" s="141" t="s">
        <v>66</v>
      </c>
      <c r="T69" s="141">
        <v>161</v>
      </c>
      <c r="U69" s="141">
        <v>79</v>
      </c>
      <c r="V69" s="141">
        <v>30.5</v>
      </c>
      <c r="W69" s="141"/>
    </row>
    <row r="70" spans="1:23" x14ac:dyDescent="0.35">
      <c r="A70" s="142">
        <v>60</v>
      </c>
      <c r="B70" s="98">
        <v>1</v>
      </c>
      <c r="C70" s="143">
        <v>350</v>
      </c>
      <c r="D70" s="27" t="s">
        <v>592</v>
      </c>
      <c r="E70" s="27"/>
      <c r="F70" s="15">
        <v>44578</v>
      </c>
      <c r="G70" s="14" t="s">
        <v>59</v>
      </c>
      <c r="H70" s="14">
        <v>67</v>
      </c>
      <c r="I70" s="14" t="s">
        <v>60</v>
      </c>
      <c r="J70" s="14" t="s">
        <v>191</v>
      </c>
      <c r="K70" s="14" t="s">
        <v>62</v>
      </c>
      <c r="L70" s="14" t="s">
        <v>63</v>
      </c>
      <c r="M70" s="14" t="s">
        <v>564</v>
      </c>
      <c r="N70" s="15">
        <v>44579</v>
      </c>
      <c r="O70" s="14" t="s">
        <v>565</v>
      </c>
      <c r="P70" s="14" t="s">
        <v>66</v>
      </c>
      <c r="Q70" s="14" t="s">
        <v>66</v>
      </c>
      <c r="R70" s="14" t="s">
        <v>538</v>
      </c>
      <c r="S70" s="14" t="s">
        <v>66</v>
      </c>
      <c r="T70" s="14">
        <v>167</v>
      </c>
      <c r="U70" s="14">
        <v>70</v>
      </c>
      <c r="V70" s="14">
        <v>25.1</v>
      </c>
      <c r="W70" s="14"/>
    </row>
    <row r="71" spans="1:23" x14ac:dyDescent="0.35">
      <c r="A71" s="136">
        <v>60</v>
      </c>
      <c r="B71" s="137">
        <v>1</v>
      </c>
      <c r="C71" s="138">
        <v>350</v>
      </c>
      <c r="D71" s="139" t="s">
        <v>612</v>
      </c>
      <c r="E71" s="139"/>
      <c r="F71" s="140">
        <v>44776</v>
      </c>
      <c r="G71" s="141" t="s">
        <v>59</v>
      </c>
      <c r="H71" s="141">
        <v>56</v>
      </c>
      <c r="I71" s="141" t="s">
        <v>60</v>
      </c>
      <c r="J71" s="141" t="s">
        <v>191</v>
      </c>
      <c r="K71" s="141" t="s">
        <v>62</v>
      </c>
      <c r="L71" s="141" t="s">
        <v>63</v>
      </c>
      <c r="M71" s="141" t="s">
        <v>564</v>
      </c>
      <c r="N71" s="140">
        <v>44776</v>
      </c>
      <c r="O71" s="141" t="s">
        <v>565</v>
      </c>
      <c r="P71" s="141" t="s">
        <v>66</v>
      </c>
      <c r="Q71" s="141" t="s">
        <v>66</v>
      </c>
      <c r="R71" s="141" t="s">
        <v>613</v>
      </c>
      <c r="S71" s="141" t="s">
        <v>66</v>
      </c>
      <c r="T71" s="141">
        <v>164</v>
      </c>
      <c r="U71" s="141">
        <v>86</v>
      </c>
      <c r="V71" s="141">
        <v>32</v>
      </c>
      <c r="W71" s="141"/>
    </row>
    <row r="72" spans="1:23" x14ac:dyDescent="0.35">
      <c r="A72" s="142">
        <v>60</v>
      </c>
      <c r="B72" s="98">
        <v>1</v>
      </c>
      <c r="C72" s="143">
        <v>350</v>
      </c>
      <c r="D72" s="27" t="s">
        <v>648</v>
      </c>
      <c r="E72" s="27"/>
      <c r="F72" s="15">
        <v>44918</v>
      </c>
      <c r="G72" s="14" t="s">
        <v>59</v>
      </c>
      <c r="H72" s="14">
        <v>37</v>
      </c>
      <c r="I72" s="14" t="s">
        <v>60</v>
      </c>
      <c r="J72" s="14" t="s">
        <v>96</v>
      </c>
      <c r="K72" s="14" t="s">
        <v>62</v>
      </c>
      <c r="L72" s="14" t="s">
        <v>63</v>
      </c>
      <c r="M72" s="14" t="s">
        <v>564</v>
      </c>
      <c r="N72" s="15">
        <v>44958</v>
      </c>
      <c r="O72" s="14" t="s">
        <v>565</v>
      </c>
      <c r="P72" s="14" t="s">
        <v>649</v>
      </c>
      <c r="Q72" s="14" t="s">
        <v>66</v>
      </c>
      <c r="R72" s="14" t="s">
        <v>353</v>
      </c>
      <c r="S72" s="14" t="s">
        <v>66</v>
      </c>
      <c r="T72" s="14">
        <v>172</v>
      </c>
      <c r="U72" s="14">
        <v>120</v>
      </c>
      <c r="V72" s="14">
        <v>40.6</v>
      </c>
      <c r="W72" s="14"/>
    </row>
    <row r="73" spans="1:23" x14ac:dyDescent="0.35">
      <c r="A73" s="136">
        <v>60</v>
      </c>
      <c r="B73" s="137">
        <v>1</v>
      </c>
      <c r="C73" s="138">
        <v>350</v>
      </c>
      <c r="D73" s="139" t="s">
        <v>658</v>
      </c>
      <c r="E73" s="139"/>
      <c r="F73" s="140">
        <v>45002</v>
      </c>
      <c r="G73" s="141" t="s">
        <v>59</v>
      </c>
      <c r="H73" s="141">
        <v>30</v>
      </c>
      <c r="I73" s="141" t="s">
        <v>60</v>
      </c>
      <c r="J73" s="141" t="s">
        <v>191</v>
      </c>
      <c r="K73" s="141" t="s">
        <v>62</v>
      </c>
      <c r="L73" s="141" t="s">
        <v>63</v>
      </c>
      <c r="M73" s="141" t="s">
        <v>564</v>
      </c>
      <c r="N73" s="140">
        <v>45002</v>
      </c>
      <c r="O73" s="141" t="s">
        <v>565</v>
      </c>
      <c r="P73" s="141"/>
      <c r="Q73" s="141"/>
      <c r="R73" s="141"/>
      <c r="S73" s="141" t="s">
        <v>66</v>
      </c>
      <c r="T73" s="141"/>
      <c r="U73" s="141"/>
      <c r="V73" s="141"/>
      <c r="W73" s="141"/>
    </row>
    <row r="74" spans="1:23" x14ac:dyDescent="0.35">
      <c r="A74" s="142">
        <v>60</v>
      </c>
      <c r="B74" s="98">
        <v>1</v>
      </c>
      <c r="C74" s="143">
        <v>350</v>
      </c>
      <c r="D74" s="27" t="s">
        <v>666</v>
      </c>
      <c r="E74" s="27"/>
      <c r="F74" s="15">
        <v>45100</v>
      </c>
      <c r="G74" s="14" t="s">
        <v>59</v>
      </c>
      <c r="H74" s="14">
        <v>71</v>
      </c>
      <c r="I74" s="14" t="s">
        <v>60</v>
      </c>
      <c r="J74" s="14" t="s">
        <v>152</v>
      </c>
      <c r="K74" s="14" t="s">
        <v>62</v>
      </c>
      <c r="L74" s="14" t="s">
        <v>63</v>
      </c>
      <c r="M74" s="14" t="s">
        <v>564</v>
      </c>
      <c r="N74" s="15">
        <v>45100</v>
      </c>
      <c r="O74" s="14" t="s">
        <v>565</v>
      </c>
      <c r="P74" s="14" t="s">
        <v>66</v>
      </c>
      <c r="Q74" s="14" t="s">
        <v>667</v>
      </c>
      <c r="R74" s="14" t="s">
        <v>353</v>
      </c>
      <c r="S74" s="14" t="s">
        <v>66</v>
      </c>
      <c r="T74" s="14">
        <v>160</v>
      </c>
      <c r="U74" s="14">
        <v>93</v>
      </c>
      <c r="V74" s="14">
        <v>36.5</v>
      </c>
      <c r="W74" s="14"/>
    </row>
    <row r="75" spans="1:23" x14ac:dyDescent="0.35">
      <c r="A75" s="136">
        <v>60</v>
      </c>
      <c r="B75" s="137">
        <v>1</v>
      </c>
      <c r="C75" s="138">
        <v>350</v>
      </c>
      <c r="D75" s="139" t="s">
        <v>622</v>
      </c>
      <c r="E75" s="139"/>
      <c r="F75" s="140">
        <v>44846</v>
      </c>
      <c r="G75" s="141" t="s">
        <v>59</v>
      </c>
      <c r="H75" s="141">
        <v>52</v>
      </c>
      <c r="I75" s="141" t="s">
        <v>60</v>
      </c>
      <c r="J75" s="141" t="s">
        <v>123</v>
      </c>
      <c r="K75" s="141" t="s">
        <v>62</v>
      </c>
      <c r="L75" s="141" t="s">
        <v>63</v>
      </c>
      <c r="M75" s="141" t="s">
        <v>564</v>
      </c>
      <c r="N75" s="140">
        <v>44874</v>
      </c>
      <c r="O75" s="141" t="s">
        <v>623</v>
      </c>
      <c r="P75" s="141" t="s">
        <v>66</v>
      </c>
      <c r="Q75" s="141" t="s">
        <v>66</v>
      </c>
      <c r="R75" s="141" t="s">
        <v>624</v>
      </c>
      <c r="S75" s="141" t="s">
        <v>66</v>
      </c>
      <c r="T75" s="141">
        <v>169</v>
      </c>
      <c r="U75" s="141">
        <v>80</v>
      </c>
      <c r="V75" s="141">
        <v>28</v>
      </c>
      <c r="W75" s="141"/>
    </row>
    <row r="76" spans="1:23" x14ac:dyDescent="0.35">
      <c r="A76" s="142">
        <v>60</v>
      </c>
      <c r="B76" s="98">
        <v>1</v>
      </c>
      <c r="C76" s="143">
        <v>350</v>
      </c>
      <c r="D76" s="27" t="s">
        <v>109</v>
      </c>
      <c r="E76" s="27"/>
      <c r="F76" s="15">
        <v>41429</v>
      </c>
      <c r="G76" s="14" t="s">
        <v>59</v>
      </c>
      <c r="H76" s="14">
        <v>42</v>
      </c>
      <c r="I76" s="14" t="s">
        <v>60</v>
      </c>
      <c r="J76" s="14" t="s">
        <v>102</v>
      </c>
      <c r="K76" s="14" t="s">
        <v>62</v>
      </c>
      <c r="L76" s="14" t="s">
        <v>63</v>
      </c>
      <c r="M76" s="14" t="s">
        <v>64</v>
      </c>
      <c r="N76" s="15" t="s">
        <v>110</v>
      </c>
      <c r="O76" s="14" t="s">
        <v>111</v>
      </c>
      <c r="P76" s="14">
        <v>120</v>
      </c>
      <c r="Q76" s="14" t="s">
        <v>66</v>
      </c>
      <c r="R76" s="14" t="s">
        <v>66</v>
      </c>
      <c r="S76" s="14" t="s">
        <v>66</v>
      </c>
      <c r="T76" s="14" t="s">
        <v>66</v>
      </c>
      <c r="U76" s="14">
        <v>175</v>
      </c>
      <c r="V76" s="14">
        <v>87</v>
      </c>
      <c r="W76" s="14">
        <v>28.4</v>
      </c>
    </row>
    <row r="77" spans="1:23" x14ac:dyDescent="0.35">
      <c r="A77" s="136">
        <v>60</v>
      </c>
      <c r="B77" s="137">
        <v>1</v>
      </c>
      <c r="C77" s="138">
        <v>350</v>
      </c>
      <c r="D77" s="139" t="s">
        <v>169</v>
      </c>
      <c r="E77" s="139"/>
      <c r="F77" s="140">
        <v>41556</v>
      </c>
      <c r="G77" s="141" t="s">
        <v>59</v>
      </c>
      <c r="H77" s="141">
        <v>52</v>
      </c>
      <c r="I77" s="141" t="s">
        <v>60</v>
      </c>
      <c r="J77" s="141" t="s">
        <v>170</v>
      </c>
      <c r="K77" s="141" t="s">
        <v>62</v>
      </c>
      <c r="L77" s="141" t="s">
        <v>63</v>
      </c>
      <c r="M77" s="141" t="s">
        <v>64</v>
      </c>
      <c r="N77" s="140">
        <v>41558</v>
      </c>
      <c r="O77" s="141" t="s">
        <v>111</v>
      </c>
      <c r="P77" s="141" t="s">
        <v>66</v>
      </c>
      <c r="Q77" s="141" t="s">
        <v>171</v>
      </c>
      <c r="R77" s="141" t="s">
        <v>66</v>
      </c>
      <c r="S77" s="141" t="s">
        <v>66</v>
      </c>
      <c r="T77" s="141" t="s">
        <v>66</v>
      </c>
      <c r="U77" s="141">
        <v>167</v>
      </c>
      <c r="V77" s="141">
        <v>53</v>
      </c>
      <c r="W77" s="141">
        <v>19</v>
      </c>
    </row>
    <row r="78" spans="1:23" x14ac:dyDescent="0.35">
      <c r="A78" s="142">
        <v>60</v>
      </c>
      <c r="B78" s="98">
        <v>1</v>
      </c>
      <c r="C78" s="143">
        <v>350</v>
      </c>
      <c r="D78" s="27" t="s">
        <v>173</v>
      </c>
      <c r="E78" s="27"/>
      <c r="F78" s="15">
        <v>41569</v>
      </c>
      <c r="G78" s="14" t="s">
        <v>59</v>
      </c>
      <c r="H78" s="14">
        <v>44</v>
      </c>
      <c r="I78" s="14" t="s">
        <v>60</v>
      </c>
      <c r="J78" s="14" t="s">
        <v>61</v>
      </c>
      <c r="K78" s="14" t="s">
        <v>62</v>
      </c>
      <c r="L78" s="14" t="s">
        <v>63</v>
      </c>
      <c r="M78" s="14" t="s">
        <v>64</v>
      </c>
      <c r="N78" s="15">
        <v>41571</v>
      </c>
      <c r="O78" s="14" t="s">
        <v>111</v>
      </c>
      <c r="P78" s="14">
        <v>10</v>
      </c>
      <c r="Q78" s="14" t="s">
        <v>66</v>
      </c>
      <c r="R78" s="14" t="s">
        <v>66</v>
      </c>
      <c r="S78" s="14" t="s">
        <v>174</v>
      </c>
      <c r="T78" s="14" t="s">
        <v>66</v>
      </c>
      <c r="U78" s="14">
        <v>165</v>
      </c>
      <c r="V78" s="14">
        <v>110</v>
      </c>
      <c r="W78" s="14">
        <v>40.4</v>
      </c>
    </row>
    <row r="79" spans="1:23" x14ac:dyDescent="0.35">
      <c r="A79" s="136">
        <v>60</v>
      </c>
      <c r="B79" s="137">
        <v>1</v>
      </c>
      <c r="C79" s="138">
        <v>350</v>
      </c>
      <c r="D79" s="139" t="s">
        <v>188</v>
      </c>
      <c r="E79" s="139"/>
      <c r="F79" s="140">
        <v>41613</v>
      </c>
      <c r="G79" s="141" t="s">
        <v>59</v>
      </c>
      <c r="H79" s="141">
        <v>45</v>
      </c>
      <c r="I79" s="141" t="s">
        <v>60</v>
      </c>
      <c r="J79" s="141" t="s">
        <v>102</v>
      </c>
      <c r="K79" s="141" t="s">
        <v>62</v>
      </c>
      <c r="L79" s="141" t="s">
        <v>63</v>
      </c>
      <c r="M79" s="141" t="s">
        <v>64</v>
      </c>
      <c r="N79" s="140">
        <v>41613</v>
      </c>
      <c r="O79" s="141" t="s">
        <v>111</v>
      </c>
      <c r="P79" s="141">
        <v>229</v>
      </c>
      <c r="Q79" s="141" t="s">
        <v>66</v>
      </c>
      <c r="R79" s="141" t="s">
        <v>66</v>
      </c>
      <c r="S79" s="141" t="s">
        <v>189</v>
      </c>
      <c r="T79" s="141" t="s">
        <v>66</v>
      </c>
      <c r="U79" s="141">
        <v>160</v>
      </c>
      <c r="V79" s="141">
        <v>73</v>
      </c>
      <c r="W79" s="141">
        <v>28.5</v>
      </c>
    </row>
    <row r="80" spans="1:23" x14ac:dyDescent="0.35">
      <c r="A80" s="142">
        <v>60</v>
      </c>
      <c r="B80" s="98">
        <v>1</v>
      </c>
      <c r="C80" s="143">
        <v>350</v>
      </c>
      <c r="D80" s="27" t="s">
        <v>228</v>
      </c>
      <c r="E80" s="27"/>
      <c r="F80" s="15">
        <v>41737</v>
      </c>
      <c r="G80" s="14" t="s">
        <v>59</v>
      </c>
      <c r="H80" s="14">
        <v>30</v>
      </c>
      <c r="I80" s="14" t="s">
        <v>60</v>
      </c>
      <c r="J80" s="14" t="s">
        <v>71</v>
      </c>
      <c r="K80" s="14" t="s">
        <v>62</v>
      </c>
      <c r="L80" s="14" t="s">
        <v>63</v>
      </c>
      <c r="M80" s="14" t="s">
        <v>64</v>
      </c>
      <c r="N80" s="15">
        <v>41739</v>
      </c>
      <c r="O80" s="14" t="s">
        <v>111</v>
      </c>
      <c r="P80" s="14">
        <v>257</v>
      </c>
      <c r="Q80" s="14" t="s">
        <v>66</v>
      </c>
      <c r="R80" s="14" t="s">
        <v>229</v>
      </c>
      <c r="S80" s="14" t="s">
        <v>66</v>
      </c>
      <c r="T80" s="14" t="s">
        <v>66</v>
      </c>
      <c r="U80" s="14">
        <v>169</v>
      </c>
      <c r="V80" s="14">
        <v>58</v>
      </c>
      <c r="W80" s="14">
        <v>20.3</v>
      </c>
    </row>
    <row r="81" spans="1:23" x14ac:dyDescent="0.35">
      <c r="A81" s="136">
        <v>60</v>
      </c>
      <c r="B81" s="137">
        <v>1</v>
      </c>
      <c r="C81" s="138">
        <v>350</v>
      </c>
      <c r="D81" s="139" t="s">
        <v>288</v>
      </c>
      <c r="E81" s="139"/>
      <c r="F81" s="140">
        <v>41955</v>
      </c>
      <c r="G81" s="141" t="s">
        <v>59</v>
      </c>
      <c r="H81" s="141">
        <v>25</v>
      </c>
      <c r="I81" s="141" t="s">
        <v>60</v>
      </c>
      <c r="J81" s="141" t="s">
        <v>152</v>
      </c>
      <c r="K81" s="141" t="s">
        <v>62</v>
      </c>
      <c r="L81" s="141" t="s">
        <v>63</v>
      </c>
      <c r="M81" s="141" t="s">
        <v>64</v>
      </c>
      <c r="N81" s="140">
        <v>41957</v>
      </c>
      <c r="O81" s="141" t="s">
        <v>111</v>
      </c>
      <c r="P81" s="141">
        <v>350</v>
      </c>
      <c r="Q81" s="141" t="s">
        <v>289</v>
      </c>
      <c r="R81" s="141" t="s">
        <v>66</v>
      </c>
      <c r="S81" s="141" t="s">
        <v>66</v>
      </c>
      <c r="T81" s="141" t="s">
        <v>66</v>
      </c>
      <c r="U81" s="141">
        <v>170</v>
      </c>
      <c r="V81" s="141">
        <v>47</v>
      </c>
      <c r="W81" s="141">
        <v>16.3</v>
      </c>
    </row>
    <row r="82" spans="1:23" x14ac:dyDescent="0.35">
      <c r="A82" s="142">
        <v>60</v>
      </c>
      <c r="B82" s="98">
        <v>1</v>
      </c>
      <c r="C82" s="143">
        <v>350</v>
      </c>
      <c r="D82" s="27" t="s">
        <v>292</v>
      </c>
      <c r="E82" s="27"/>
      <c r="F82" s="15">
        <v>41988</v>
      </c>
      <c r="G82" s="14" t="s">
        <v>59</v>
      </c>
      <c r="H82" s="14">
        <v>28</v>
      </c>
      <c r="I82" s="14" t="s">
        <v>60</v>
      </c>
      <c r="J82" s="14" t="s">
        <v>152</v>
      </c>
      <c r="K82" s="14" t="s">
        <v>62</v>
      </c>
      <c r="L82" s="14" t="s">
        <v>63</v>
      </c>
      <c r="M82" s="14" t="s">
        <v>64</v>
      </c>
      <c r="N82" s="15">
        <v>41992</v>
      </c>
      <c r="O82" s="14" t="s">
        <v>111</v>
      </c>
      <c r="P82" s="14">
        <v>110</v>
      </c>
      <c r="Q82" s="14" t="s">
        <v>66</v>
      </c>
      <c r="R82" s="14" t="s">
        <v>293</v>
      </c>
      <c r="S82" s="14" t="s">
        <v>66</v>
      </c>
      <c r="T82" s="14" t="s">
        <v>66</v>
      </c>
      <c r="U82" s="14">
        <v>175</v>
      </c>
      <c r="V82" s="14">
        <v>58</v>
      </c>
      <c r="W82" s="14">
        <v>18.899999999999999</v>
      </c>
    </row>
    <row r="83" spans="1:23" x14ac:dyDescent="0.35">
      <c r="A83" s="136">
        <v>60</v>
      </c>
      <c r="B83" s="137">
        <v>1</v>
      </c>
      <c r="C83" s="138">
        <v>350</v>
      </c>
      <c r="D83" s="139" t="s">
        <v>316</v>
      </c>
      <c r="E83" s="139"/>
      <c r="F83" s="140">
        <v>42171</v>
      </c>
      <c r="G83" s="141" t="s">
        <v>59</v>
      </c>
      <c r="H83" s="141">
        <v>40</v>
      </c>
      <c r="I83" s="141" t="s">
        <v>60</v>
      </c>
      <c r="J83" s="141" t="s">
        <v>77</v>
      </c>
      <c r="K83" s="141" t="s">
        <v>62</v>
      </c>
      <c r="L83" s="141" t="s">
        <v>63</v>
      </c>
      <c r="M83" s="141" t="s">
        <v>64</v>
      </c>
      <c r="N83" s="140">
        <v>42177</v>
      </c>
      <c r="O83" s="141" t="s">
        <v>111</v>
      </c>
      <c r="P83" s="141">
        <v>76</v>
      </c>
      <c r="Q83" s="141" t="s">
        <v>66</v>
      </c>
      <c r="R83" s="141" t="s">
        <v>66</v>
      </c>
      <c r="S83" s="141" t="s">
        <v>116</v>
      </c>
      <c r="T83" s="141" t="s">
        <v>66</v>
      </c>
      <c r="U83" s="141">
        <v>174</v>
      </c>
      <c r="V83" s="141">
        <v>93</v>
      </c>
      <c r="W83" s="141">
        <v>30.7</v>
      </c>
    </row>
    <row r="84" spans="1:23" x14ac:dyDescent="0.35">
      <c r="A84" s="142">
        <v>60</v>
      </c>
      <c r="B84" s="98">
        <v>1</v>
      </c>
      <c r="C84" s="143">
        <v>350</v>
      </c>
      <c r="D84" s="27" t="s">
        <v>327</v>
      </c>
      <c r="E84" s="27"/>
      <c r="F84" s="15">
        <v>42346</v>
      </c>
      <c r="G84" s="14" t="s">
        <v>59</v>
      </c>
      <c r="H84" s="14">
        <v>54</v>
      </c>
      <c r="I84" s="14" t="s">
        <v>60</v>
      </c>
      <c r="J84" s="14" t="s">
        <v>71</v>
      </c>
      <c r="K84" s="14" t="s">
        <v>62</v>
      </c>
      <c r="L84" s="14" t="s">
        <v>63</v>
      </c>
      <c r="M84" s="14" t="s">
        <v>64</v>
      </c>
      <c r="N84" s="15">
        <v>42348</v>
      </c>
      <c r="O84" s="14" t="s">
        <v>111</v>
      </c>
      <c r="P84" s="14">
        <v>156</v>
      </c>
      <c r="Q84" s="14" t="s">
        <v>66</v>
      </c>
      <c r="R84" s="14" t="s">
        <v>66</v>
      </c>
      <c r="S84" s="14" t="s">
        <v>328</v>
      </c>
      <c r="T84" s="14" t="s">
        <v>66</v>
      </c>
      <c r="U84" s="14">
        <v>159</v>
      </c>
      <c r="V84" s="14">
        <v>63</v>
      </c>
      <c r="W84" s="14">
        <v>24.9</v>
      </c>
    </row>
    <row r="85" spans="1:23" x14ac:dyDescent="0.35">
      <c r="A85" s="136">
        <v>60</v>
      </c>
      <c r="B85" s="137">
        <v>1</v>
      </c>
      <c r="C85" s="138">
        <v>350</v>
      </c>
      <c r="D85" s="139" t="s">
        <v>332</v>
      </c>
      <c r="E85" s="139"/>
      <c r="F85" s="140">
        <v>42388</v>
      </c>
      <c r="G85" s="141" t="s">
        <v>59</v>
      </c>
      <c r="H85" s="141">
        <v>31</v>
      </c>
      <c r="I85" s="141" t="s">
        <v>60</v>
      </c>
      <c r="J85" s="141" t="s">
        <v>71</v>
      </c>
      <c r="K85" s="141" t="s">
        <v>62</v>
      </c>
      <c r="L85" s="141" t="s">
        <v>63</v>
      </c>
      <c r="M85" s="141" t="s">
        <v>64</v>
      </c>
      <c r="N85" s="140">
        <v>42402</v>
      </c>
      <c r="O85" s="141" t="s">
        <v>111</v>
      </c>
      <c r="P85" s="141">
        <v>215</v>
      </c>
      <c r="Q85" s="141" t="s">
        <v>333</v>
      </c>
      <c r="R85" s="141" t="s">
        <v>334</v>
      </c>
      <c r="S85" s="141" t="s">
        <v>66</v>
      </c>
      <c r="T85" s="141" t="s">
        <v>66</v>
      </c>
      <c r="U85" s="141">
        <v>163</v>
      </c>
      <c r="V85" s="141">
        <v>55</v>
      </c>
      <c r="W85" s="141">
        <v>20.7</v>
      </c>
    </row>
    <row r="86" spans="1:23" x14ac:dyDescent="0.35">
      <c r="A86" s="142">
        <v>60</v>
      </c>
      <c r="B86" s="98">
        <v>1</v>
      </c>
      <c r="C86" s="143">
        <v>350</v>
      </c>
      <c r="D86" s="27" t="s">
        <v>359</v>
      </c>
      <c r="E86" s="27"/>
      <c r="F86" s="15">
        <v>42719</v>
      </c>
      <c r="G86" s="14" t="s">
        <v>59</v>
      </c>
      <c r="H86" s="14">
        <v>31</v>
      </c>
      <c r="I86" s="14" t="s">
        <v>60</v>
      </c>
      <c r="J86" s="14" t="s">
        <v>71</v>
      </c>
      <c r="K86" s="14" t="s">
        <v>62</v>
      </c>
      <c r="L86" s="14" t="s">
        <v>63</v>
      </c>
      <c r="M86" s="14" t="s">
        <v>64</v>
      </c>
      <c r="N86" s="15">
        <v>42727</v>
      </c>
      <c r="O86" s="14" t="s">
        <v>111</v>
      </c>
      <c r="P86" s="14">
        <v>420</v>
      </c>
      <c r="Q86" s="14" t="s">
        <v>66</v>
      </c>
      <c r="R86" s="14" t="s">
        <v>66</v>
      </c>
      <c r="S86" s="14" t="s">
        <v>66</v>
      </c>
      <c r="T86" s="14" t="s">
        <v>66</v>
      </c>
      <c r="U86" s="14">
        <v>170</v>
      </c>
      <c r="V86" s="14">
        <v>58</v>
      </c>
      <c r="W86" s="14">
        <v>20.100000000000001</v>
      </c>
    </row>
    <row r="87" spans="1:23" x14ac:dyDescent="0.35">
      <c r="A87" s="136">
        <v>60</v>
      </c>
      <c r="B87" s="137">
        <v>1</v>
      </c>
      <c r="C87" s="138">
        <v>350</v>
      </c>
      <c r="D87" s="139" t="s">
        <v>376</v>
      </c>
      <c r="E87" s="139"/>
      <c r="F87" s="140">
        <v>42950</v>
      </c>
      <c r="G87" s="141" t="s">
        <v>59</v>
      </c>
      <c r="H87" s="141">
        <v>24</v>
      </c>
      <c r="I87" s="141" t="s">
        <v>60</v>
      </c>
      <c r="J87" s="141" t="s">
        <v>61</v>
      </c>
      <c r="K87" s="141" t="s">
        <v>62</v>
      </c>
      <c r="L87" s="141" t="s">
        <v>63</v>
      </c>
      <c r="M87" s="141" t="s">
        <v>64</v>
      </c>
      <c r="N87" s="140">
        <v>42950</v>
      </c>
      <c r="O87" s="141" t="s">
        <v>111</v>
      </c>
      <c r="P87" s="141">
        <v>153.9</v>
      </c>
      <c r="Q87" s="141" t="s">
        <v>66</v>
      </c>
      <c r="R87" s="141" t="s">
        <v>377</v>
      </c>
      <c r="S87" s="141" t="s">
        <v>66</v>
      </c>
      <c r="T87" s="141" t="s">
        <v>66</v>
      </c>
      <c r="U87" s="141">
        <v>170</v>
      </c>
      <c r="V87" s="141">
        <v>74</v>
      </c>
      <c r="W87" s="141">
        <v>25.6</v>
      </c>
    </row>
    <row r="88" spans="1:23" x14ac:dyDescent="0.35">
      <c r="A88" s="142">
        <v>60</v>
      </c>
      <c r="B88" s="98">
        <v>1</v>
      </c>
      <c r="C88" s="143">
        <v>350</v>
      </c>
      <c r="D88" s="27" t="s">
        <v>415</v>
      </c>
      <c r="E88" s="27"/>
      <c r="F88" s="15">
        <v>43367</v>
      </c>
      <c r="G88" s="14" t="s">
        <v>59</v>
      </c>
      <c r="H88" s="14">
        <v>37</v>
      </c>
      <c r="I88" s="14" t="s">
        <v>60</v>
      </c>
      <c r="J88" s="14" t="s">
        <v>71</v>
      </c>
      <c r="K88" s="14" t="s">
        <v>62</v>
      </c>
      <c r="L88" s="14" t="s">
        <v>63</v>
      </c>
      <c r="M88" s="14" t="s">
        <v>64</v>
      </c>
      <c r="N88" s="15">
        <v>43374</v>
      </c>
      <c r="O88" s="14" t="s">
        <v>111</v>
      </c>
      <c r="P88" s="14">
        <v>530</v>
      </c>
      <c r="Q88" s="14" t="s">
        <v>66</v>
      </c>
      <c r="R88" s="14" t="s">
        <v>66</v>
      </c>
      <c r="S88" s="14" t="s">
        <v>66</v>
      </c>
      <c r="T88" s="14" t="s">
        <v>66</v>
      </c>
      <c r="U88" s="14">
        <v>158</v>
      </c>
      <c r="V88" s="14">
        <v>48</v>
      </c>
      <c r="W88" s="14">
        <v>19.2</v>
      </c>
    </row>
    <row r="89" spans="1:23" x14ac:dyDescent="0.35">
      <c r="A89" s="136">
        <v>60</v>
      </c>
      <c r="B89" s="137">
        <v>1</v>
      </c>
      <c r="C89" s="138">
        <v>350</v>
      </c>
      <c r="D89" s="139" t="s">
        <v>456</v>
      </c>
      <c r="E89" s="139"/>
      <c r="F89" s="140">
        <v>44271</v>
      </c>
      <c r="G89" s="141" t="s">
        <v>59</v>
      </c>
      <c r="H89" s="141">
        <v>52</v>
      </c>
      <c r="I89" s="141" t="s">
        <v>60</v>
      </c>
      <c r="J89" s="141" t="s">
        <v>191</v>
      </c>
      <c r="K89" s="141" t="s">
        <v>62</v>
      </c>
      <c r="L89" s="141" t="s">
        <v>63</v>
      </c>
      <c r="M89" s="141" t="s">
        <v>64</v>
      </c>
      <c r="N89" s="140">
        <v>44271</v>
      </c>
      <c r="O89" s="141" t="s">
        <v>111</v>
      </c>
      <c r="P89" s="141" t="s">
        <v>457</v>
      </c>
      <c r="Q89" s="141" t="s">
        <v>66</v>
      </c>
      <c r="R89" s="141" t="s">
        <v>66</v>
      </c>
      <c r="S89" s="141" t="s">
        <v>458</v>
      </c>
      <c r="T89" s="141" t="s">
        <v>66</v>
      </c>
      <c r="U89" s="141">
        <v>165</v>
      </c>
      <c r="V89" s="141">
        <v>56</v>
      </c>
      <c r="W89" s="141">
        <v>20.6</v>
      </c>
    </row>
    <row r="90" spans="1:23" x14ac:dyDescent="0.35">
      <c r="A90" s="142">
        <v>60</v>
      </c>
      <c r="B90" s="98">
        <v>1</v>
      </c>
      <c r="C90" s="143">
        <v>350</v>
      </c>
      <c r="D90" s="27" t="s">
        <v>472</v>
      </c>
      <c r="E90" s="27"/>
      <c r="F90" s="15">
        <v>44531</v>
      </c>
      <c r="G90" s="14" t="s">
        <v>59</v>
      </c>
      <c r="H90" s="14">
        <v>48</v>
      </c>
      <c r="I90" s="14" t="s">
        <v>60</v>
      </c>
      <c r="J90" s="14" t="s">
        <v>77</v>
      </c>
      <c r="K90" s="14" t="s">
        <v>62</v>
      </c>
      <c r="L90" s="14" t="s">
        <v>63</v>
      </c>
      <c r="M90" s="14" t="s">
        <v>64</v>
      </c>
      <c r="N90" s="15">
        <v>44532</v>
      </c>
      <c r="O90" s="14" t="s">
        <v>111</v>
      </c>
      <c r="P90" s="14" t="s">
        <v>473</v>
      </c>
      <c r="Q90" s="14" t="s">
        <v>66</v>
      </c>
      <c r="R90" s="14" t="s">
        <v>66</v>
      </c>
      <c r="S90" s="14" t="s">
        <v>474</v>
      </c>
      <c r="T90" s="14" t="s">
        <v>66</v>
      </c>
      <c r="U90" s="14">
        <v>158</v>
      </c>
      <c r="V90" s="14">
        <v>76</v>
      </c>
      <c r="W90" s="14">
        <v>30.4</v>
      </c>
    </row>
    <row r="91" spans="1:23" x14ac:dyDescent="0.35">
      <c r="A91" s="136">
        <v>60</v>
      </c>
      <c r="B91" s="137">
        <v>1</v>
      </c>
      <c r="C91" s="138">
        <v>350</v>
      </c>
      <c r="D91" s="139" t="s">
        <v>475</v>
      </c>
      <c r="E91" s="139"/>
      <c r="F91" s="140">
        <v>44602</v>
      </c>
      <c r="G91" s="141" t="s">
        <v>59</v>
      </c>
      <c r="H91" s="141">
        <v>40</v>
      </c>
      <c r="I91" s="141" t="s">
        <v>60</v>
      </c>
      <c r="J91" s="141" t="s">
        <v>191</v>
      </c>
      <c r="K91" s="141" t="s">
        <v>62</v>
      </c>
      <c r="L91" s="141" t="s">
        <v>63</v>
      </c>
      <c r="M91" s="141" t="s">
        <v>64</v>
      </c>
      <c r="N91" s="140">
        <v>44602</v>
      </c>
      <c r="O91" s="141" t="s">
        <v>111</v>
      </c>
      <c r="P91" s="141" t="s">
        <v>476</v>
      </c>
      <c r="Q91" s="141" t="s">
        <v>66</v>
      </c>
      <c r="R91" s="141" t="s">
        <v>477</v>
      </c>
      <c r="S91" s="141" t="s">
        <v>478</v>
      </c>
      <c r="T91" s="141" t="s">
        <v>66</v>
      </c>
      <c r="U91" s="141">
        <v>164</v>
      </c>
      <c r="V91" s="141">
        <v>70</v>
      </c>
      <c r="W91" s="141">
        <v>26</v>
      </c>
    </row>
    <row r="92" spans="1:23" x14ac:dyDescent="0.35">
      <c r="A92" s="142">
        <v>60</v>
      </c>
      <c r="B92" s="98">
        <v>1</v>
      </c>
      <c r="C92" s="143">
        <v>350</v>
      </c>
      <c r="D92" s="27" t="s">
        <v>483</v>
      </c>
      <c r="E92" s="27"/>
      <c r="F92" s="15">
        <v>44728</v>
      </c>
      <c r="G92" s="14" t="s">
        <v>59</v>
      </c>
      <c r="H92" s="14">
        <v>35</v>
      </c>
      <c r="I92" s="14" t="s">
        <v>60</v>
      </c>
      <c r="J92" s="14" t="s">
        <v>77</v>
      </c>
      <c r="K92" s="14" t="s">
        <v>62</v>
      </c>
      <c r="L92" s="14" t="s">
        <v>63</v>
      </c>
      <c r="M92" s="14" t="s">
        <v>64</v>
      </c>
      <c r="N92" s="15">
        <v>44728</v>
      </c>
      <c r="O92" s="14" t="s">
        <v>111</v>
      </c>
      <c r="P92" s="14" t="s">
        <v>484</v>
      </c>
      <c r="Q92" s="14" t="s">
        <v>66</v>
      </c>
      <c r="R92" s="14" t="s">
        <v>485</v>
      </c>
      <c r="S92" s="14" t="s">
        <v>116</v>
      </c>
      <c r="T92" s="14" t="s">
        <v>66</v>
      </c>
      <c r="U92" s="14">
        <v>167</v>
      </c>
      <c r="V92" s="14">
        <v>62</v>
      </c>
      <c r="W92" s="14">
        <v>22.2</v>
      </c>
    </row>
    <row r="93" spans="1:23" x14ac:dyDescent="0.35">
      <c r="A93" s="136">
        <v>60</v>
      </c>
      <c r="B93" s="137">
        <v>1</v>
      </c>
      <c r="C93" s="138">
        <v>350</v>
      </c>
      <c r="D93" s="139" t="s">
        <v>493</v>
      </c>
      <c r="E93" s="139"/>
      <c r="F93" s="140">
        <v>44839</v>
      </c>
      <c r="G93" s="141" t="s">
        <v>59</v>
      </c>
      <c r="H93" s="141">
        <v>41</v>
      </c>
      <c r="I93" s="141" t="s">
        <v>60</v>
      </c>
      <c r="J93" s="141" t="s">
        <v>96</v>
      </c>
      <c r="K93" s="141" t="s">
        <v>62</v>
      </c>
      <c r="L93" s="141" t="s">
        <v>63</v>
      </c>
      <c r="M93" s="141" t="s">
        <v>64</v>
      </c>
      <c r="N93" s="140">
        <v>44839</v>
      </c>
      <c r="O93" s="141" t="s">
        <v>111</v>
      </c>
      <c r="P93" s="141" t="s">
        <v>186</v>
      </c>
      <c r="Q93" s="141" t="s">
        <v>66</v>
      </c>
      <c r="R93" s="141" t="s">
        <v>494</v>
      </c>
      <c r="S93" s="141" t="s">
        <v>88</v>
      </c>
      <c r="T93" s="141" t="s">
        <v>66</v>
      </c>
      <c r="U93" s="141">
        <v>164</v>
      </c>
      <c r="V93" s="141">
        <v>58</v>
      </c>
      <c r="W93" s="141">
        <v>21.6</v>
      </c>
    </row>
    <row r="94" spans="1:23" x14ac:dyDescent="0.35">
      <c r="A94" s="142">
        <v>60</v>
      </c>
      <c r="B94" s="98">
        <v>1</v>
      </c>
      <c r="C94" s="143">
        <v>350</v>
      </c>
      <c r="D94" s="27" t="s">
        <v>559</v>
      </c>
      <c r="E94" s="27"/>
      <c r="F94" s="15">
        <v>45285</v>
      </c>
      <c r="G94" s="14" t="s">
        <v>59</v>
      </c>
      <c r="H94" s="14">
        <v>36</v>
      </c>
      <c r="I94" s="14" t="s">
        <v>60</v>
      </c>
      <c r="J94" s="14" t="s">
        <v>96</v>
      </c>
      <c r="K94" s="14" t="s">
        <v>62</v>
      </c>
      <c r="L94" s="14" t="s">
        <v>63</v>
      </c>
      <c r="M94" s="14" t="s">
        <v>64</v>
      </c>
      <c r="N94" s="15">
        <v>45285</v>
      </c>
      <c r="O94" s="14" t="s">
        <v>111</v>
      </c>
      <c r="P94" s="14" t="s">
        <v>186</v>
      </c>
      <c r="Q94" s="14" t="s">
        <v>560</v>
      </c>
      <c r="R94" s="14" t="s">
        <v>66</v>
      </c>
      <c r="S94" s="14" t="s">
        <v>66</v>
      </c>
      <c r="T94" s="14" t="s">
        <v>66</v>
      </c>
      <c r="U94" s="14">
        <v>178</v>
      </c>
      <c r="V94" s="14">
        <v>65</v>
      </c>
      <c r="W94" s="14">
        <v>20.5</v>
      </c>
    </row>
    <row r="95" spans="1:23" x14ac:dyDescent="0.35">
      <c r="A95" s="136">
        <v>60</v>
      </c>
      <c r="B95" s="137">
        <v>1</v>
      </c>
      <c r="C95" s="138">
        <v>350</v>
      </c>
      <c r="D95" s="139" t="s">
        <v>416</v>
      </c>
      <c r="E95" s="139"/>
      <c r="F95" s="140">
        <v>43381</v>
      </c>
      <c r="G95" s="141" t="s">
        <v>59</v>
      </c>
      <c r="H95" s="141">
        <v>35</v>
      </c>
      <c r="I95" s="141" t="s">
        <v>60</v>
      </c>
      <c r="J95" s="141" t="s">
        <v>191</v>
      </c>
      <c r="K95" s="141" t="s">
        <v>62</v>
      </c>
      <c r="L95" s="141" t="s">
        <v>63</v>
      </c>
      <c r="M95" s="141" t="s">
        <v>64</v>
      </c>
      <c r="N95" s="140">
        <v>43381</v>
      </c>
      <c r="O95" s="141" t="s">
        <v>103</v>
      </c>
      <c r="P95" s="141">
        <v>0.59</v>
      </c>
      <c r="Q95" s="141" t="s">
        <v>66</v>
      </c>
      <c r="R95" s="141" t="s">
        <v>66</v>
      </c>
      <c r="S95" s="141" t="s">
        <v>417</v>
      </c>
      <c r="T95" s="141" t="s">
        <v>66</v>
      </c>
      <c r="U95" s="141">
        <v>169</v>
      </c>
      <c r="V95" s="141">
        <v>79</v>
      </c>
      <c r="W95" s="141">
        <v>27.7</v>
      </c>
    </row>
    <row r="96" spans="1:23" x14ac:dyDescent="0.35">
      <c r="A96" s="142">
        <v>60</v>
      </c>
      <c r="B96" s="98">
        <v>1</v>
      </c>
      <c r="C96" s="143">
        <v>350</v>
      </c>
      <c r="D96" s="27" t="s">
        <v>247</v>
      </c>
      <c r="E96" s="27"/>
      <c r="F96" s="15">
        <v>41809</v>
      </c>
      <c r="G96" s="14" t="s">
        <v>59</v>
      </c>
      <c r="H96" s="14">
        <v>74</v>
      </c>
      <c r="I96" s="14" t="s">
        <v>60</v>
      </c>
      <c r="J96" s="14" t="s">
        <v>152</v>
      </c>
      <c r="K96" s="14" t="s">
        <v>62</v>
      </c>
      <c r="L96" s="14" t="s">
        <v>63</v>
      </c>
      <c r="M96" s="14" t="s">
        <v>64</v>
      </c>
      <c r="N96" s="15">
        <v>41816</v>
      </c>
      <c r="O96" s="14" t="s">
        <v>162</v>
      </c>
      <c r="P96" s="14">
        <v>40</v>
      </c>
      <c r="Q96" s="14" t="s">
        <v>66</v>
      </c>
      <c r="R96" s="14" t="s">
        <v>66</v>
      </c>
      <c r="S96" s="14" t="s">
        <v>116</v>
      </c>
      <c r="T96" s="14" t="s">
        <v>66</v>
      </c>
      <c r="U96" s="14">
        <v>150</v>
      </c>
      <c r="V96" s="14">
        <v>58</v>
      </c>
      <c r="W96" s="14">
        <v>25.8</v>
      </c>
    </row>
    <row r="97" spans="1:23" x14ac:dyDescent="0.35">
      <c r="A97" s="136">
        <v>60</v>
      </c>
      <c r="B97" s="137">
        <v>1</v>
      </c>
      <c r="C97" s="138">
        <v>350</v>
      </c>
      <c r="D97" s="139" t="s">
        <v>267</v>
      </c>
      <c r="E97" s="139"/>
      <c r="F97" s="140">
        <v>41894</v>
      </c>
      <c r="G97" s="141" t="s">
        <v>59</v>
      </c>
      <c r="H97" s="141">
        <v>23</v>
      </c>
      <c r="I97" s="141" t="s">
        <v>60</v>
      </c>
      <c r="J97" s="141" t="s">
        <v>102</v>
      </c>
      <c r="K97" s="141" t="s">
        <v>62</v>
      </c>
      <c r="L97" s="141" t="s">
        <v>63</v>
      </c>
      <c r="M97" s="141" t="s">
        <v>268</v>
      </c>
      <c r="N97" s="140">
        <v>41901</v>
      </c>
      <c r="O97" s="141" t="s">
        <v>162</v>
      </c>
      <c r="P97" s="141">
        <v>539</v>
      </c>
      <c r="Q97" s="141" t="s">
        <v>66</v>
      </c>
      <c r="R97" s="141" t="s">
        <v>66</v>
      </c>
      <c r="S97" s="141" t="s">
        <v>66</v>
      </c>
      <c r="T97" s="141" t="s">
        <v>66</v>
      </c>
      <c r="U97" s="141">
        <v>157</v>
      </c>
      <c r="V97" s="141">
        <v>44</v>
      </c>
      <c r="W97" s="141">
        <v>17.899999999999999</v>
      </c>
    </row>
    <row r="98" spans="1:23" x14ac:dyDescent="0.35">
      <c r="A98" s="142">
        <v>60</v>
      </c>
      <c r="B98" s="98">
        <v>1</v>
      </c>
      <c r="C98" s="143">
        <v>350</v>
      </c>
      <c r="D98" s="27" t="s">
        <v>406</v>
      </c>
      <c r="E98" s="27"/>
      <c r="F98" s="15">
        <v>43293</v>
      </c>
      <c r="G98" s="14" t="s">
        <v>59</v>
      </c>
      <c r="H98" s="14">
        <v>23</v>
      </c>
      <c r="I98" s="14" t="s">
        <v>60</v>
      </c>
      <c r="J98" s="14" t="s">
        <v>71</v>
      </c>
      <c r="K98" s="14" t="s">
        <v>62</v>
      </c>
      <c r="L98" s="14" t="s">
        <v>63</v>
      </c>
      <c r="M98" s="14" t="s">
        <v>64</v>
      </c>
      <c r="N98" s="15">
        <v>43298</v>
      </c>
      <c r="O98" s="14" t="s">
        <v>162</v>
      </c>
      <c r="P98" s="14">
        <v>1340</v>
      </c>
      <c r="Q98" s="14" t="s">
        <v>66</v>
      </c>
      <c r="R98" s="14" t="s">
        <v>66</v>
      </c>
      <c r="S98" s="14" t="s">
        <v>66</v>
      </c>
      <c r="T98" s="14" t="s">
        <v>66</v>
      </c>
      <c r="U98" s="14">
        <v>174</v>
      </c>
      <c r="V98" s="14">
        <v>65</v>
      </c>
      <c r="W98" s="14">
        <v>21.5</v>
      </c>
    </row>
    <row r="99" spans="1:23" x14ac:dyDescent="0.35">
      <c r="A99" s="136">
        <v>60</v>
      </c>
      <c r="B99" s="137">
        <v>1</v>
      </c>
      <c r="C99" s="138">
        <v>350</v>
      </c>
      <c r="D99" s="139" t="s">
        <v>410</v>
      </c>
      <c r="E99" s="139"/>
      <c r="F99" s="140">
        <v>43306</v>
      </c>
      <c r="G99" s="141" t="s">
        <v>59</v>
      </c>
      <c r="H99" s="141">
        <v>48</v>
      </c>
      <c r="I99" s="141" t="s">
        <v>60</v>
      </c>
      <c r="J99" s="141" t="s">
        <v>71</v>
      </c>
      <c r="K99" s="141" t="s">
        <v>62</v>
      </c>
      <c r="L99" s="141" t="s">
        <v>63</v>
      </c>
      <c r="M99" s="141" t="s">
        <v>64</v>
      </c>
      <c r="N99" s="140">
        <v>43308</v>
      </c>
      <c r="O99" s="141" t="s">
        <v>162</v>
      </c>
      <c r="P99" s="141">
        <v>440</v>
      </c>
      <c r="Q99" s="141" t="s">
        <v>66</v>
      </c>
      <c r="R99" s="141" t="s">
        <v>66</v>
      </c>
      <c r="S99" s="141" t="s">
        <v>411</v>
      </c>
      <c r="T99" s="141" t="s">
        <v>66</v>
      </c>
      <c r="U99" s="141">
        <v>164</v>
      </c>
      <c r="V99" s="141">
        <v>78</v>
      </c>
      <c r="W99" s="141">
        <v>29</v>
      </c>
    </row>
    <row r="100" spans="1:23" x14ac:dyDescent="0.35">
      <c r="A100" s="142">
        <v>60</v>
      </c>
      <c r="B100" s="98">
        <v>1</v>
      </c>
      <c r="C100" s="143">
        <v>350</v>
      </c>
      <c r="D100" s="27" t="s">
        <v>443</v>
      </c>
      <c r="E100" s="27"/>
      <c r="F100" s="15">
        <v>43901</v>
      </c>
      <c r="G100" s="14" t="s">
        <v>59</v>
      </c>
      <c r="H100" s="14">
        <v>78</v>
      </c>
      <c r="I100" s="14" t="s">
        <v>60</v>
      </c>
      <c r="J100" s="14" t="s">
        <v>71</v>
      </c>
      <c r="K100" s="14" t="s">
        <v>62</v>
      </c>
      <c r="L100" s="14" t="s">
        <v>63</v>
      </c>
      <c r="M100" s="14" t="s">
        <v>64</v>
      </c>
      <c r="N100" s="15">
        <v>44138</v>
      </c>
      <c r="O100" s="14" t="s">
        <v>162</v>
      </c>
      <c r="P100" s="14" t="s">
        <v>186</v>
      </c>
      <c r="Q100" s="14" t="s">
        <v>66</v>
      </c>
      <c r="R100" s="14" t="s">
        <v>66</v>
      </c>
      <c r="S100" s="14" t="s">
        <v>444</v>
      </c>
      <c r="T100" s="14" t="s">
        <v>66</v>
      </c>
      <c r="U100" s="14">
        <v>154</v>
      </c>
      <c r="V100" s="14">
        <v>60</v>
      </c>
      <c r="W100" s="14">
        <v>25.3</v>
      </c>
    </row>
    <row r="101" spans="1:23" x14ac:dyDescent="0.35">
      <c r="A101" s="136">
        <v>60</v>
      </c>
      <c r="B101" s="137">
        <v>1</v>
      </c>
      <c r="C101" s="138">
        <v>350</v>
      </c>
      <c r="D101" s="139" t="s">
        <v>317</v>
      </c>
      <c r="E101" s="139"/>
      <c r="F101" s="140">
        <v>42198</v>
      </c>
      <c r="G101" s="141" t="s">
        <v>59</v>
      </c>
      <c r="H101" s="141">
        <v>41</v>
      </c>
      <c r="I101" s="141" t="s">
        <v>60</v>
      </c>
      <c r="J101" s="141" t="s">
        <v>71</v>
      </c>
      <c r="K101" s="141" t="s">
        <v>62</v>
      </c>
      <c r="L101" s="141" t="s">
        <v>63</v>
      </c>
      <c r="M101" s="141" t="s">
        <v>64</v>
      </c>
      <c r="N101" s="140">
        <v>42205</v>
      </c>
      <c r="O101" s="141" t="s">
        <v>165</v>
      </c>
      <c r="P101" s="141">
        <v>185</v>
      </c>
      <c r="Q101" s="141" t="s">
        <v>66</v>
      </c>
      <c r="R101" s="141" t="s">
        <v>66</v>
      </c>
      <c r="S101" s="141" t="s">
        <v>66</v>
      </c>
      <c r="T101" s="141" t="s">
        <v>66</v>
      </c>
      <c r="U101" s="141">
        <v>162</v>
      </c>
      <c r="V101" s="141">
        <v>70</v>
      </c>
      <c r="W101" s="141">
        <v>26.7</v>
      </c>
    </row>
    <row r="102" spans="1:23" x14ac:dyDescent="0.35">
      <c r="A102" s="142">
        <v>60</v>
      </c>
      <c r="B102" s="98">
        <v>1</v>
      </c>
      <c r="C102" s="143">
        <v>350</v>
      </c>
      <c r="D102" s="27" t="s">
        <v>207</v>
      </c>
      <c r="E102" s="27"/>
      <c r="F102" s="15">
        <v>41697</v>
      </c>
      <c r="G102" s="14" t="s">
        <v>59</v>
      </c>
      <c r="H102" s="14">
        <v>48</v>
      </c>
      <c r="I102" s="14" t="s">
        <v>60</v>
      </c>
      <c r="J102" s="14" t="s">
        <v>71</v>
      </c>
      <c r="K102" s="14" t="s">
        <v>62</v>
      </c>
      <c r="L102" s="14" t="s">
        <v>63</v>
      </c>
      <c r="M102" s="14" t="s">
        <v>64</v>
      </c>
      <c r="N102" s="15">
        <v>41701</v>
      </c>
      <c r="O102" s="14" t="s">
        <v>88</v>
      </c>
      <c r="P102" s="14">
        <v>17</v>
      </c>
      <c r="Q102" s="14" t="s">
        <v>66</v>
      </c>
      <c r="R102" s="14" t="s">
        <v>66</v>
      </c>
      <c r="S102" s="14" t="s">
        <v>208</v>
      </c>
      <c r="T102" s="14" t="s">
        <v>66</v>
      </c>
      <c r="U102" s="14">
        <v>153</v>
      </c>
      <c r="V102" s="14">
        <v>60</v>
      </c>
      <c r="W102" s="14">
        <v>25.6</v>
      </c>
    </row>
    <row r="103" spans="1:23" x14ac:dyDescent="0.35">
      <c r="A103" s="136">
        <v>60</v>
      </c>
      <c r="B103" s="137">
        <v>1</v>
      </c>
      <c r="C103" s="138">
        <v>350</v>
      </c>
      <c r="D103" s="139" t="s">
        <v>284</v>
      </c>
      <c r="E103" s="139"/>
      <c r="F103" s="140">
        <v>41943</v>
      </c>
      <c r="G103" s="141" t="s">
        <v>59</v>
      </c>
      <c r="H103" s="141">
        <v>43</v>
      </c>
      <c r="I103" s="141" t="s">
        <v>60</v>
      </c>
      <c r="J103" s="141" t="s">
        <v>152</v>
      </c>
      <c r="K103" s="141" t="s">
        <v>62</v>
      </c>
      <c r="L103" s="141" t="s">
        <v>63</v>
      </c>
      <c r="M103" s="141" t="s">
        <v>64</v>
      </c>
      <c r="N103" s="140">
        <v>41961</v>
      </c>
      <c r="O103" s="141" t="s">
        <v>88</v>
      </c>
      <c r="P103" s="141">
        <v>34.700000000000003</v>
      </c>
      <c r="Q103" s="141" t="s">
        <v>66</v>
      </c>
      <c r="R103" s="141" t="s">
        <v>66</v>
      </c>
      <c r="S103" s="141" t="s">
        <v>146</v>
      </c>
      <c r="T103" s="141" t="s">
        <v>66</v>
      </c>
      <c r="U103" s="141">
        <v>167</v>
      </c>
      <c r="V103" s="141">
        <v>99</v>
      </c>
      <c r="W103" s="141">
        <v>35.5</v>
      </c>
    </row>
    <row r="104" spans="1:23" x14ac:dyDescent="0.35">
      <c r="A104" s="142">
        <v>60</v>
      </c>
      <c r="B104" s="98">
        <v>1</v>
      </c>
      <c r="C104" s="143">
        <v>350</v>
      </c>
      <c r="D104" s="27" t="s">
        <v>312</v>
      </c>
      <c r="E104" s="27"/>
      <c r="F104" s="15">
        <v>42144</v>
      </c>
      <c r="G104" s="14" t="s">
        <v>59</v>
      </c>
      <c r="H104" s="14">
        <v>32</v>
      </c>
      <c r="I104" s="14" t="s">
        <v>60</v>
      </c>
      <c r="J104" s="14" t="s">
        <v>71</v>
      </c>
      <c r="K104" s="14" t="s">
        <v>62</v>
      </c>
      <c r="L104" s="14" t="s">
        <v>63</v>
      </c>
      <c r="M104" s="14" t="s">
        <v>64</v>
      </c>
      <c r="N104" s="15">
        <v>42150</v>
      </c>
      <c r="O104" s="14" t="s">
        <v>88</v>
      </c>
      <c r="P104" s="14">
        <v>281.3</v>
      </c>
      <c r="Q104" s="14" t="s">
        <v>66</v>
      </c>
      <c r="R104" s="14" t="s">
        <v>66</v>
      </c>
      <c r="S104" s="14" t="s">
        <v>313</v>
      </c>
      <c r="T104" s="14" t="s">
        <v>66</v>
      </c>
      <c r="U104" s="14">
        <v>158</v>
      </c>
      <c r="V104" s="14">
        <v>60</v>
      </c>
      <c r="W104" s="14">
        <v>24</v>
      </c>
    </row>
    <row r="105" spans="1:23" x14ac:dyDescent="0.35">
      <c r="A105" s="136">
        <v>60</v>
      </c>
      <c r="B105" s="137">
        <v>1</v>
      </c>
      <c r="C105" s="138">
        <v>350</v>
      </c>
      <c r="D105" s="139" t="s">
        <v>336</v>
      </c>
      <c r="E105" s="139"/>
      <c r="F105" s="140">
        <v>42390</v>
      </c>
      <c r="G105" s="141" t="s">
        <v>59</v>
      </c>
      <c r="H105" s="141">
        <v>52</v>
      </c>
      <c r="I105" s="141" t="s">
        <v>60</v>
      </c>
      <c r="J105" s="141" t="s">
        <v>71</v>
      </c>
      <c r="K105" s="141" t="s">
        <v>62</v>
      </c>
      <c r="L105" s="141" t="s">
        <v>63</v>
      </c>
      <c r="M105" s="141" t="s">
        <v>64</v>
      </c>
      <c r="N105" s="140">
        <v>42395</v>
      </c>
      <c r="O105" s="141" t="s">
        <v>88</v>
      </c>
      <c r="P105" s="141">
        <v>45</v>
      </c>
      <c r="Q105" s="141" t="s">
        <v>66</v>
      </c>
      <c r="R105" s="141" t="s">
        <v>66</v>
      </c>
      <c r="S105" s="141" t="s">
        <v>116</v>
      </c>
      <c r="T105" s="141" t="s">
        <v>66</v>
      </c>
      <c r="U105" s="141">
        <v>163</v>
      </c>
      <c r="V105" s="141">
        <v>78</v>
      </c>
      <c r="W105" s="141">
        <v>29.4</v>
      </c>
    </row>
    <row r="106" spans="1:23" x14ac:dyDescent="0.35">
      <c r="A106" s="142">
        <v>60</v>
      </c>
      <c r="B106" s="98">
        <v>1</v>
      </c>
      <c r="C106" s="143">
        <v>350</v>
      </c>
      <c r="D106" s="27" t="s">
        <v>437</v>
      </c>
      <c r="E106" s="27"/>
      <c r="F106" s="15">
        <v>43850</v>
      </c>
      <c r="G106" s="14" t="s">
        <v>59</v>
      </c>
      <c r="H106" s="14">
        <v>35</v>
      </c>
      <c r="I106" s="14" t="s">
        <v>60</v>
      </c>
      <c r="J106" s="14" t="s">
        <v>96</v>
      </c>
      <c r="K106" s="14" t="s">
        <v>62</v>
      </c>
      <c r="L106" s="14" t="s">
        <v>63</v>
      </c>
      <c r="M106" s="14" t="s">
        <v>64</v>
      </c>
      <c r="N106" s="15" t="s">
        <v>438</v>
      </c>
      <c r="O106" s="14" t="s">
        <v>88</v>
      </c>
      <c r="P106" s="14" t="s">
        <v>186</v>
      </c>
      <c r="Q106" s="14" t="s">
        <v>66</v>
      </c>
      <c r="R106" s="14" t="s">
        <v>66</v>
      </c>
      <c r="S106" s="14" t="s">
        <v>439</v>
      </c>
      <c r="T106" s="14" t="s">
        <v>66</v>
      </c>
      <c r="U106" s="14">
        <v>158</v>
      </c>
      <c r="V106" s="14">
        <v>72</v>
      </c>
      <c r="W106" s="14">
        <v>28.8</v>
      </c>
    </row>
    <row r="107" spans="1:23" x14ac:dyDescent="0.35">
      <c r="A107" s="136">
        <v>60</v>
      </c>
      <c r="B107" s="137">
        <v>1</v>
      </c>
      <c r="C107" s="138">
        <v>350</v>
      </c>
      <c r="D107" s="139" t="s">
        <v>489</v>
      </c>
      <c r="E107" s="139"/>
      <c r="F107" s="140">
        <v>44791</v>
      </c>
      <c r="G107" s="141" t="s">
        <v>59</v>
      </c>
      <c r="H107" s="141">
        <v>42</v>
      </c>
      <c r="I107" s="141" t="s">
        <v>60</v>
      </c>
      <c r="J107" s="141" t="s">
        <v>71</v>
      </c>
      <c r="K107" s="141" t="s">
        <v>62</v>
      </c>
      <c r="L107" s="141" t="s">
        <v>63</v>
      </c>
      <c r="M107" s="141" t="s">
        <v>64</v>
      </c>
      <c r="N107" s="140">
        <v>44792</v>
      </c>
      <c r="O107" s="141" t="s">
        <v>88</v>
      </c>
      <c r="P107" s="150">
        <v>44783</v>
      </c>
      <c r="Q107" s="141" t="s">
        <v>66</v>
      </c>
      <c r="R107" s="141" t="s">
        <v>490</v>
      </c>
      <c r="S107" s="141" t="s">
        <v>491</v>
      </c>
      <c r="T107" s="141" t="s">
        <v>66</v>
      </c>
      <c r="U107" s="141">
        <v>169</v>
      </c>
      <c r="V107" s="141">
        <v>95</v>
      </c>
      <c r="W107" s="141">
        <v>33.299999999999997</v>
      </c>
    </row>
    <row r="108" spans="1:23" x14ac:dyDescent="0.35">
      <c r="A108" s="142">
        <v>60</v>
      </c>
      <c r="B108" s="98">
        <v>1</v>
      </c>
      <c r="C108" s="143">
        <v>350</v>
      </c>
      <c r="D108" s="27" t="s">
        <v>492</v>
      </c>
      <c r="E108" s="27"/>
      <c r="F108" s="15">
        <v>44834</v>
      </c>
      <c r="G108" s="14" t="s">
        <v>59</v>
      </c>
      <c r="H108" s="14">
        <v>29</v>
      </c>
      <c r="I108" s="14" t="s">
        <v>60</v>
      </c>
      <c r="J108" s="14" t="s">
        <v>102</v>
      </c>
      <c r="K108" s="14" t="s">
        <v>62</v>
      </c>
      <c r="L108" s="14" t="s">
        <v>63</v>
      </c>
      <c r="M108" s="14" t="s">
        <v>64</v>
      </c>
      <c r="N108" s="15">
        <v>44837</v>
      </c>
      <c r="O108" s="14" t="s">
        <v>88</v>
      </c>
      <c r="P108" s="14" t="s">
        <v>186</v>
      </c>
      <c r="Q108" s="14" t="s">
        <v>66</v>
      </c>
      <c r="R108" s="14" t="s">
        <v>344</v>
      </c>
      <c r="S108" s="14" t="s">
        <v>66</v>
      </c>
      <c r="T108" s="14" t="s">
        <v>66</v>
      </c>
      <c r="U108" s="14">
        <v>165</v>
      </c>
      <c r="V108" s="14">
        <v>64</v>
      </c>
      <c r="W108" s="14">
        <v>23.5</v>
      </c>
    </row>
    <row r="109" spans="1:23" x14ac:dyDescent="0.35">
      <c r="A109" s="136">
        <v>60</v>
      </c>
      <c r="B109" s="137">
        <v>1</v>
      </c>
      <c r="C109" s="138">
        <v>350</v>
      </c>
      <c r="D109" s="139" t="s">
        <v>506</v>
      </c>
      <c r="E109" s="139"/>
      <c r="F109" s="140">
        <v>44911</v>
      </c>
      <c r="G109" s="141" t="s">
        <v>59</v>
      </c>
      <c r="H109" s="141">
        <v>40</v>
      </c>
      <c r="I109" s="141" t="s">
        <v>60</v>
      </c>
      <c r="J109" s="141" t="s">
        <v>71</v>
      </c>
      <c r="K109" s="141" t="s">
        <v>62</v>
      </c>
      <c r="L109" s="141" t="s">
        <v>63</v>
      </c>
      <c r="M109" s="141" t="s">
        <v>64</v>
      </c>
      <c r="N109" s="140">
        <v>44914</v>
      </c>
      <c r="O109" s="141" t="s">
        <v>88</v>
      </c>
      <c r="P109" s="141" t="s">
        <v>507</v>
      </c>
      <c r="Q109" s="141" t="s">
        <v>66</v>
      </c>
      <c r="R109" s="141" t="s">
        <v>508</v>
      </c>
      <c r="S109" s="141" t="s">
        <v>66</v>
      </c>
      <c r="T109" s="141" t="s">
        <v>66</v>
      </c>
      <c r="U109" s="141">
        <v>170</v>
      </c>
      <c r="V109" s="141">
        <v>63</v>
      </c>
      <c r="W109" s="141">
        <v>21.8</v>
      </c>
    </row>
    <row r="110" spans="1:23" x14ac:dyDescent="0.35">
      <c r="A110" s="142">
        <v>60</v>
      </c>
      <c r="B110" s="98">
        <v>1</v>
      </c>
      <c r="C110" s="143">
        <v>350</v>
      </c>
      <c r="D110" s="27" t="s">
        <v>480</v>
      </c>
      <c r="E110" s="27"/>
      <c r="F110" s="15">
        <v>44680</v>
      </c>
      <c r="G110" s="14" t="s">
        <v>59</v>
      </c>
      <c r="H110" s="14">
        <v>50</v>
      </c>
      <c r="I110" s="14" t="s">
        <v>60</v>
      </c>
      <c r="J110" s="14" t="s">
        <v>96</v>
      </c>
      <c r="K110" s="14" t="s">
        <v>62</v>
      </c>
      <c r="L110" s="14" t="s">
        <v>63</v>
      </c>
      <c r="M110" s="14" t="s">
        <v>64</v>
      </c>
      <c r="N110" s="15">
        <v>44680</v>
      </c>
      <c r="O110" s="14" t="s">
        <v>172</v>
      </c>
      <c r="P110" s="42">
        <v>44635</v>
      </c>
      <c r="Q110" s="14" t="s">
        <v>66</v>
      </c>
      <c r="R110" s="14" t="s">
        <v>481</v>
      </c>
      <c r="S110" s="14" t="s">
        <v>482</v>
      </c>
      <c r="T110" s="14" t="s">
        <v>66</v>
      </c>
      <c r="U110" s="14">
        <v>164</v>
      </c>
      <c r="V110" s="14">
        <v>81</v>
      </c>
      <c r="W110" s="14">
        <v>30.1</v>
      </c>
    </row>
    <row r="111" spans="1:23" x14ac:dyDescent="0.35">
      <c r="A111" s="136">
        <v>60</v>
      </c>
      <c r="B111" s="137">
        <v>1</v>
      </c>
      <c r="C111" s="138">
        <v>350</v>
      </c>
      <c r="D111" s="139" t="s">
        <v>555</v>
      </c>
      <c r="E111" s="139"/>
      <c r="F111" s="140">
        <v>45278</v>
      </c>
      <c r="G111" s="141" t="s">
        <v>59</v>
      </c>
      <c r="H111" s="141">
        <v>35</v>
      </c>
      <c r="I111" s="141" t="s">
        <v>60</v>
      </c>
      <c r="J111" s="141" t="s">
        <v>96</v>
      </c>
      <c r="K111" s="141" t="s">
        <v>62</v>
      </c>
      <c r="L111" s="141" t="s">
        <v>63</v>
      </c>
      <c r="M111" s="141" t="s">
        <v>64</v>
      </c>
      <c r="N111" s="140">
        <v>45278</v>
      </c>
      <c r="O111" s="141" t="s">
        <v>175</v>
      </c>
      <c r="P111" s="141" t="s">
        <v>186</v>
      </c>
      <c r="Q111" s="141" t="s">
        <v>66</v>
      </c>
      <c r="R111" s="141" t="s">
        <v>66</v>
      </c>
      <c r="S111" s="141" t="s">
        <v>66</v>
      </c>
      <c r="T111" s="141" t="s">
        <v>66</v>
      </c>
      <c r="U111" s="141">
        <v>165</v>
      </c>
      <c r="V111" s="141">
        <v>47</v>
      </c>
      <c r="W111" s="141">
        <v>17.2</v>
      </c>
    </row>
    <row r="112" spans="1:23" x14ac:dyDescent="0.35">
      <c r="A112" s="142">
        <v>60</v>
      </c>
      <c r="B112" s="98">
        <v>1</v>
      </c>
      <c r="C112" s="143">
        <v>350</v>
      </c>
      <c r="D112" s="27" t="s">
        <v>155</v>
      </c>
      <c r="E112" s="27"/>
      <c r="F112" s="15">
        <v>41541</v>
      </c>
      <c r="G112" s="14" t="s">
        <v>59</v>
      </c>
      <c r="H112" s="14">
        <v>44</v>
      </c>
      <c r="I112" s="14" t="s">
        <v>60</v>
      </c>
      <c r="J112" s="14" t="s">
        <v>71</v>
      </c>
      <c r="K112" s="14" t="s">
        <v>62</v>
      </c>
      <c r="L112" s="14" t="s">
        <v>63</v>
      </c>
      <c r="M112" s="14" t="s">
        <v>64</v>
      </c>
      <c r="N112" s="15">
        <v>41543</v>
      </c>
      <c r="O112" s="14" t="s">
        <v>156</v>
      </c>
      <c r="P112" s="14">
        <v>50</v>
      </c>
      <c r="Q112" s="14" t="s">
        <v>66</v>
      </c>
      <c r="R112" s="14" t="s">
        <v>66</v>
      </c>
      <c r="S112" s="14" t="s">
        <v>157</v>
      </c>
      <c r="T112" s="14" t="s">
        <v>66</v>
      </c>
      <c r="U112" s="14">
        <v>161</v>
      </c>
      <c r="V112" s="14">
        <v>63</v>
      </c>
      <c r="W112" s="14">
        <v>24.3</v>
      </c>
    </row>
    <row r="113" spans="1:23" x14ac:dyDescent="0.35">
      <c r="A113" s="136">
        <v>60</v>
      </c>
      <c r="B113" s="137">
        <v>1</v>
      </c>
      <c r="C113" s="138">
        <v>350</v>
      </c>
      <c r="D113" s="139" t="s">
        <v>190</v>
      </c>
      <c r="E113" s="139"/>
      <c r="F113" s="140">
        <v>41673</v>
      </c>
      <c r="G113" s="141" t="s">
        <v>59</v>
      </c>
      <c r="H113" s="141">
        <v>51</v>
      </c>
      <c r="I113" s="141" t="s">
        <v>60</v>
      </c>
      <c r="J113" s="141" t="s">
        <v>191</v>
      </c>
      <c r="K113" s="141" t="s">
        <v>62</v>
      </c>
      <c r="L113" s="141" t="s">
        <v>63</v>
      </c>
      <c r="M113" s="141" t="s">
        <v>64</v>
      </c>
      <c r="N113" s="140">
        <v>41687</v>
      </c>
      <c r="O113" s="141" t="s">
        <v>156</v>
      </c>
      <c r="P113" s="141">
        <v>6</v>
      </c>
      <c r="Q113" s="141" t="s">
        <v>66</v>
      </c>
      <c r="R113" s="141" t="s">
        <v>192</v>
      </c>
      <c r="S113" s="141" t="s">
        <v>193</v>
      </c>
      <c r="T113" s="141" t="s">
        <v>66</v>
      </c>
      <c r="U113" s="141">
        <v>165</v>
      </c>
      <c r="V113" s="141">
        <v>53</v>
      </c>
      <c r="W113" s="141">
        <v>19.5</v>
      </c>
    </row>
    <row r="114" spans="1:23" x14ac:dyDescent="0.35">
      <c r="A114" s="142">
        <v>60</v>
      </c>
      <c r="B114" s="98">
        <v>1</v>
      </c>
      <c r="C114" s="143">
        <v>350</v>
      </c>
      <c r="D114" s="27" t="s">
        <v>347</v>
      </c>
      <c r="E114" s="27"/>
      <c r="F114" s="15">
        <v>42530</v>
      </c>
      <c r="G114" s="14" t="s">
        <v>59</v>
      </c>
      <c r="H114" s="14">
        <v>38</v>
      </c>
      <c r="I114" s="14" t="s">
        <v>60</v>
      </c>
      <c r="J114" s="14" t="s">
        <v>71</v>
      </c>
      <c r="K114" s="14" t="s">
        <v>62</v>
      </c>
      <c r="L114" s="14" t="s">
        <v>63</v>
      </c>
      <c r="M114" s="14" t="s">
        <v>64</v>
      </c>
      <c r="N114" s="15">
        <v>42531</v>
      </c>
      <c r="O114" s="14" t="s">
        <v>156</v>
      </c>
      <c r="P114" s="14">
        <v>150</v>
      </c>
      <c r="Q114" s="14" t="s">
        <v>66</v>
      </c>
      <c r="R114" s="14" t="s">
        <v>66</v>
      </c>
      <c r="S114" s="14" t="s">
        <v>66</v>
      </c>
      <c r="T114" s="14" t="s">
        <v>66</v>
      </c>
      <c r="U114" s="14">
        <v>168</v>
      </c>
      <c r="V114" s="14">
        <v>50</v>
      </c>
      <c r="W114" s="14">
        <v>17.7</v>
      </c>
    </row>
    <row r="115" spans="1:23" x14ac:dyDescent="0.35">
      <c r="A115" s="136">
        <v>60</v>
      </c>
      <c r="B115" s="137">
        <v>1</v>
      </c>
      <c r="C115" s="138">
        <v>350</v>
      </c>
      <c r="D115" s="139" t="s">
        <v>396</v>
      </c>
      <c r="E115" s="139"/>
      <c r="F115" s="140">
        <v>43175</v>
      </c>
      <c r="G115" s="141" t="s">
        <v>59</v>
      </c>
      <c r="H115" s="141">
        <v>41</v>
      </c>
      <c r="I115" s="141" t="s">
        <v>60</v>
      </c>
      <c r="J115" s="141" t="s">
        <v>71</v>
      </c>
      <c r="K115" s="141" t="s">
        <v>62</v>
      </c>
      <c r="L115" s="141" t="s">
        <v>63</v>
      </c>
      <c r="M115" s="141" t="s">
        <v>64</v>
      </c>
      <c r="N115" s="140">
        <v>43175</v>
      </c>
      <c r="O115" s="141" t="s">
        <v>156</v>
      </c>
      <c r="P115" s="141">
        <v>464</v>
      </c>
      <c r="Q115" s="141" t="s">
        <v>66</v>
      </c>
      <c r="R115" s="141" t="s">
        <v>66</v>
      </c>
      <c r="S115" s="141" t="s">
        <v>353</v>
      </c>
      <c r="T115" s="141" t="s">
        <v>66</v>
      </c>
      <c r="U115" s="141">
        <v>155</v>
      </c>
      <c r="V115" s="141">
        <v>76</v>
      </c>
      <c r="W115" s="141">
        <v>31.6</v>
      </c>
    </row>
    <row r="116" spans="1:23" x14ac:dyDescent="0.35">
      <c r="A116" s="142">
        <v>60</v>
      </c>
      <c r="B116" s="98">
        <v>1</v>
      </c>
      <c r="C116" s="143">
        <v>350</v>
      </c>
      <c r="D116" s="27" t="s">
        <v>403</v>
      </c>
      <c r="E116" s="27"/>
      <c r="F116" s="15">
        <v>43280</v>
      </c>
      <c r="G116" s="14" t="s">
        <v>59</v>
      </c>
      <c r="H116" s="14">
        <v>30</v>
      </c>
      <c r="I116" s="14" t="s">
        <v>60</v>
      </c>
      <c r="J116" s="14" t="s">
        <v>71</v>
      </c>
      <c r="K116" s="14" t="s">
        <v>62</v>
      </c>
      <c r="L116" s="14" t="s">
        <v>63</v>
      </c>
      <c r="M116" s="14" t="s">
        <v>64</v>
      </c>
      <c r="N116" s="15">
        <v>43280</v>
      </c>
      <c r="O116" s="14" t="s">
        <v>156</v>
      </c>
      <c r="P116" s="14">
        <v>916</v>
      </c>
      <c r="Q116" s="14" t="s">
        <v>66</v>
      </c>
      <c r="R116" s="14" t="s">
        <v>66</v>
      </c>
      <c r="S116" s="14" t="s">
        <v>66</v>
      </c>
      <c r="T116" s="14" t="s">
        <v>66</v>
      </c>
      <c r="U116" s="14">
        <v>160</v>
      </c>
      <c r="V116" s="14">
        <v>58</v>
      </c>
      <c r="W116" s="14">
        <v>22.7</v>
      </c>
    </row>
    <row r="117" spans="1:23" x14ac:dyDescent="0.35">
      <c r="A117" s="136">
        <v>60</v>
      </c>
      <c r="B117" s="137">
        <v>1</v>
      </c>
      <c r="C117" s="138">
        <v>350</v>
      </c>
      <c r="D117" s="139" t="s">
        <v>348</v>
      </c>
      <c r="E117" s="139"/>
      <c r="F117" s="140">
        <v>42607</v>
      </c>
      <c r="G117" s="141" t="s">
        <v>59</v>
      </c>
      <c r="H117" s="141">
        <v>33</v>
      </c>
      <c r="I117" s="141" t="s">
        <v>60</v>
      </c>
      <c r="J117" s="141" t="s">
        <v>71</v>
      </c>
      <c r="K117" s="141" t="s">
        <v>62</v>
      </c>
      <c r="L117" s="141" t="s">
        <v>63</v>
      </c>
      <c r="M117" s="141" t="s">
        <v>64</v>
      </c>
      <c r="N117" s="140">
        <v>42611</v>
      </c>
      <c r="O117" s="141" t="s">
        <v>180</v>
      </c>
      <c r="P117" s="141">
        <v>168</v>
      </c>
      <c r="Q117" s="141" t="s">
        <v>66</v>
      </c>
      <c r="R117" s="141" t="s">
        <v>66</v>
      </c>
      <c r="S117" s="141" t="s">
        <v>66</v>
      </c>
      <c r="T117" s="141" t="s">
        <v>66</v>
      </c>
      <c r="U117" s="141" t="s">
        <v>141</v>
      </c>
      <c r="V117" s="141" t="s">
        <v>141</v>
      </c>
      <c r="W117" s="141" t="s">
        <v>141</v>
      </c>
    </row>
    <row r="118" spans="1:23" x14ac:dyDescent="0.35">
      <c r="A118" s="142">
        <v>60</v>
      </c>
      <c r="B118" s="98">
        <v>1</v>
      </c>
      <c r="C118" s="143">
        <v>350</v>
      </c>
      <c r="D118" s="27" t="s">
        <v>577</v>
      </c>
      <c r="E118" s="27"/>
      <c r="F118" s="15">
        <v>44533</v>
      </c>
      <c r="G118" s="14" t="s">
        <v>59</v>
      </c>
      <c r="H118" s="14">
        <v>60</v>
      </c>
      <c r="I118" s="14" t="s">
        <v>60</v>
      </c>
      <c r="J118" s="14" t="s">
        <v>77</v>
      </c>
      <c r="K118" s="14" t="s">
        <v>62</v>
      </c>
      <c r="L118" s="14" t="s">
        <v>63</v>
      </c>
      <c r="M118" s="14" t="s">
        <v>564</v>
      </c>
      <c r="N118" s="15">
        <v>44571</v>
      </c>
      <c r="O118" s="14" t="s">
        <v>578</v>
      </c>
      <c r="P118" s="14" t="s">
        <v>66</v>
      </c>
      <c r="Q118" s="14" t="s">
        <v>66</v>
      </c>
      <c r="R118" s="14" t="s">
        <v>579</v>
      </c>
      <c r="S118" s="14" t="s">
        <v>66</v>
      </c>
      <c r="T118" s="14">
        <v>164</v>
      </c>
      <c r="U118" s="14">
        <v>67</v>
      </c>
      <c r="V118" s="14">
        <v>24.9</v>
      </c>
      <c r="W118" s="14"/>
    </row>
    <row r="119" spans="1:23" x14ac:dyDescent="0.35">
      <c r="A119" s="136">
        <v>60</v>
      </c>
      <c r="B119" s="137">
        <v>1</v>
      </c>
      <c r="C119" s="138">
        <v>350</v>
      </c>
      <c r="D119" s="139" t="s">
        <v>113</v>
      </c>
      <c r="E119" s="139"/>
      <c r="F119" s="140">
        <v>41429</v>
      </c>
      <c r="G119" s="141" t="s">
        <v>59</v>
      </c>
      <c r="H119" s="141">
        <v>67</v>
      </c>
      <c r="I119" s="141" t="s">
        <v>60</v>
      </c>
      <c r="J119" s="141" t="s">
        <v>96</v>
      </c>
      <c r="K119" s="141" t="s">
        <v>62</v>
      </c>
      <c r="L119" s="141" t="s">
        <v>63</v>
      </c>
      <c r="M119" s="141" t="s">
        <v>64</v>
      </c>
      <c r="N119" s="140" t="s">
        <v>114</v>
      </c>
      <c r="O119" s="141" t="s">
        <v>115</v>
      </c>
      <c r="P119" s="141">
        <v>10</v>
      </c>
      <c r="Q119" s="141" t="s">
        <v>66</v>
      </c>
      <c r="R119" s="141" t="s">
        <v>66</v>
      </c>
      <c r="S119" s="141" t="s">
        <v>116</v>
      </c>
      <c r="T119" s="141" t="s">
        <v>66</v>
      </c>
      <c r="U119" s="141">
        <v>156</v>
      </c>
      <c r="V119" s="141">
        <v>68</v>
      </c>
      <c r="W119" s="141">
        <v>27.9</v>
      </c>
    </row>
    <row r="120" spans="1:23" x14ac:dyDescent="0.35">
      <c r="A120" s="142">
        <v>60</v>
      </c>
      <c r="B120" s="98">
        <v>1</v>
      </c>
      <c r="C120" s="143">
        <v>350</v>
      </c>
      <c r="D120" s="27" t="s">
        <v>257</v>
      </c>
      <c r="E120" s="27"/>
      <c r="F120" s="15">
        <v>41851</v>
      </c>
      <c r="G120" s="14" t="s">
        <v>59</v>
      </c>
      <c r="H120" s="14">
        <v>57</v>
      </c>
      <c r="I120" s="14" t="s">
        <v>60</v>
      </c>
      <c r="J120" s="14" t="s">
        <v>96</v>
      </c>
      <c r="K120" s="14" t="s">
        <v>62</v>
      </c>
      <c r="L120" s="14" t="s">
        <v>63</v>
      </c>
      <c r="M120" s="14" t="s">
        <v>64</v>
      </c>
      <c r="N120" s="15">
        <v>41857</v>
      </c>
      <c r="O120" s="14" t="s">
        <v>115</v>
      </c>
      <c r="P120" s="14" t="s">
        <v>186</v>
      </c>
      <c r="Q120" s="14" t="s">
        <v>66</v>
      </c>
      <c r="R120" s="14" t="s">
        <v>258</v>
      </c>
      <c r="S120" s="14" t="s">
        <v>259</v>
      </c>
      <c r="T120" s="14" t="s">
        <v>66</v>
      </c>
      <c r="U120" s="14">
        <v>157</v>
      </c>
      <c r="V120" s="14">
        <v>85</v>
      </c>
      <c r="W120" s="14">
        <v>34.5</v>
      </c>
    </row>
    <row r="121" spans="1:23" x14ac:dyDescent="0.35">
      <c r="A121" s="136">
        <v>60</v>
      </c>
      <c r="B121" s="137">
        <v>1</v>
      </c>
      <c r="C121" s="138">
        <v>350</v>
      </c>
      <c r="D121" s="139" t="s">
        <v>296</v>
      </c>
      <c r="E121" s="139"/>
      <c r="F121" s="140">
        <v>42023</v>
      </c>
      <c r="G121" s="141" t="s">
        <v>59</v>
      </c>
      <c r="H121" s="141">
        <v>57</v>
      </c>
      <c r="I121" s="141" t="s">
        <v>60</v>
      </c>
      <c r="J121" s="141" t="s">
        <v>152</v>
      </c>
      <c r="K121" s="141" t="s">
        <v>62</v>
      </c>
      <c r="L121" s="141" t="s">
        <v>63</v>
      </c>
      <c r="M121" s="141" t="s">
        <v>64</v>
      </c>
      <c r="N121" s="140">
        <v>42030</v>
      </c>
      <c r="O121" s="141" t="s">
        <v>115</v>
      </c>
      <c r="P121" s="141">
        <v>47</v>
      </c>
      <c r="Q121" s="141" t="s">
        <v>66</v>
      </c>
      <c r="R121" s="141" t="s">
        <v>66</v>
      </c>
      <c r="S121" s="141" t="s">
        <v>297</v>
      </c>
      <c r="T121" s="141" t="s">
        <v>66</v>
      </c>
      <c r="U121" s="141">
        <v>158</v>
      </c>
      <c r="V121" s="141">
        <v>83</v>
      </c>
      <c r="W121" s="141">
        <v>33.200000000000003</v>
      </c>
    </row>
    <row r="122" spans="1:23" x14ac:dyDescent="0.35">
      <c r="A122" s="142">
        <v>60</v>
      </c>
      <c r="B122" s="98">
        <v>1</v>
      </c>
      <c r="C122" s="143">
        <v>350</v>
      </c>
      <c r="D122" s="27" t="s">
        <v>298</v>
      </c>
      <c r="E122" s="27"/>
      <c r="F122" s="15">
        <v>42032</v>
      </c>
      <c r="G122" s="14" t="s">
        <v>59</v>
      </c>
      <c r="H122" s="14">
        <v>57</v>
      </c>
      <c r="I122" s="14" t="s">
        <v>60</v>
      </c>
      <c r="J122" s="14" t="s">
        <v>152</v>
      </c>
      <c r="K122" s="14" t="s">
        <v>62</v>
      </c>
      <c r="L122" s="14" t="s">
        <v>63</v>
      </c>
      <c r="M122" s="14" t="s">
        <v>64</v>
      </c>
      <c r="N122" s="15">
        <v>42055</v>
      </c>
      <c r="O122" s="14" t="s">
        <v>115</v>
      </c>
      <c r="P122" s="14">
        <v>120</v>
      </c>
      <c r="Q122" s="14" t="s">
        <v>66</v>
      </c>
      <c r="R122" s="14" t="s">
        <v>299</v>
      </c>
      <c r="S122" s="14" t="s">
        <v>208</v>
      </c>
      <c r="T122" s="14" t="s">
        <v>66</v>
      </c>
      <c r="U122" s="14">
        <v>169</v>
      </c>
      <c r="V122" s="14">
        <v>60</v>
      </c>
      <c r="W122" s="14">
        <v>21</v>
      </c>
    </row>
    <row r="123" spans="1:23" x14ac:dyDescent="0.35">
      <c r="A123" s="136">
        <v>60</v>
      </c>
      <c r="B123" s="137">
        <v>1</v>
      </c>
      <c r="C123" s="138">
        <v>350</v>
      </c>
      <c r="D123" s="139" t="s">
        <v>306</v>
      </c>
      <c r="E123" s="139"/>
      <c r="F123" s="140">
        <v>42108</v>
      </c>
      <c r="G123" s="141" t="s">
        <v>59</v>
      </c>
      <c r="H123" s="141">
        <v>54</v>
      </c>
      <c r="I123" s="141" t="s">
        <v>60</v>
      </c>
      <c r="J123" s="141" t="s">
        <v>71</v>
      </c>
      <c r="K123" s="141" t="s">
        <v>62</v>
      </c>
      <c r="L123" s="141" t="s">
        <v>63</v>
      </c>
      <c r="M123" s="141" t="s">
        <v>64</v>
      </c>
      <c r="N123" s="140">
        <v>42111</v>
      </c>
      <c r="O123" s="141" t="s">
        <v>115</v>
      </c>
      <c r="P123" s="141">
        <v>104.8</v>
      </c>
      <c r="Q123" s="141" t="s">
        <v>66</v>
      </c>
      <c r="R123" s="141" t="s">
        <v>66</v>
      </c>
      <c r="S123" s="141" t="s">
        <v>307</v>
      </c>
      <c r="T123" s="141" t="s">
        <v>66</v>
      </c>
      <c r="U123" s="141">
        <v>176</v>
      </c>
      <c r="V123" s="141">
        <v>104</v>
      </c>
      <c r="W123" s="141">
        <v>33.6</v>
      </c>
    </row>
    <row r="124" spans="1:23" x14ac:dyDescent="0.35">
      <c r="A124" s="142">
        <v>60</v>
      </c>
      <c r="B124" s="98">
        <v>1</v>
      </c>
      <c r="C124" s="143">
        <v>350</v>
      </c>
      <c r="D124" s="27" t="s">
        <v>364</v>
      </c>
      <c r="E124" s="27"/>
      <c r="F124" s="15">
        <v>42779</v>
      </c>
      <c r="G124" s="14" t="s">
        <v>59</v>
      </c>
      <c r="H124" s="14">
        <v>61</v>
      </c>
      <c r="I124" s="14" t="s">
        <v>60</v>
      </c>
      <c r="J124" s="14" t="s">
        <v>71</v>
      </c>
      <c r="K124" s="14" t="s">
        <v>62</v>
      </c>
      <c r="L124" s="14" t="s">
        <v>63</v>
      </c>
      <c r="M124" s="14" t="s">
        <v>64</v>
      </c>
      <c r="N124" s="15">
        <v>42783</v>
      </c>
      <c r="O124" s="14" t="s">
        <v>115</v>
      </c>
      <c r="P124" s="14">
        <v>616</v>
      </c>
      <c r="Q124" s="14" t="s">
        <v>66</v>
      </c>
      <c r="R124" s="14" t="s">
        <v>66</v>
      </c>
      <c r="S124" s="14" t="s">
        <v>66</v>
      </c>
      <c r="T124" s="14" t="s">
        <v>66</v>
      </c>
      <c r="U124" s="14">
        <v>150</v>
      </c>
      <c r="V124" s="14">
        <v>49</v>
      </c>
      <c r="W124" s="14">
        <v>21.8</v>
      </c>
    </row>
    <row r="125" spans="1:23" x14ac:dyDescent="0.35">
      <c r="A125" s="136">
        <v>60</v>
      </c>
      <c r="B125" s="137">
        <v>1</v>
      </c>
      <c r="C125" s="138">
        <v>350</v>
      </c>
      <c r="D125" s="139" t="s">
        <v>384</v>
      </c>
      <c r="E125" s="139"/>
      <c r="F125" s="140">
        <v>43067</v>
      </c>
      <c r="G125" s="141" t="s">
        <v>59</v>
      </c>
      <c r="H125" s="141">
        <v>74</v>
      </c>
      <c r="I125" s="141" t="s">
        <v>60</v>
      </c>
      <c r="J125" s="141" t="s">
        <v>71</v>
      </c>
      <c r="K125" s="141" t="s">
        <v>62</v>
      </c>
      <c r="L125" s="141" t="s">
        <v>63</v>
      </c>
      <c r="M125" s="141" t="s">
        <v>64</v>
      </c>
      <c r="N125" s="140">
        <v>43080</v>
      </c>
      <c r="O125" s="141" t="s">
        <v>115</v>
      </c>
      <c r="P125" s="141">
        <v>1020</v>
      </c>
      <c r="Q125" s="141" t="s">
        <v>66</v>
      </c>
      <c r="R125" s="141" t="s">
        <v>66</v>
      </c>
      <c r="S125" s="141" t="s">
        <v>385</v>
      </c>
      <c r="T125" s="141" t="s">
        <v>66</v>
      </c>
      <c r="U125" s="141">
        <v>160</v>
      </c>
      <c r="V125" s="141">
        <v>85</v>
      </c>
      <c r="W125" s="141">
        <v>33.200000000000003</v>
      </c>
    </row>
    <row r="126" spans="1:23" x14ac:dyDescent="0.35">
      <c r="A126" s="142">
        <v>60</v>
      </c>
      <c r="B126" s="98">
        <v>1</v>
      </c>
      <c r="C126" s="143">
        <v>350</v>
      </c>
      <c r="D126" s="27" t="s">
        <v>467</v>
      </c>
      <c r="E126" s="27"/>
      <c r="F126" s="15">
        <v>44515</v>
      </c>
      <c r="G126" s="14" t="s">
        <v>59</v>
      </c>
      <c r="H126" s="14">
        <v>75</v>
      </c>
      <c r="I126" s="14" t="s">
        <v>60</v>
      </c>
      <c r="J126" s="14" t="s">
        <v>191</v>
      </c>
      <c r="K126" s="14" t="s">
        <v>62</v>
      </c>
      <c r="L126" s="14" t="s">
        <v>63</v>
      </c>
      <c r="M126" s="14" t="s">
        <v>64</v>
      </c>
      <c r="N126" s="15">
        <v>44515</v>
      </c>
      <c r="O126" s="14" t="s">
        <v>115</v>
      </c>
      <c r="P126" s="14" t="s">
        <v>468</v>
      </c>
      <c r="Q126" s="14" t="s">
        <v>66</v>
      </c>
      <c r="R126" s="14" t="s">
        <v>66</v>
      </c>
      <c r="S126" s="14" t="s">
        <v>469</v>
      </c>
      <c r="T126" s="14" t="s">
        <v>66</v>
      </c>
      <c r="U126" s="14">
        <v>170</v>
      </c>
      <c r="V126" s="14">
        <v>89</v>
      </c>
      <c r="W126" s="14">
        <v>30.8</v>
      </c>
    </row>
    <row r="127" spans="1:23" x14ac:dyDescent="0.35">
      <c r="A127" s="136">
        <v>60</v>
      </c>
      <c r="B127" s="137">
        <v>1</v>
      </c>
      <c r="C127" s="138">
        <v>350</v>
      </c>
      <c r="D127" s="139" t="s">
        <v>531</v>
      </c>
      <c r="E127" s="139"/>
      <c r="F127" s="140">
        <v>45106</v>
      </c>
      <c r="G127" s="141" t="s">
        <v>59</v>
      </c>
      <c r="H127" s="141">
        <v>54</v>
      </c>
      <c r="I127" s="141" t="s">
        <v>60</v>
      </c>
      <c r="J127" s="141" t="s">
        <v>71</v>
      </c>
      <c r="K127" s="141" t="s">
        <v>62</v>
      </c>
      <c r="L127" s="141" t="s">
        <v>63</v>
      </c>
      <c r="M127" s="141" t="s">
        <v>64</v>
      </c>
      <c r="N127" s="140">
        <v>45106</v>
      </c>
      <c r="O127" s="141" t="s">
        <v>115</v>
      </c>
      <c r="P127" s="141" t="s">
        <v>532</v>
      </c>
      <c r="Q127" s="141" t="s">
        <v>66</v>
      </c>
      <c r="R127" s="141" t="s">
        <v>533</v>
      </c>
      <c r="S127" s="141" t="s">
        <v>66</v>
      </c>
      <c r="T127" s="141" t="s">
        <v>66</v>
      </c>
      <c r="U127" s="141">
        <v>160</v>
      </c>
      <c r="V127" s="141">
        <v>48</v>
      </c>
      <c r="W127" s="141">
        <v>18.7</v>
      </c>
    </row>
    <row r="128" spans="1:23" x14ac:dyDescent="0.35">
      <c r="A128" s="142">
        <v>60</v>
      </c>
      <c r="B128" s="98">
        <v>1</v>
      </c>
      <c r="C128" s="143">
        <v>350</v>
      </c>
      <c r="D128" s="27" t="s">
        <v>552</v>
      </c>
      <c r="E128" s="27"/>
      <c r="F128" s="15">
        <v>45252</v>
      </c>
      <c r="G128" s="14" t="s">
        <v>59</v>
      </c>
      <c r="H128" s="14">
        <v>42</v>
      </c>
      <c r="I128" s="14" t="s">
        <v>60</v>
      </c>
      <c r="J128" s="14" t="s">
        <v>96</v>
      </c>
      <c r="K128" s="14" t="s">
        <v>62</v>
      </c>
      <c r="L128" s="14" t="s">
        <v>63</v>
      </c>
      <c r="M128" s="14" t="s">
        <v>64</v>
      </c>
      <c r="N128" s="15">
        <v>45252</v>
      </c>
      <c r="O128" s="14" t="s">
        <v>115</v>
      </c>
      <c r="P128" s="14" t="s">
        <v>553</v>
      </c>
      <c r="Q128" s="14" t="s">
        <v>66</v>
      </c>
      <c r="R128" s="14" t="s">
        <v>554</v>
      </c>
      <c r="S128" s="14" t="s">
        <v>66</v>
      </c>
      <c r="T128" s="14" t="s">
        <v>66</v>
      </c>
      <c r="U128" s="14">
        <v>153</v>
      </c>
      <c r="V128" s="14">
        <v>66</v>
      </c>
      <c r="W128" s="14">
        <v>28.4</v>
      </c>
    </row>
    <row r="129" spans="1:23" x14ac:dyDescent="0.35">
      <c r="A129" s="136">
        <v>60</v>
      </c>
      <c r="B129" s="137">
        <v>1</v>
      </c>
      <c r="C129" s="138">
        <v>350</v>
      </c>
      <c r="D129" s="139" t="s">
        <v>158</v>
      </c>
      <c r="E129" s="139"/>
      <c r="F129" s="140">
        <v>41542</v>
      </c>
      <c r="G129" s="141" t="s">
        <v>59</v>
      </c>
      <c r="H129" s="141">
        <v>75</v>
      </c>
      <c r="I129" s="141" t="s">
        <v>60</v>
      </c>
      <c r="J129" s="141" t="s">
        <v>71</v>
      </c>
      <c r="K129" s="141" t="s">
        <v>62</v>
      </c>
      <c r="L129" s="141" t="s">
        <v>63</v>
      </c>
      <c r="M129" s="141" t="s">
        <v>64</v>
      </c>
      <c r="N129" s="140">
        <v>41550</v>
      </c>
      <c r="O129" s="141" t="s">
        <v>159</v>
      </c>
      <c r="P129" s="141">
        <v>267</v>
      </c>
      <c r="Q129" s="141" t="s">
        <v>66</v>
      </c>
      <c r="R129" s="141" t="s">
        <v>160</v>
      </c>
      <c r="S129" s="141" t="s">
        <v>116</v>
      </c>
      <c r="T129" s="141" t="s">
        <v>66</v>
      </c>
      <c r="U129" s="141">
        <v>156</v>
      </c>
      <c r="V129" s="141">
        <v>46</v>
      </c>
      <c r="W129" s="141">
        <v>18.899999999999999</v>
      </c>
    </row>
    <row r="130" spans="1:23" x14ac:dyDescent="0.35">
      <c r="A130" s="142">
        <v>60</v>
      </c>
      <c r="B130" s="98">
        <v>1</v>
      </c>
      <c r="C130" s="143">
        <v>350</v>
      </c>
      <c r="D130" s="27" t="s">
        <v>161</v>
      </c>
      <c r="E130" s="27"/>
      <c r="F130" s="15">
        <v>41542</v>
      </c>
      <c r="G130" s="14" t="s">
        <v>59</v>
      </c>
      <c r="H130" s="14">
        <v>52</v>
      </c>
      <c r="I130" s="14" t="s">
        <v>60</v>
      </c>
      <c r="J130" s="14" t="s">
        <v>61</v>
      </c>
      <c r="K130" s="14" t="s">
        <v>62</v>
      </c>
      <c r="L130" s="14" t="s">
        <v>63</v>
      </c>
      <c r="M130" s="14" t="s">
        <v>64</v>
      </c>
      <c r="N130" s="15">
        <v>41547</v>
      </c>
      <c r="O130" s="14" t="s">
        <v>159</v>
      </c>
      <c r="P130" s="14">
        <v>80</v>
      </c>
      <c r="Q130" s="14" t="s">
        <v>66</v>
      </c>
      <c r="R130" s="14" t="s">
        <v>66</v>
      </c>
      <c r="S130" s="14" t="s">
        <v>116</v>
      </c>
      <c r="T130" s="14" t="s">
        <v>66</v>
      </c>
      <c r="U130" s="14">
        <v>161</v>
      </c>
      <c r="V130" s="14">
        <v>70</v>
      </c>
      <c r="W130" s="14">
        <v>27</v>
      </c>
    </row>
    <row r="131" spans="1:23" x14ac:dyDescent="0.35">
      <c r="A131" s="136">
        <v>60</v>
      </c>
      <c r="B131" s="137">
        <v>1</v>
      </c>
      <c r="C131" s="138">
        <v>350</v>
      </c>
      <c r="D131" s="139" t="s">
        <v>390</v>
      </c>
      <c r="E131" s="139"/>
      <c r="F131" s="140">
        <v>43129</v>
      </c>
      <c r="G131" s="141" t="s">
        <v>59</v>
      </c>
      <c r="H131" s="141">
        <v>57</v>
      </c>
      <c r="I131" s="141" t="s">
        <v>60</v>
      </c>
      <c r="J131" s="141" t="s">
        <v>71</v>
      </c>
      <c r="K131" s="141" t="s">
        <v>62</v>
      </c>
      <c r="L131" s="141" t="s">
        <v>63</v>
      </c>
      <c r="M131" s="141" t="s">
        <v>64</v>
      </c>
      <c r="N131" s="140">
        <v>43132</v>
      </c>
      <c r="O131" s="141" t="s">
        <v>159</v>
      </c>
      <c r="P131" s="141">
        <v>430</v>
      </c>
      <c r="Q131" s="141" t="s">
        <v>66</v>
      </c>
      <c r="R131" s="141" t="s">
        <v>66</v>
      </c>
      <c r="S131" s="141" t="s">
        <v>97</v>
      </c>
      <c r="T131" s="141" t="s">
        <v>66</v>
      </c>
      <c r="U131" s="141">
        <v>160</v>
      </c>
      <c r="V131" s="141">
        <v>80</v>
      </c>
      <c r="W131" s="141">
        <v>31.2</v>
      </c>
    </row>
    <row r="132" spans="1:23" x14ac:dyDescent="0.35">
      <c r="A132" s="142">
        <v>60</v>
      </c>
      <c r="B132" s="98">
        <v>1</v>
      </c>
      <c r="C132" s="143">
        <v>350</v>
      </c>
      <c r="D132" s="27" t="s">
        <v>264</v>
      </c>
      <c r="E132" s="27"/>
      <c r="F132" s="15">
        <v>41884</v>
      </c>
      <c r="G132" s="14" t="s">
        <v>59</v>
      </c>
      <c r="H132" s="14">
        <v>55</v>
      </c>
      <c r="I132" s="14" t="s">
        <v>60</v>
      </c>
      <c r="J132" s="14" t="s">
        <v>102</v>
      </c>
      <c r="K132" s="14" t="s">
        <v>62</v>
      </c>
      <c r="L132" s="14" t="s">
        <v>63</v>
      </c>
      <c r="M132" s="14" t="s">
        <v>64</v>
      </c>
      <c r="N132" s="15">
        <v>41887</v>
      </c>
      <c r="O132" s="14" t="s">
        <v>187</v>
      </c>
      <c r="P132" s="14">
        <v>35</v>
      </c>
      <c r="Q132" s="14" t="s">
        <v>66</v>
      </c>
      <c r="R132" s="14" t="s">
        <v>265</v>
      </c>
      <c r="S132" s="14" t="s">
        <v>266</v>
      </c>
      <c r="T132" s="14" t="s">
        <v>66</v>
      </c>
      <c r="U132" s="14">
        <v>159</v>
      </c>
      <c r="V132" s="14">
        <v>79</v>
      </c>
      <c r="W132" s="14">
        <v>31.2</v>
      </c>
    </row>
    <row r="133" spans="1:23" x14ac:dyDescent="0.35">
      <c r="A133" s="136">
        <v>60</v>
      </c>
      <c r="B133" s="137">
        <v>1</v>
      </c>
      <c r="C133" s="138">
        <v>350</v>
      </c>
      <c r="D133" s="139" t="s">
        <v>314</v>
      </c>
      <c r="E133" s="139"/>
      <c r="F133" s="140">
        <v>42158</v>
      </c>
      <c r="G133" s="141" t="s">
        <v>59</v>
      </c>
      <c r="H133" s="141">
        <v>42</v>
      </c>
      <c r="I133" s="141" t="s">
        <v>60</v>
      </c>
      <c r="J133" s="141" t="s">
        <v>71</v>
      </c>
      <c r="K133" s="141" t="s">
        <v>62</v>
      </c>
      <c r="L133" s="141" t="s">
        <v>63</v>
      </c>
      <c r="M133" s="141" t="s">
        <v>64</v>
      </c>
      <c r="N133" s="140">
        <v>42160</v>
      </c>
      <c r="O133" s="141" t="s">
        <v>187</v>
      </c>
      <c r="P133" s="141">
        <v>340</v>
      </c>
      <c r="Q133" s="141" t="s">
        <v>144</v>
      </c>
      <c r="R133" s="141" t="s">
        <v>66</v>
      </c>
      <c r="S133" s="141" t="s">
        <v>315</v>
      </c>
      <c r="T133" s="141" t="s">
        <v>66</v>
      </c>
      <c r="U133" s="141">
        <v>168</v>
      </c>
      <c r="V133" s="141">
        <v>90</v>
      </c>
      <c r="W133" s="141">
        <v>31.9</v>
      </c>
    </row>
    <row r="134" spans="1:23" x14ac:dyDescent="0.35">
      <c r="A134" s="142">
        <v>60</v>
      </c>
      <c r="B134" s="98">
        <v>1</v>
      </c>
      <c r="C134" s="143">
        <v>350</v>
      </c>
      <c r="D134" s="27" t="s">
        <v>322</v>
      </c>
      <c r="E134" s="27"/>
      <c r="F134" s="15">
        <v>42251</v>
      </c>
      <c r="G134" s="14" t="s">
        <v>59</v>
      </c>
      <c r="H134" s="14">
        <v>25</v>
      </c>
      <c r="I134" s="14" t="s">
        <v>60</v>
      </c>
      <c r="J134" s="14" t="s">
        <v>71</v>
      </c>
      <c r="K134" s="14" t="s">
        <v>62</v>
      </c>
      <c r="L134" s="14" t="s">
        <v>63</v>
      </c>
      <c r="M134" s="14" t="s">
        <v>64</v>
      </c>
      <c r="N134" s="15">
        <v>42254</v>
      </c>
      <c r="O134" s="14" t="s">
        <v>187</v>
      </c>
      <c r="P134" s="14">
        <v>284.3</v>
      </c>
      <c r="Q134" s="14" t="s">
        <v>66</v>
      </c>
      <c r="R134" s="14" t="s">
        <v>66</v>
      </c>
      <c r="S134" s="14" t="s">
        <v>66</v>
      </c>
      <c r="T134" s="14" t="s">
        <v>66</v>
      </c>
      <c r="U134" s="14">
        <v>163</v>
      </c>
      <c r="V134" s="14">
        <v>72</v>
      </c>
      <c r="W134" s="14">
        <v>27.1</v>
      </c>
    </row>
    <row r="135" spans="1:23" x14ac:dyDescent="0.35">
      <c r="A135" s="136">
        <v>60</v>
      </c>
      <c r="B135" s="137">
        <v>1</v>
      </c>
      <c r="C135" s="138">
        <v>350</v>
      </c>
      <c r="D135" s="139" t="s">
        <v>331</v>
      </c>
      <c r="E135" s="139"/>
      <c r="F135" s="140">
        <v>42387</v>
      </c>
      <c r="G135" s="141" t="s">
        <v>59</v>
      </c>
      <c r="H135" s="141">
        <v>27</v>
      </c>
      <c r="I135" s="141" t="s">
        <v>60</v>
      </c>
      <c r="J135" s="141" t="s">
        <v>71</v>
      </c>
      <c r="K135" s="141" t="s">
        <v>62</v>
      </c>
      <c r="L135" s="141" t="s">
        <v>63</v>
      </c>
      <c r="M135" s="141" t="s">
        <v>64</v>
      </c>
      <c r="N135" s="140">
        <v>42390</v>
      </c>
      <c r="O135" s="141" t="s">
        <v>187</v>
      </c>
      <c r="P135" s="141">
        <v>156</v>
      </c>
      <c r="Q135" s="141" t="s">
        <v>66</v>
      </c>
      <c r="R135" s="141" t="s">
        <v>66</v>
      </c>
      <c r="S135" s="141" t="s">
        <v>66</v>
      </c>
      <c r="T135" s="141" t="s">
        <v>66</v>
      </c>
      <c r="U135" s="141">
        <v>160</v>
      </c>
      <c r="V135" s="141">
        <v>56</v>
      </c>
      <c r="W135" s="141">
        <v>21.9</v>
      </c>
    </row>
    <row r="136" spans="1:23" x14ac:dyDescent="0.35">
      <c r="A136" s="142">
        <v>60</v>
      </c>
      <c r="B136" s="98">
        <v>1</v>
      </c>
      <c r="C136" s="143">
        <v>350</v>
      </c>
      <c r="D136" s="27" t="s">
        <v>335</v>
      </c>
      <c r="E136" s="27"/>
      <c r="F136" s="15">
        <v>42388</v>
      </c>
      <c r="G136" s="14" t="s">
        <v>59</v>
      </c>
      <c r="H136" s="14">
        <v>25</v>
      </c>
      <c r="I136" s="14" t="s">
        <v>60</v>
      </c>
      <c r="J136" s="14" t="s">
        <v>71</v>
      </c>
      <c r="K136" s="14" t="s">
        <v>62</v>
      </c>
      <c r="L136" s="14" t="s">
        <v>63</v>
      </c>
      <c r="M136" s="14" t="s">
        <v>64</v>
      </c>
      <c r="N136" s="15">
        <v>42391</v>
      </c>
      <c r="O136" s="14" t="s">
        <v>187</v>
      </c>
      <c r="P136" s="14">
        <v>366</v>
      </c>
      <c r="Q136" s="14" t="s">
        <v>66</v>
      </c>
      <c r="R136" s="14" t="s">
        <v>66</v>
      </c>
      <c r="S136" s="14" t="s">
        <v>66</v>
      </c>
      <c r="T136" s="14" t="s">
        <v>66</v>
      </c>
      <c r="U136" s="14">
        <v>164</v>
      </c>
      <c r="V136" s="14">
        <v>60</v>
      </c>
      <c r="W136" s="14">
        <v>22.3</v>
      </c>
    </row>
    <row r="137" spans="1:23" x14ac:dyDescent="0.35">
      <c r="A137" s="136">
        <v>60</v>
      </c>
      <c r="B137" s="137">
        <v>1</v>
      </c>
      <c r="C137" s="138">
        <v>350</v>
      </c>
      <c r="D137" s="139" t="s">
        <v>343</v>
      </c>
      <c r="E137" s="139"/>
      <c r="F137" s="140">
        <v>42516</v>
      </c>
      <c r="G137" s="141" t="s">
        <v>59</v>
      </c>
      <c r="H137" s="141">
        <v>29</v>
      </c>
      <c r="I137" s="141" t="s">
        <v>60</v>
      </c>
      <c r="J137" s="141" t="s">
        <v>71</v>
      </c>
      <c r="K137" s="141" t="s">
        <v>62</v>
      </c>
      <c r="L137" s="141" t="s">
        <v>63</v>
      </c>
      <c r="M137" s="141" t="s">
        <v>64</v>
      </c>
      <c r="N137" s="140">
        <v>42517</v>
      </c>
      <c r="O137" s="141" t="s">
        <v>187</v>
      </c>
      <c r="P137" s="141">
        <v>315</v>
      </c>
      <c r="Q137" s="141" t="s">
        <v>66</v>
      </c>
      <c r="R137" s="141" t="s">
        <v>344</v>
      </c>
      <c r="S137" s="141" t="s">
        <v>66</v>
      </c>
      <c r="T137" s="141" t="s">
        <v>66</v>
      </c>
      <c r="U137" s="141">
        <v>168</v>
      </c>
      <c r="V137" s="141">
        <v>50</v>
      </c>
      <c r="W137" s="141">
        <v>17.7</v>
      </c>
    </row>
    <row r="138" spans="1:23" x14ac:dyDescent="0.35">
      <c r="A138" s="142">
        <v>60</v>
      </c>
      <c r="B138" s="98">
        <v>1</v>
      </c>
      <c r="C138" s="143">
        <v>350</v>
      </c>
      <c r="D138" s="27" t="s">
        <v>345</v>
      </c>
      <c r="E138" s="27"/>
      <c r="F138" s="15">
        <v>42522</v>
      </c>
      <c r="G138" s="14" t="s">
        <v>59</v>
      </c>
      <c r="H138" s="14">
        <v>62</v>
      </c>
      <c r="I138" s="14" t="s">
        <v>60</v>
      </c>
      <c r="J138" s="14" t="s">
        <v>61</v>
      </c>
      <c r="K138" s="14" t="s">
        <v>62</v>
      </c>
      <c r="L138" s="14" t="s">
        <v>63</v>
      </c>
      <c r="M138" s="14" t="s">
        <v>64</v>
      </c>
      <c r="N138" s="15">
        <v>42528</v>
      </c>
      <c r="O138" s="14" t="s">
        <v>187</v>
      </c>
      <c r="P138" s="14">
        <v>170</v>
      </c>
      <c r="Q138" s="14" t="s">
        <v>66</v>
      </c>
      <c r="R138" s="14" t="s">
        <v>66</v>
      </c>
      <c r="S138" s="14" t="s">
        <v>346</v>
      </c>
      <c r="T138" s="14" t="s">
        <v>66</v>
      </c>
      <c r="U138" s="14">
        <v>160</v>
      </c>
      <c r="V138" s="14">
        <v>80</v>
      </c>
      <c r="W138" s="14">
        <v>31.2</v>
      </c>
    </row>
    <row r="139" spans="1:23" x14ac:dyDescent="0.35">
      <c r="A139" s="136">
        <v>60</v>
      </c>
      <c r="B139" s="137">
        <v>1</v>
      </c>
      <c r="C139" s="138">
        <v>350</v>
      </c>
      <c r="D139" s="139" t="s">
        <v>357</v>
      </c>
      <c r="E139" s="139"/>
      <c r="F139" s="140">
        <v>42718</v>
      </c>
      <c r="G139" s="141" t="s">
        <v>59</v>
      </c>
      <c r="H139" s="141">
        <v>31</v>
      </c>
      <c r="I139" s="141" t="s">
        <v>60</v>
      </c>
      <c r="J139" s="141" t="s">
        <v>71</v>
      </c>
      <c r="K139" s="141" t="s">
        <v>62</v>
      </c>
      <c r="L139" s="141" t="s">
        <v>63</v>
      </c>
      <c r="M139" s="141" t="s">
        <v>64</v>
      </c>
      <c r="N139" s="140">
        <v>42720</v>
      </c>
      <c r="O139" s="141" t="s">
        <v>187</v>
      </c>
      <c r="P139" s="141">
        <v>236</v>
      </c>
      <c r="Q139" s="141" t="s">
        <v>66</v>
      </c>
      <c r="R139" s="141" t="s">
        <v>66</v>
      </c>
      <c r="S139" s="141" t="s">
        <v>66</v>
      </c>
      <c r="T139" s="141" t="s">
        <v>66</v>
      </c>
      <c r="U139" s="141">
        <v>174</v>
      </c>
      <c r="V139" s="141">
        <v>52</v>
      </c>
      <c r="W139" s="141">
        <v>17.2</v>
      </c>
    </row>
    <row r="140" spans="1:23" x14ac:dyDescent="0.35">
      <c r="A140" s="142">
        <v>60</v>
      </c>
      <c r="B140" s="98">
        <v>1</v>
      </c>
      <c r="C140" s="143">
        <v>350</v>
      </c>
      <c r="D140" s="27" t="s">
        <v>391</v>
      </c>
      <c r="E140" s="27"/>
      <c r="F140" s="15">
        <v>43165</v>
      </c>
      <c r="G140" s="14" t="s">
        <v>59</v>
      </c>
      <c r="H140" s="14">
        <v>41</v>
      </c>
      <c r="I140" s="14" t="s">
        <v>60</v>
      </c>
      <c r="J140" s="14" t="s">
        <v>71</v>
      </c>
      <c r="K140" s="14" t="s">
        <v>62</v>
      </c>
      <c r="L140" s="14" t="s">
        <v>63</v>
      </c>
      <c r="M140" s="14" t="s">
        <v>64</v>
      </c>
      <c r="N140" s="15">
        <v>43175</v>
      </c>
      <c r="O140" s="14" t="s">
        <v>187</v>
      </c>
      <c r="P140" s="14">
        <v>184.6</v>
      </c>
      <c r="Q140" s="14" t="s">
        <v>66</v>
      </c>
      <c r="R140" s="14" t="s">
        <v>392</v>
      </c>
      <c r="S140" s="14" t="s">
        <v>393</v>
      </c>
      <c r="T140" s="14" t="s">
        <v>66</v>
      </c>
      <c r="U140" s="14">
        <v>164</v>
      </c>
      <c r="V140" s="14">
        <v>60</v>
      </c>
      <c r="W140" s="14">
        <v>22.3</v>
      </c>
    </row>
    <row r="141" spans="1:23" x14ac:dyDescent="0.35">
      <c r="A141" s="136">
        <v>60</v>
      </c>
      <c r="B141" s="137">
        <v>1</v>
      </c>
      <c r="C141" s="138">
        <v>350</v>
      </c>
      <c r="D141" s="139" t="s">
        <v>486</v>
      </c>
      <c r="E141" s="139"/>
      <c r="F141" s="140">
        <v>44753</v>
      </c>
      <c r="G141" s="141" t="s">
        <v>59</v>
      </c>
      <c r="H141" s="141">
        <v>38</v>
      </c>
      <c r="I141" s="141" t="s">
        <v>60</v>
      </c>
      <c r="J141" s="141" t="s">
        <v>191</v>
      </c>
      <c r="K141" s="141" t="s">
        <v>62</v>
      </c>
      <c r="L141" s="141" t="s">
        <v>63</v>
      </c>
      <c r="M141" s="141" t="s">
        <v>64</v>
      </c>
      <c r="N141" s="140">
        <v>44753</v>
      </c>
      <c r="O141" s="141" t="s">
        <v>187</v>
      </c>
      <c r="P141" s="141" t="s">
        <v>487</v>
      </c>
      <c r="Q141" s="141" t="s">
        <v>66</v>
      </c>
      <c r="R141" s="141" t="s">
        <v>66</v>
      </c>
      <c r="S141" s="141" t="s">
        <v>66</v>
      </c>
      <c r="T141" s="141" t="s">
        <v>66</v>
      </c>
      <c r="U141" s="141">
        <v>160</v>
      </c>
      <c r="V141" s="141">
        <v>40</v>
      </c>
      <c r="W141" s="141">
        <v>15.6</v>
      </c>
    </row>
    <row r="142" spans="1:23" x14ac:dyDescent="0.35">
      <c r="A142" s="142">
        <v>60</v>
      </c>
      <c r="B142" s="98">
        <v>1</v>
      </c>
      <c r="C142" s="143">
        <v>350</v>
      </c>
      <c r="D142" s="27" t="s">
        <v>131</v>
      </c>
      <c r="E142" s="27"/>
      <c r="F142" s="15">
        <v>41486</v>
      </c>
      <c r="G142" s="14" t="s">
        <v>59</v>
      </c>
      <c r="H142" s="14">
        <v>45</v>
      </c>
      <c r="I142" s="14" t="s">
        <v>60</v>
      </c>
      <c r="J142" s="14" t="s">
        <v>61</v>
      </c>
      <c r="K142" s="14" t="s">
        <v>62</v>
      </c>
      <c r="L142" s="14" t="s">
        <v>63</v>
      </c>
      <c r="M142" s="14" t="s">
        <v>64</v>
      </c>
      <c r="N142" s="15">
        <v>41492</v>
      </c>
      <c r="O142" s="14" t="s">
        <v>132</v>
      </c>
      <c r="P142" s="14">
        <v>6</v>
      </c>
      <c r="Q142" s="14" t="s">
        <v>66</v>
      </c>
      <c r="R142" s="14" t="s">
        <v>133</v>
      </c>
      <c r="S142" s="14" t="s">
        <v>134</v>
      </c>
      <c r="T142" s="14" t="s">
        <v>66</v>
      </c>
      <c r="U142" s="14">
        <v>170</v>
      </c>
      <c r="V142" s="14">
        <v>80</v>
      </c>
      <c r="W142" s="14">
        <v>27.7</v>
      </c>
    </row>
    <row r="143" spans="1:23" x14ac:dyDescent="0.35">
      <c r="A143" s="136">
        <v>60</v>
      </c>
      <c r="B143" s="137">
        <v>1</v>
      </c>
      <c r="C143" s="138">
        <v>350</v>
      </c>
      <c r="D143" s="139" t="s">
        <v>163</v>
      </c>
      <c r="E143" s="139"/>
      <c r="F143" s="140">
        <v>41554</v>
      </c>
      <c r="G143" s="141" t="s">
        <v>59</v>
      </c>
      <c r="H143" s="141">
        <v>30</v>
      </c>
      <c r="I143" s="141" t="s">
        <v>60</v>
      </c>
      <c r="J143" s="141" t="s">
        <v>96</v>
      </c>
      <c r="K143" s="141" t="s">
        <v>62</v>
      </c>
      <c r="L143" s="141" t="s">
        <v>63</v>
      </c>
      <c r="M143" s="141" t="s">
        <v>64</v>
      </c>
      <c r="N143" s="140">
        <v>41556</v>
      </c>
      <c r="O143" s="141" t="s">
        <v>132</v>
      </c>
      <c r="P143" s="141">
        <v>0</v>
      </c>
      <c r="Q143" s="141" t="s">
        <v>66</v>
      </c>
      <c r="R143" s="141" t="s">
        <v>164</v>
      </c>
      <c r="S143" s="141" t="s">
        <v>66</v>
      </c>
      <c r="T143" s="141" t="s">
        <v>66</v>
      </c>
      <c r="U143" s="141">
        <v>170</v>
      </c>
      <c r="V143" s="141">
        <v>65</v>
      </c>
      <c r="W143" s="141">
        <v>22.5</v>
      </c>
    </row>
    <row r="144" spans="1:23" x14ac:dyDescent="0.35">
      <c r="A144" s="142">
        <v>60</v>
      </c>
      <c r="B144" s="98">
        <v>1</v>
      </c>
      <c r="C144" s="143">
        <v>350</v>
      </c>
      <c r="D144" s="27" t="s">
        <v>216</v>
      </c>
      <c r="E144" s="27"/>
      <c r="F144" s="15">
        <v>41724</v>
      </c>
      <c r="G144" s="14" t="s">
        <v>59</v>
      </c>
      <c r="H144" s="14">
        <v>46</v>
      </c>
      <c r="I144" s="14" t="s">
        <v>60</v>
      </c>
      <c r="J144" s="14" t="s">
        <v>71</v>
      </c>
      <c r="K144" s="14" t="s">
        <v>62</v>
      </c>
      <c r="L144" s="14" t="s">
        <v>63</v>
      </c>
      <c r="M144" s="14" t="s">
        <v>64</v>
      </c>
      <c r="N144" s="15">
        <v>41730</v>
      </c>
      <c r="O144" s="14" t="s">
        <v>132</v>
      </c>
      <c r="P144" s="14" t="s">
        <v>186</v>
      </c>
      <c r="Q144" s="14" t="s">
        <v>66</v>
      </c>
      <c r="R144" s="14" t="s">
        <v>217</v>
      </c>
      <c r="S144" s="14" t="s">
        <v>66</v>
      </c>
      <c r="T144" s="14" t="s">
        <v>66</v>
      </c>
      <c r="U144" s="14">
        <v>166</v>
      </c>
      <c r="V144" s="14">
        <v>59</v>
      </c>
      <c r="W144" s="14">
        <v>21.4</v>
      </c>
    </row>
    <row r="145" spans="1:23" x14ac:dyDescent="0.35">
      <c r="A145" s="136">
        <v>60</v>
      </c>
      <c r="B145" s="137">
        <v>1</v>
      </c>
      <c r="C145" s="138">
        <v>350</v>
      </c>
      <c r="D145" s="139" t="s">
        <v>231</v>
      </c>
      <c r="E145" s="139"/>
      <c r="F145" s="140">
        <v>41744</v>
      </c>
      <c r="G145" s="141" t="s">
        <v>59</v>
      </c>
      <c r="H145" s="141">
        <v>46</v>
      </c>
      <c r="I145" s="141" t="s">
        <v>60</v>
      </c>
      <c r="J145" s="141" t="s">
        <v>71</v>
      </c>
      <c r="K145" s="141" t="s">
        <v>62</v>
      </c>
      <c r="L145" s="141" t="s">
        <v>63</v>
      </c>
      <c r="M145" s="141" t="s">
        <v>64</v>
      </c>
      <c r="N145" s="140">
        <v>41752</v>
      </c>
      <c r="O145" s="141" t="s">
        <v>132</v>
      </c>
      <c r="P145" s="141" t="s">
        <v>186</v>
      </c>
      <c r="Q145" s="141" t="s">
        <v>232</v>
      </c>
      <c r="R145" s="141" t="s">
        <v>233</v>
      </c>
      <c r="S145" s="141" t="s">
        <v>234</v>
      </c>
      <c r="T145" s="141" t="s">
        <v>66</v>
      </c>
      <c r="U145" s="141">
        <v>170</v>
      </c>
      <c r="V145" s="141">
        <v>66</v>
      </c>
      <c r="W145" s="141">
        <v>22.8</v>
      </c>
    </row>
    <row r="146" spans="1:23" x14ac:dyDescent="0.35">
      <c r="A146" s="142">
        <v>60</v>
      </c>
      <c r="B146" s="98">
        <v>1</v>
      </c>
      <c r="C146" s="143">
        <v>350</v>
      </c>
      <c r="D146" s="27" t="s">
        <v>248</v>
      </c>
      <c r="E146" s="27"/>
      <c r="F146" s="15">
        <v>41821</v>
      </c>
      <c r="G146" s="14" t="s">
        <v>59</v>
      </c>
      <c r="H146" s="14">
        <v>44</v>
      </c>
      <c r="I146" s="14" t="s">
        <v>60</v>
      </c>
      <c r="J146" s="14" t="s">
        <v>102</v>
      </c>
      <c r="K146" s="14" t="s">
        <v>62</v>
      </c>
      <c r="L146" s="14" t="s">
        <v>63</v>
      </c>
      <c r="M146" s="14" t="s">
        <v>64</v>
      </c>
      <c r="N146" s="15">
        <v>41829</v>
      </c>
      <c r="O146" s="14" t="s">
        <v>132</v>
      </c>
      <c r="P146" s="14" t="s">
        <v>186</v>
      </c>
      <c r="Q146" s="14" t="s">
        <v>66</v>
      </c>
      <c r="R146" s="14" t="s">
        <v>66</v>
      </c>
      <c r="S146" s="14" t="s">
        <v>249</v>
      </c>
      <c r="T146" s="14" t="s">
        <v>66</v>
      </c>
      <c r="U146" s="14">
        <v>170</v>
      </c>
      <c r="V146" s="14">
        <v>88</v>
      </c>
      <c r="W146" s="14">
        <v>30.4</v>
      </c>
    </row>
    <row r="147" spans="1:23" x14ac:dyDescent="0.35">
      <c r="A147" s="136">
        <v>60</v>
      </c>
      <c r="B147" s="137">
        <v>1</v>
      </c>
      <c r="C147" s="138">
        <v>350</v>
      </c>
      <c r="D147" s="139" t="s">
        <v>252</v>
      </c>
      <c r="E147" s="139"/>
      <c r="F147" s="140">
        <v>41828</v>
      </c>
      <c r="G147" s="141" t="s">
        <v>59</v>
      </c>
      <c r="H147" s="141">
        <v>29</v>
      </c>
      <c r="I147" s="141" t="s">
        <v>60</v>
      </c>
      <c r="J147" s="141" t="s">
        <v>191</v>
      </c>
      <c r="K147" s="141" t="s">
        <v>62</v>
      </c>
      <c r="L147" s="141" t="s">
        <v>63</v>
      </c>
      <c r="M147" s="141" t="s">
        <v>64</v>
      </c>
      <c r="N147" s="140">
        <v>41844</v>
      </c>
      <c r="O147" s="141" t="s">
        <v>132</v>
      </c>
      <c r="P147" s="141">
        <v>18</v>
      </c>
      <c r="Q147" s="141" t="s">
        <v>66</v>
      </c>
      <c r="R147" s="141" t="s">
        <v>66</v>
      </c>
      <c r="S147" s="141" t="s">
        <v>66</v>
      </c>
      <c r="T147" s="141" t="s">
        <v>66</v>
      </c>
      <c r="U147" s="141">
        <v>164</v>
      </c>
      <c r="V147" s="141">
        <v>54</v>
      </c>
      <c r="W147" s="141">
        <v>20.100000000000001</v>
      </c>
    </row>
    <row r="148" spans="1:23" x14ac:dyDescent="0.35">
      <c r="A148" s="142">
        <v>60</v>
      </c>
      <c r="B148" s="98">
        <v>1</v>
      </c>
      <c r="C148" s="143">
        <v>350</v>
      </c>
      <c r="D148" s="27" t="s">
        <v>571</v>
      </c>
      <c r="E148" s="27"/>
      <c r="F148" s="15">
        <v>44438</v>
      </c>
      <c r="G148" s="14" t="s">
        <v>59</v>
      </c>
      <c r="H148" s="14">
        <v>46</v>
      </c>
      <c r="I148" s="14" t="s">
        <v>60</v>
      </c>
      <c r="J148" s="14" t="s">
        <v>71</v>
      </c>
      <c r="K148" s="14" t="s">
        <v>62</v>
      </c>
      <c r="L148" s="14" t="s">
        <v>63</v>
      </c>
      <c r="M148" s="14" t="s">
        <v>564</v>
      </c>
      <c r="N148" s="15">
        <v>44439</v>
      </c>
      <c r="O148" s="14" t="s">
        <v>572</v>
      </c>
      <c r="P148" s="14" t="s">
        <v>66</v>
      </c>
      <c r="Q148" s="14" t="s">
        <v>66</v>
      </c>
      <c r="R148" s="14" t="s">
        <v>573</v>
      </c>
      <c r="S148" s="14" t="s">
        <v>66</v>
      </c>
      <c r="T148" s="14">
        <v>164</v>
      </c>
      <c r="U148" s="14">
        <v>87</v>
      </c>
      <c r="V148" s="14">
        <v>32.299999999999997</v>
      </c>
      <c r="W148" s="14"/>
    </row>
    <row r="149" spans="1:23" x14ac:dyDescent="0.35">
      <c r="A149" s="136">
        <v>60</v>
      </c>
      <c r="B149" s="137">
        <v>1</v>
      </c>
      <c r="C149" s="138">
        <v>350</v>
      </c>
      <c r="D149" s="139" t="s">
        <v>600</v>
      </c>
      <c r="E149" s="139"/>
      <c r="F149" s="140">
        <v>44711</v>
      </c>
      <c r="G149" s="141" t="s">
        <v>59</v>
      </c>
      <c r="H149" s="141">
        <v>40</v>
      </c>
      <c r="I149" s="141" t="s">
        <v>60</v>
      </c>
      <c r="J149" s="141" t="s">
        <v>77</v>
      </c>
      <c r="K149" s="141" t="s">
        <v>62</v>
      </c>
      <c r="L149" s="141" t="s">
        <v>63</v>
      </c>
      <c r="M149" s="141" t="s">
        <v>564</v>
      </c>
      <c r="N149" s="140">
        <v>44711</v>
      </c>
      <c r="O149" s="141" t="s">
        <v>572</v>
      </c>
      <c r="P149" s="141" t="s">
        <v>66</v>
      </c>
      <c r="Q149" s="141" t="s">
        <v>66</v>
      </c>
      <c r="R149" s="141" t="s">
        <v>353</v>
      </c>
      <c r="S149" s="141" t="s">
        <v>66</v>
      </c>
      <c r="T149" s="141">
        <v>164</v>
      </c>
      <c r="U149" s="141">
        <v>91</v>
      </c>
      <c r="V149" s="141">
        <v>33.799999999999997</v>
      </c>
      <c r="W149" s="141"/>
    </row>
    <row r="150" spans="1:23" x14ac:dyDescent="0.35">
      <c r="A150" s="142">
        <v>60</v>
      </c>
      <c r="B150" s="98">
        <v>1</v>
      </c>
      <c r="C150" s="143">
        <v>350</v>
      </c>
      <c r="D150" s="27" t="s">
        <v>244</v>
      </c>
      <c r="E150" s="27"/>
      <c r="F150" s="15">
        <v>41786</v>
      </c>
      <c r="G150" s="14" t="s">
        <v>59</v>
      </c>
      <c r="H150" s="14">
        <v>58</v>
      </c>
      <c r="I150" s="14" t="s">
        <v>60</v>
      </c>
      <c r="J150" s="14" t="s">
        <v>96</v>
      </c>
      <c r="K150" s="14" t="s">
        <v>62</v>
      </c>
      <c r="L150" s="14" t="s">
        <v>63</v>
      </c>
      <c r="M150" s="14" t="s">
        <v>64</v>
      </c>
      <c r="N150" s="15">
        <v>41788</v>
      </c>
      <c r="O150" s="14" t="s">
        <v>194</v>
      </c>
      <c r="P150" s="14">
        <v>6.7</v>
      </c>
      <c r="Q150" s="14" t="s">
        <v>66</v>
      </c>
      <c r="R150" s="14" t="s">
        <v>245</v>
      </c>
      <c r="S150" s="14" t="s">
        <v>246</v>
      </c>
      <c r="T150" s="14" t="s">
        <v>66</v>
      </c>
      <c r="U150" s="14">
        <v>162</v>
      </c>
      <c r="V150" s="14">
        <v>78</v>
      </c>
      <c r="W150" s="14">
        <v>29.72</v>
      </c>
    </row>
    <row r="151" spans="1:23" x14ac:dyDescent="0.35">
      <c r="A151" s="136">
        <v>60</v>
      </c>
      <c r="B151" s="137">
        <v>1</v>
      </c>
      <c r="C151" s="138">
        <v>350</v>
      </c>
      <c r="D151" s="139" t="s">
        <v>574</v>
      </c>
      <c r="E151" s="139"/>
      <c r="F151" s="140">
        <v>44467</v>
      </c>
      <c r="G151" s="141" t="s">
        <v>59</v>
      </c>
      <c r="H151" s="141">
        <v>65</v>
      </c>
      <c r="I151" s="141" t="s">
        <v>60</v>
      </c>
      <c r="J151" s="141" t="s">
        <v>71</v>
      </c>
      <c r="K151" s="141" t="s">
        <v>62</v>
      </c>
      <c r="L151" s="141" t="s">
        <v>63</v>
      </c>
      <c r="M151" s="141" t="s">
        <v>564</v>
      </c>
      <c r="N151" s="140">
        <v>44467</v>
      </c>
      <c r="O151" s="141" t="s">
        <v>194</v>
      </c>
      <c r="P151" s="141" t="s">
        <v>66</v>
      </c>
      <c r="Q151" s="141" t="s">
        <v>66</v>
      </c>
      <c r="R151" s="141" t="s">
        <v>575</v>
      </c>
      <c r="S151" s="141" t="s">
        <v>66</v>
      </c>
      <c r="T151" s="141">
        <v>170</v>
      </c>
      <c r="U151" s="141">
        <v>80</v>
      </c>
      <c r="V151" s="141">
        <v>27.7</v>
      </c>
      <c r="W151" s="141"/>
    </row>
    <row r="152" spans="1:23" x14ac:dyDescent="0.35">
      <c r="A152" s="142">
        <v>60</v>
      </c>
      <c r="B152" s="98">
        <v>1</v>
      </c>
      <c r="C152" s="143">
        <v>350</v>
      </c>
      <c r="D152" s="27" t="s">
        <v>576</v>
      </c>
      <c r="E152" s="27"/>
      <c r="F152" s="15">
        <v>44526</v>
      </c>
      <c r="G152" s="14" t="s">
        <v>59</v>
      </c>
      <c r="H152" s="14">
        <v>34</v>
      </c>
      <c r="I152" s="14" t="s">
        <v>60</v>
      </c>
      <c r="J152" s="14" t="s">
        <v>191</v>
      </c>
      <c r="K152" s="14" t="s">
        <v>62</v>
      </c>
      <c r="L152" s="14" t="s">
        <v>63</v>
      </c>
      <c r="M152" s="14" t="s">
        <v>564</v>
      </c>
      <c r="N152" s="15">
        <v>44529</v>
      </c>
      <c r="O152" s="14" t="s">
        <v>194</v>
      </c>
      <c r="P152" s="14" t="s">
        <v>66</v>
      </c>
      <c r="Q152" s="14" t="s">
        <v>66</v>
      </c>
      <c r="R152" s="14" t="s">
        <v>84</v>
      </c>
      <c r="S152" s="14" t="s">
        <v>66</v>
      </c>
      <c r="T152" s="14">
        <v>167</v>
      </c>
      <c r="U152" s="14">
        <v>76</v>
      </c>
      <c r="V152" s="14">
        <v>27.3</v>
      </c>
      <c r="W152" s="14"/>
    </row>
    <row r="153" spans="1:23" x14ac:dyDescent="0.35">
      <c r="A153" s="136">
        <v>60</v>
      </c>
      <c r="B153" s="137">
        <v>1</v>
      </c>
      <c r="C153" s="138">
        <v>350</v>
      </c>
      <c r="D153" s="139" t="s">
        <v>583</v>
      </c>
      <c r="E153" s="139"/>
      <c r="F153" s="140">
        <v>44509</v>
      </c>
      <c r="G153" s="141" t="s">
        <v>59</v>
      </c>
      <c r="H153" s="141">
        <v>55</v>
      </c>
      <c r="I153" s="141" t="s">
        <v>60</v>
      </c>
      <c r="J153" s="141" t="s">
        <v>191</v>
      </c>
      <c r="K153" s="141" t="s">
        <v>62</v>
      </c>
      <c r="L153" s="141" t="s">
        <v>63</v>
      </c>
      <c r="M153" s="141" t="s">
        <v>564</v>
      </c>
      <c r="N153" s="140">
        <v>44509</v>
      </c>
      <c r="O153" s="141" t="s">
        <v>194</v>
      </c>
      <c r="P153" s="141" t="s">
        <v>66</v>
      </c>
      <c r="Q153" s="141" t="s">
        <v>66</v>
      </c>
      <c r="R153" s="141" t="s">
        <v>584</v>
      </c>
      <c r="S153" s="141" t="s">
        <v>66</v>
      </c>
      <c r="T153" s="141">
        <v>163</v>
      </c>
      <c r="U153" s="141">
        <v>70</v>
      </c>
      <c r="V153" s="141">
        <v>26.3</v>
      </c>
      <c r="W153" s="141"/>
    </row>
    <row r="154" spans="1:23" x14ac:dyDescent="0.35">
      <c r="A154" s="142">
        <v>60</v>
      </c>
      <c r="B154" s="98">
        <v>1</v>
      </c>
      <c r="C154" s="143">
        <v>350</v>
      </c>
      <c r="D154" s="27" t="s">
        <v>589</v>
      </c>
      <c r="E154" s="27"/>
      <c r="F154" s="15">
        <v>44573</v>
      </c>
      <c r="G154" s="14" t="s">
        <v>59</v>
      </c>
      <c r="H154" s="14">
        <v>58</v>
      </c>
      <c r="I154" s="14" t="s">
        <v>60</v>
      </c>
      <c r="J154" s="14" t="s">
        <v>541</v>
      </c>
      <c r="K154" s="14" t="s">
        <v>62</v>
      </c>
      <c r="L154" s="14" t="s">
        <v>63</v>
      </c>
      <c r="M154" s="14" t="s">
        <v>564</v>
      </c>
      <c r="N154" s="15">
        <v>44593</v>
      </c>
      <c r="O154" s="14" t="s">
        <v>194</v>
      </c>
      <c r="P154" s="14" t="s">
        <v>66</v>
      </c>
      <c r="Q154" s="14" t="s">
        <v>66</v>
      </c>
      <c r="R154" s="14" t="s">
        <v>97</v>
      </c>
      <c r="S154" s="14" t="s">
        <v>66</v>
      </c>
      <c r="T154" s="14">
        <v>161</v>
      </c>
      <c r="U154" s="14">
        <v>131</v>
      </c>
      <c r="V154" s="14">
        <v>50.5</v>
      </c>
      <c r="W154" s="14"/>
    </row>
    <row r="155" spans="1:23" x14ac:dyDescent="0.35">
      <c r="A155" s="136">
        <v>60</v>
      </c>
      <c r="B155" s="137">
        <v>1</v>
      </c>
      <c r="C155" s="138">
        <v>350</v>
      </c>
      <c r="D155" s="139" t="s">
        <v>601</v>
      </c>
      <c r="E155" s="139"/>
      <c r="F155" s="140">
        <v>44714</v>
      </c>
      <c r="G155" s="141" t="s">
        <v>59</v>
      </c>
      <c r="H155" s="141">
        <v>24</v>
      </c>
      <c r="I155" s="141" t="s">
        <v>60</v>
      </c>
      <c r="J155" s="141" t="s">
        <v>77</v>
      </c>
      <c r="K155" s="141" t="s">
        <v>62</v>
      </c>
      <c r="L155" s="141" t="s">
        <v>63</v>
      </c>
      <c r="M155" s="141" t="s">
        <v>564</v>
      </c>
      <c r="N155" s="140">
        <v>44714</v>
      </c>
      <c r="O155" s="141" t="s">
        <v>194</v>
      </c>
      <c r="P155" s="141" t="s">
        <v>66</v>
      </c>
      <c r="Q155" s="141" t="s">
        <v>602</v>
      </c>
      <c r="R155" s="141" t="s">
        <v>84</v>
      </c>
      <c r="S155" s="141" t="s">
        <v>66</v>
      </c>
      <c r="T155" s="141">
        <v>173</v>
      </c>
      <c r="U155" s="141">
        <v>65</v>
      </c>
      <c r="V155" s="141">
        <v>21.7</v>
      </c>
      <c r="W155" s="141"/>
    </row>
    <row r="156" spans="1:23" x14ac:dyDescent="0.35">
      <c r="A156" s="142">
        <v>60</v>
      </c>
      <c r="B156" s="98">
        <v>1</v>
      </c>
      <c r="C156" s="143">
        <v>350</v>
      </c>
      <c r="D156" s="27" t="s">
        <v>626</v>
      </c>
      <c r="E156" s="27"/>
      <c r="F156" s="15">
        <v>44859</v>
      </c>
      <c r="G156" s="14" t="s">
        <v>59</v>
      </c>
      <c r="H156" s="14">
        <v>40</v>
      </c>
      <c r="I156" s="14" t="s">
        <v>60</v>
      </c>
      <c r="J156" s="14" t="s">
        <v>96</v>
      </c>
      <c r="K156" s="14" t="s">
        <v>62</v>
      </c>
      <c r="L156" s="14" t="s">
        <v>63</v>
      </c>
      <c r="M156" s="14" t="s">
        <v>564</v>
      </c>
      <c r="N156" s="15">
        <v>44890</v>
      </c>
      <c r="O156" s="14" t="s">
        <v>194</v>
      </c>
      <c r="P156" s="14" t="s">
        <v>66</v>
      </c>
      <c r="Q156" s="14" t="s">
        <v>321</v>
      </c>
      <c r="R156" s="14" t="s">
        <v>353</v>
      </c>
      <c r="S156" s="14" t="s">
        <v>66</v>
      </c>
      <c r="T156" s="14">
        <v>157</v>
      </c>
      <c r="U156" s="14">
        <v>86</v>
      </c>
      <c r="V156" s="14">
        <v>34.9</v>
      </c>
      <c r="W156" s="14"/>
    </row>
    <row r="157" spans="1:23" x14ac:dyDescent="0.35">
      <c r="A157" s="136">
        <v>60</v>
      </c>
      <c r="B157" s="137">
        <v>1</v>
      </c>
      <c r="C157" s="138">
        <v>350</v>
      </c>
      <c r="D157" s="139" t="s">
        <v>632</v>
      </c>
      <c r="E157" s="139"/>
      <c r="F157" s="140">
        <v>44873</v>
      </c>
      <c r="G157" s="141" t="s">
        <v>59</v>
      </c>
      <c r="H157" s="141">
        <v>74</v>
      </c>
      <c r="I157" s="141" t="s">
        <v>60</v>
      </c>
      <c r="J157" s="141" t="s">
        <v>71</v>
      </c>
      <c r="K157" s="141" t="s">
        <v>62</v>
      </c>
      <c r="L157" s="141" t="s">
        <v>63</v>
      </c>
      <c r="M157" s="141" t="s">
        <v>564</v>
      </c>
      <c r="N157" s="140">
        <v>44897</v>
      </c>
      <c r="O157" s="141" t="s">
        <v>194</v>
      </c>
      <c r="P157" s="141" t="s">
        <v>66</v>
      </c>
      <c r="Q157" s="141" t="s">
        <v>66</v>
      </c>
      <c r="R157" s="141" t="s">
        <v>633</v>
      </c>
      <c r="S157" s="141" t="s">
        <v>66</v>
      </c>
      <c r="T157" s="141">
        <v>162</v>
      </c>
      <c r="U157" s="141">
        <v>77</v>
      </c>
      <c r="V157" s="141">
        <v>29.3</v>
      </c>
      <c r="W157" s="141"/>
    </row>
    <row r="158" spans="1:23" x14ac:dyDescent="0.35">
      <c r="A158" s="142">
        <v>60</v>
      </c>
      <c r="B158" s="98">
        <v>1</v>
      </c>
      <c r="C158" s="143">
        <v>350</v>
      </c>
      <c r="D158" s="27" t="s">
        <v>689</v>
      </c>
      <c r="E158" s="27"/>
      <c r="F158" s="15">
        <v>45195</v>
      </c>
      <c r="G158" s="14" t="s">
        <v>59</v>
      </c>
      <c r="H158" s="14">
        <v>65</v>
      </c>
      <c r="I158" s="14" t="s">
        <v>60</v>
      </c>
      <c r="J158" s="14" t="s">
        <v>77</v>
      </c>
      <c r="K158" s="14" t="s">
        <v>62</v>
      </c>
      <c r="L158" s="14" t="s">
        <v>63</v>
      </c>
      <c r="M158" s="14" t="s">
        <v>564</v>
      </c>
      <c r="N158" s="15">
        <v>45195</v>
      </c>
      <c r="O158" s="14" t="s">
        <v>194</v>
      </c>
      <c r="P158" s="14" t="s">
        <v>66</v>
      </c>
      <c r="Q158" s="14" t="s">
        <v>690</v>
      </c>
      <c r="R158" s="14" t="s">
        <v>491</v>
      </c>
      <c r="S158" s="14" t="s">
        <v>66</v>
      </c>
      <c r="T158" s="14">
        <v>159</v>
      </c>
      <c r="U158" s="14">
        <v>90</v>
      </c>
      <c r="V158" s="14">
        <v>35.6</v>
      </c>
      <c r="W158" s="14"/>
    </row>
    <row r="159" spans="1:23" x14ac:dyDescent="0.35">
      <c r="A159" s="136">
        <v>60</v>
      </c>
      <c r="B159" s="137">
        <v>1</v>
      </c>
      <c r="C159" s="138">
        <v>350</v>
      </c>
      <c r="D159" s="139" t="s">
        <v>203</v>
      </c>
      <c r="E159" s="139"/>
      <c r="F159" s="140">
        <v>41687</v>
      </c>
      <c r="G159" s="141" t="s">
        <v>59</v>
      </c>
      <c r="H159" s="141">
        <v>38</v>
      </c>
      <c r="I159" s="141" t="s">
        <v>60</v>
      </c>
      <c r="J159" s="141" t="s">
        <v>102</v>
      </c>
      <c r="K159" s="141" t="s">
        <v>62</v>
      </c>
      <c r="L159" s="141" t="s">
        <v>63</v>
      </c>
      <c r="M159" s="141" t="s">
        <v>64</v>
      </c>
      <c r="N159" s="140">
        <v>41691</v>
      </c>
      <c r="O159" s="141" t="s">
        <v>200</v>
      </c>
      <c r="P159" s="141">
        <v>34</v>
      </c>
      <c r="Q159" s="141" t="s">
        <v>66</v>
      </c>
      <c r="R159" s="141" t="s">
        <v>204</v>
      </c>
      <c r="S159" s="141" t="s">
        <v>66</v>
      </c>
      <c r="T159" s="141" t="s">
        <v>66</v>
      </c>
      <c r="U159" s="141">
        <v>162</v>
      </c>
      <c r="V159" s="141">
        <v>75</v>
      </c>
      <c r="W159" s="141">
        <v>28.6</v>
      </c>
    </row>
    <row r="160" spans="1:23" x14ac:dyDescent="0.35">
      <c r="A160" s="142">
        <v>60</v>
      </c>
      <c r="B160" s="98">
        <v>1</v>
      </c>
      <c r="C160" s="143">
        <v>350</v>
      </c>
      <c r="D160" s="27" t="s">
        <v>304</v>
      </c>
      <c r="E160" s="27"/>
      <c r="F160" s="15">
        <v>42102</v>
      </c>
      <c r="G160" s="14" t="s">
        <v>59</v>
      </c>
      <c r="H160" s="14">
        <v>65</v>
      </c>
      <c r="I160" s="14" t="s">
        <v>60</v>
      </c>
      <c r="J160" s="14" t="s">
        <v>96</v>
      </c>
      <c r="K160" s="14" t="s">
        <v>62</v>
      </c>
      <c r="L160" s="14" t="s">
        <v>63</v>
      </c>
      <c r="M160" s="14" t="s">
        <v>64</v>
      </c>
      <c r="N160" s="15">
        <v>42104</v>
      </c>
      <c r="O160" s="14" t="s">
        <v>200</v>
      </c>
      <c r="P160" s="14">
        <v>240</v>
      </c>
      <c r="Q160" s="14" t="s">
        <v>66</v>
      </c>
      <c r="R160" s="14" t="s">
        <v>305</v>
      </c>
      <c r="S160" s="14" t="s">
        <v>66</v>
      </c>
      <c r="T160" s="14" t="s">
        <v>66</v>
      </c>
      <c r="U160" s="14">
        <v>149</v>
      </c>
      <c r="V160" s="14">
        <v>70</v>
      </c>
      <c r="W160" s="14">
        <v>31.5</v>
      </c>
    </row>
    <row r="161" spans="1:23" x14ac:dyDescent="0.35">
      <c r="A161" s="136">
        <v>60</v>
      </c>
      <c r="B161" s="137">
        <v>1</v>
      </c>
      <c r="C161" s="138">
        <v>350</v>
      </c>
      <c r="D161" s="139" t="s">
        <v>325</v>
      </c>
      <c r="E161" s="139"/>
      <c r="F161" s="140">
        <v>42305</v>
      </c>
      <c r="G161" s="141" t="s">
        <v>59</v>
      </c>
      <c r="H161" s="141">
        <v>60</v>
      </c>
      <c r="I161" s="141" t="s">
        <v>60</v>
      </c>
      <c r="J161" s="141" t="s">
        <v>71</v>
      </c>
      <c r="K161" s="141" t="s">
        <v>62</v>
      </c>
      <c r="L161" s="141" t="s">
        <v>63</v>
      </c>
      <c r="M161" s="141" t="s">
        <v>64</v>
      </c>
      <c r="N161" s="140">
        <v>42310</v>
      </c>
      <c r="O161" s="141" t="s">
        <v>200</v>
      </c>
      <c r="P161" s="141">
        <v>364</v>
      </c>
      <c r="Q161" s="141" t="s">
        <v>66</v>
      </c>
      <c r="R161" s="141" t="s">
        <v>326</v>
      </c>
      <c r="S161" s="141" t="s">
        <v>116</v>
      </c>
      <c r="T161" s="141" t="s">
        <v>66</v>
      </c>
      <c r="U161" s="141">
        <v>158</v>
      </c>
      <c r="V161" s="141">
        <v>74</v>
      </c>
      <c r="W161" s="141">
        <v>29.6</v>
      </c>
    </row>
    <row r="162" spans="1:23" x14ac:dyDescent="0.35">
      <c r="A162" s="142">
        <v>60</v>
      </c>
      <c r="B162" s="98">
        <v>1</v>
      </c>
      <c r="C162" s="143">
        <v>350</v>
      </c>
      <c r="D162" s="27" t="s">
        <v>362</v>
      </c>
      <c r="E162" s="27"/>
      <c r="F162" s="15">
        <v>42768</v>
      </c>
      <c r="G162" s="14" t="s">
        <v>59</v>
      </c>
      <c r="H162" s="14">
        <v>35</v>
      </c>
      <c r="I162" s="14" t="s">
        <v>60</v>
      </c>
      <c r="J162" s="14" t="s">
        <v>71</v>
      </c>
      <c r="K162" s="14" t="s">
        <v>62</v>
      </c>
      <c r="L162" s="14" t="s">
        <v>63</v>
      </c>
      <c r="M162" s="14" t="s">
        <v>64</v>
      </c>
      <c r="N162" s="15">
        <v>42775</v>
      </c>
      <c r="O162" s="14" t="s">
        <v>200</v>
      </c>
      <c r="P162" s="14">
        <v>180</v>
      </c>
      <c r="Q162" s="14" t="s">
        <v>66</v>
      </c>
      <c r="R162" s="14" t="s">
        <v>66</v>
      </c>
      <c r="S162" s="14" t="s">
        <v>353</v>
      </c>
      <c r="T162" s="14" t="s">
        <v>66</v>
      </c>
      <c r="U162" s="14">
        <v>161</v>
      </c>
      <c r="V162" s="14">
        <v>99</v>
      </c>
      <c r="W162" s="14">
        <v>38.200000000000003</v>
      </c>
    </row>
    <row r="163" spans="1:23" x14ac:dyDescent="0.35">
      <c r="A163" s="136">
        <v>60</v>
      </c>
      <c r="B163" s="137">
        <v>1</v>
      </c>
      <c r="C163" s="138">
        <v>350</v>
      </c>
      <c r="D163" s="139" t="s">
        <v>369</v>
      </c>
      <c r="E163" s="139"/>
      <c r="F163" s="140">
        <v>42895</v>
      </c>
      <c r="G163" s="141" t="s">
        <v>59</v>
      </c>
      <c r="H163" s="141">
        <v>54</v>
      </c>
      <c r="I163" s="141" t="s">
        <v>60</v>
      </c>
      <c r="J163" s="141" t="s">
        <v>170</v>
      </c>
      <c r="K163" s="141" t="s">
        <v>62</v>
      </c>
      <c r="L163" s="141" t="s">
        <v>63</v>
      </c>
      <c r="M163" s="141" t="s">
        <v>64</v>
      </c>
      <c r="N163" s="140">
        <v>42900</v>
      </c>
      <c r="O163" s="141" t="s">
        <v>200</v>
      </c>
      <c r="P163" s="141">
        <v>650</v>
      </c>
      <c r="Q163" s="141" t="s">
        <v>66</v>
      </c>
      <c r="R163" s="141" t="s">
        <v>66</v>
      </c>
      <c r="S163" s="141" t="s">
        <v>66</v>
      </c>
      <c r="T163" s="141" t="s">
        <v>66</v>
      </c>
      <c r="U163" s="141">
        <v>165</v>
      </c>
      <c r="V163" s="141">
        <v>67</v>
      </c>
      <c r="W163" s="141">
        <v>24.6</v>
      </c>
    </row>
    <row r="164" spans="1:23" x14ac:dyDescent="0.35">
      <c r="A164" s="142">
        <v>60</v>
      </c>
      <c r="B164" s="98">
        <v>1</v>
      </c>
      <c r="C164" s="143">
        <v>350</v>
      </c>
      <c r="D164" s="27" t="s">
        <v>370</v>
      </c>
      <c r="E164" s="27"/>
      <c r="F164" s="15">
        <v>42914</v>
      </c>
      <c r="G164" s="14" t="s">
        <v>59</v>
      </c>
      <c r="H164" s="14">
        <v>46</v>
      </c>
      <c r="I164" s="14" t="s">
        <v>60</v>
      </c>
      <c r="J164" s="14" t="s">
        <v>170</v>
      </c>
      <c r="K164" s="14" t="s">
        <v>62</v>
      </c>
      <c r="L164" s="14" t="s">
        <v>63</v>
      </c>
      <c r="M164" s="14" t="s">
        <v>64</v>
      </c>
      <c r="N164" s="15">
        <v>42919</v>
      </c>
      <c r="O164" s="14" t="s">
        <v>200</v>
      </c>
      <c r="P164" s="14">
        <v>268</v>
      </c>
      <c r="Q164" s="14" t="s">
        <v>66</v>
      </c>
      <c r="R164" s="14" t="s">
        <v>66</v>
      </c>
      <c r="S164" s="14" t="s">
        <v>371</v>
      </c>
      <c r="T164" s="14" t="s">
        <v>66</v>
      </c>
      <c r="U164" s="14">
        <v>164</v>
      </c>
      <c r="V164" s="14">
        <v>78</v>
      </c>
      <c r="W164" s="14">
        <v>29</v>
      </c>
    </row>
    <row r="165" spans="1:23" x14ac:dyDescent="0.35">
      <c r="A165" s="136">
        <v>60</v>
      </c>
      <c r="B165" s="137">
        <v>1</v>
      </c>
      <c r="C165" s="138">
        <v>350</v>
      </c>
      <c r="D165" s="139" t="s">
        <v>380</v>
      </c>
      <c r="E165" s="139"/>
      <c r="F165" s="140">
        <v>42985</v>
      </c>
      <c r="G165" s="141" t="s">
        <v>59</v>
      </c>
      <c r="H165" s="141">
        <v>38</v>
      </c>
      <c r="I165" s="141" t="s">
        <v>60</v>
      </c>
      <c r="J165" s="141" t="s">
        <v>71</v>
      </c>
      <c r="K165" s="141" t="s">
        <v>62</v>
      </c>
      <c r="L165" s="141" t="s">
        <v>63</v>
      </c>
      <c r="M165" s="141" t="s">
        <v>64</v>
      </c>
      <c r="N165" s="140">
        <v>42996</v>
      </c>
      <c r="O165" s="141" t="s">
        <v>200</v>
      </c>
      <c r="P165" s="141">
        <v>615</v>
      </c>
      <c r="Q165" s="141" t="s">
        <v>66</v>
      </c>
      <c r="R165" s="141" t="s">
        <v>66</v>
      </c>
      <c r="S165" s="141" t="s">
        <v>66</v>
      </c>
      <c r="T165" s="141" t="s">
        <v>66</v>
      </c>
      <c r="U165" s="141">
        <v>160</v>
      </c>
      <c r="V165" s="141">
        <v>62</v>
      </c>
      <c r="W165" s="141">
        <v>24.2</v>
      </c>
    </row>
    <row r="166" spans="1:23" x14ac:dyDescent="0.35">
      <c r="A166" s="142">
        <v>60</v>
      </c>
      <c r="B166" s="98">
        <v>1</v>
      </c>
      <c r="C166" s="143">
        <v>350</v>
      </c>
      <c r="D166" s="27" t="s">
        <v>386</v>
      </c>
      <c r="E166" s="27"/>
      <c r="F166" s="15">
        <v>43116</v>
      </c>
      <c r="G166" s="14" t="s">
        <v>59</v>
      </c>
      <c r="H166" s="14">
        <v>36</v>
      </c>
      <c r="I166" s="14" t="s">
        <v>60</v>
      </c>
      <c r="J166" s="14" t="s">
        <v>71</v>
      </c>
      <c r="K166" s="14" t="s">
        <v>62</v>
      </c>
      <c r="L166" s="14" t="s">
        <v>63</v>
      </c>
      <c r="M166" s="14" t="s">
        <v>64</v>
      </c>
      <c r="N166" s="15">
        <v>43119</v>
      </c>
      <c r="O166" s="14" t="s">
        <v>200</v>
      </c>
      <c r="P166" s="14">
        <v>1020</v>
      </c>
      <c r="Q166" s="14" t="s">
        <v>66</v>
      </c>
      <c r="R166" s="14" t="s">
        <v>387</v>
      </c>
      <c r="S166" s="14" t="s">
        <v>388</v>
      </c>
      <c r="T166" s="14" t="s">
        <v>66</v>
      </c>
      <c r="U166" s="14">
        <v>168</v>
      </c>
      <c r="V166" s="14">
        <v>51</v>
      </c>
      <c r="W166" s="14">
        <v>18.100000000000001</v>
      </c>
    </row>
    <row r="167" spans="1:23" x14ac:dyDescent="0.35">
      <c r="A167" s="136">
        <v>60</v>
      </c>
      <c r="B167" s="137">
        <v>1</v>
      </c>
      <c r="C167" s="138">
        <v>350</v>
      </c>
      <c r="D167" s="139" t="s">
        <v>389</v>
      </c>
      <c r="E167" s="139"/>
      <c r="F167" s="140">
        <v>43117</v>
      </c>
      <c r="G167" s="141" t="s">
        <v>59</v>
      </c>
      <c r="H167" s="141">
        <v>34</v>
      </c>
      <c r="I167" s="141" t="s">
        <v>60</v>
      </c>
      <c r="J167" s="141" t="s">
        <v>71</v>
      </c>
      <c r="K167" s="141" t="s">
        <v>62</v>
      </c>
      <c r="L167" s="141" t="s">
        <v>63</v>
      </c>
      <c r="M167" s="141" t="s">
        <v>64</v>
      </c>
      <c r="N167" s="140">
        <v>43122</v>
      </c>
      <c r="O167" s="141" t="s">
        <v>200</v>
      </c>
      <c r="P167" s="141">
        <v>458</v>
      </c>
      <c r="Q167" s="141" t="s">
        <v>66</v>
      </c>
      <c r="R167" s="141" t="s">
        <v>66</v>
      </c>
      <c r="S167" s="141" t="s">
        <v>66</v>
      </c>
      <c r="T167" s="141" t="s">
        <v>66</v>
      </c>
      <c r="U167" s="141">
        <v>164</v>
      </c>
      <c r="V167" s="141">
        <v>55</v>
      </c>
      <c r="W167" s="141">
        <v>20.399999999999999</v>
      </c>
    </row>
    <row r="168" spans="1:23" x14ac:dyDescent="0.35">
      <c r="A168" s="142">
        <v>60</v>
      </c>
      <c r="B168" s="98">
        <v>1</v>
      </c>
      <c r="C168" s="143">
        <v>350</v>
      </c>
      <c r="D168" s="27" t="s">
        <v>397</v>
      </c>
      <c r="E168" s="27"/>
      <c r="F168" s="15">
        <v>43195</v>
      </c>
      <c r="G168" s="14" t="s">
        <v>59</v>
      </c>
      <c r="H168" s="14">
        <v>23</v>
      </c>
      <c r="I168" s="14" t="s">
        <v>60</v>
      </c>
      <c r="J168" s="14" t="s">
        <v>96</v>
      </c>
      <c r="K168" s="14" t="s">
        <v>62</v>
      </c>
      <c r="L168" s="14" t="s">
        <v>63</v>
      </c>
      <c r="M168" s="14" t="s">
        <v>64</v>
      </c>
      <c r="N168" s="15">
        <v>43196</v>
      </c>
      <c r="O168" s="14" t="s">
        <v>200</v>
      </c>
      <c r="P168" s="14">
        <v>648</v>
      </c>
      <c r="Q168" s="14" t="s">
        <v>66</v>
      </c>
      <c r="R168" s="14" t="s">
        <v>66</v>
      </c>
      <c r="S168" s="14" t="s">
        <v>398</v>
      </c>
      <c r="T168" s="14" t="s">
        <v>66</v>
      </c>
      <c r="U168" s="14">
        <v>170</v>
      </c>
      <c r="V168" s="14">
        <v>62</v>
      </c>
      <c r="W168" s="14">
        <v>21.5</v>
      </c>
    </row>
    <row r="169" spans="1:23" x14ac:dyDescent="0.35">
      <c r="A169" s="136">
        <v>60</v>
      </c>
      <c r="B169" s="137">
        <v>1</v>
      </c>
      <c r="C169" s="138">
        <v>350</v>
      </c>
      <c r="D169" s="139" t="s">
        <v>408</v>
      </c>
      <c r="E169" s="139"/>
      <c r="F169" s="140">
        <v>43298</v>
      </c>
      <c r="G169" s="141" t="s">
        <v>59</v>
      </c>
      <c r="H169" s="141">
        <v>26</v>
      </c>
      <c r="I169" s="141" t="s">
        <v>60</v>
      </c>
      <c r="J169" s="141" t="s">
        <v>96</v>
      </c>
      <c r="K169" s="141" t="s">
        <v>62</v>
      </c>
      <c r="L169" s="141" t="s">
        <v>63</v>
      </c>
      <c r="M169" s="141" t="s">
        <v>64</v>
      </c>
      <c r="N169" s="140">
        <v>43298</v>
      </c>
      <c r="O169" s="141" t="s">
        <v>200</v>
      </c>
      <c r="P169" s="141">
        <v>630</v>
      </c>
      <c r="Q169" s="141" t="s">
        <v>66</v>
      </c>
      <c r="R169" s="141" t="s">
        <v>66</v>
      </c>
      <c r="S169" s="141" t="s">
        <v>66</v>
      </c>
      <c r="T169" s="141" t="s">
        <v>66</v>
      </c>
      <c r="U169" s="141">
        <v>163</v>
      </c>
      <c r="V169" s="141">
        <v>55</v>
      </c>
      <c r="W169" s="141">
        <v>20.7</v>
      </c>
    </row>
    <row r="170" spans="1:23" x14ac:dyDescent="0.35">
      <c r="A170" s="142">
        <v>60</v>
      </c>
      <c r="B170" s="98">
        <v>1</v>
      </c>
      <c r="C170" s="143">
        <v>350</v>
      </c>
      <c r="D170" s="27" t="s">
        <v>412</v>
      </c>
      <c r="E170" s="27"/>
      <c r="F170" s="15">
        <v>43334</v>
      </c>
      <c r="G170" s="14" t="s">
        <v>59</v>
      </c>
      <c r="H170" s="14">
        <v>27</v>
      </c>
      <c r="I170" s="14" t="s">
        <v>60</v>
      </c>
      <c r="J170" s="14" t="s">
        <v>71</v>
      </c>
      <c r="K170" s="14" t="s">
        <v>62</v>
      </c>
      <c r="L170" s="14" t="s">
        <v>63</v>
      </c>
      <c r="M170" s="14" t="s">
        <v>64</v>
      </c>
      <c r="N170" s="15">
        <v>43333</v>
      </c>
      <c r="O170" s="14" t="s">
        <v>200</v>
      </c>
      <c r="P170" s="14">
        <v>986</v>
      </c>
      <c r="Q170" s="14" t="s">
        <v>66</v>
      </c>
      <c r="R170" s="14" t="s">
        <v>92</v>
      </c>
      <c r="S170" s="14" t="s">
        <v>66</v>
      </c>
      <c r="T170" s="14" t="s">
        <v>66</v>
      </c>
      <c r="U170" s="14">
        <v>157</v>
      </c>
      <c r="V170" s="14">
        <v>52</v>
      </c>
      <c r="W170" s="14">
        <v>21.1</v>
      </c>
    </row>
    <row r="171" spans="1:23" x14ac:dyDescent="0.35">
      <c r="A171" s="136">
        <v>60</v>
      </c>
      <c r="B171" s="137">
        <v>1</v>
      </c>
      <c r="C171" s="138">
        <v>350</v>
      </c>
      <c r="D171" s="139" t="s">
        <v>421</v>
      </c>
      <c r="E171" s="139"/>
      <c r="F171" s="140">
        <v>43424</v>
      </c>
      <c r="G171" s="141" t="s">
        <v>59</v>
      </c>
      <c r="H171" s="141">
        <v>63</v>
      </c>
      <c r="I171" s="141" t="s">
        <v>60</v>
      </c>
      <c r="J171" s="141" t="s">
        <v>96</v>
      </c>
      <c r="K171" s="141" t="s">
        <v>62</v>
      </c>
      <c r="L171" s="141" t="s">
        <v>63</v>
      </c>
      <c r="M171" s="141" t="s">
        <v>64</v>
      </c>
      <c r="N171" s="140">
        <v>43425</v>
      </c>
      <c r="O171" s="141" t="s">
        <v>200</v>
      </c>
      <c r="P171" s="141">
        <v>613</v>
      </c>
      <c r="Q171" s="141" t="s">
        <v>66</v>
      </c>
      <c r="R171" s="141" t="s">
        <v>422</v>
      </c>
      <c r="S171" s="141" t="s">
        <v>423</v>
      </c>
      <c r="T171" s="141" t="s">
        <v>66</v>
      </c>
      <c r="U171" s="141">
        <v>167</v>
      </c>
      <c r="V171" s="141">
        <v>93</v>
      </c>
      <c r="W171" s="141">
        <v>33.299999999999997</v>
      </c>
    </row>
    <row r="172" spans="1:23" x14ac:dyDescent="0.35">
      <c r="A172" s="142">
        <v>60</v>
      </c>
      <c r="B172" s="98">
        <v>1</v>
      </c>
      <c r="C172" s="143">
        <v>350</v>
      </c>
      <c r="D172" s="27" t="s">
        <v>447</v>
      </c>
      <c r="E172" s="27"/>
      <c r="F172" s="15">
        <v>44046</v>
      </c>
      <c r="G172" s="14" t="s">
        <v>59</v>
      </c>
      <c r="H172" s="14">
        <v>24</v>
      </c>
      <c r="I172" s="14" t="s">
        <v>60</v>
      </c>
      <c r="J172" s="14" t="s">
        <v>77</v>
      </c>
      <c r="K172" s="14" t="s">
        <v>62</v>
      </c>
      <c r="L172" s="14" t="s">
        <v>63</v>
      </c>
      <c r="M172" s="14" t="s">
        <v>64</v>
      </c>
      <c r="N172" s="15">
        <v>44046</v>
      </c>
      <c r="O172" s="14" t="s">
        <v>200</v>
      </c>
      <c r="P172" s="14" t="s">
        <v>186</v>
      </c>
      <c r="Q172" s="14" t="s">
        <v>66</v>
      </c>
      <c r="R172" s="14" t="s">
        <v>66</v>
      </c>
      <c r="S172" s="14" t="s">
        <v>448</v>
      </c>
      <c r="T172" s="14" t="s">
        <v>66</v>
      </c>
      <c r="U172" s="14">
        <v>172</v>
      </c>
      <c r="V172" s="14">
        <v>76</v>
      </c>
      <c r="W172" s="14">
        <v>25.7</v>
      </c>
    </row>
    <row r="173" spans="1:23" x14ac:dyDescent="0.35">
      <c r="A173" s="136">
        <v>60</v>
      </c>
      <c r="B173" s="137">
        <v>1</v>
      </c>
      <c r="C173" s="138">
        <v>350</v>
      </c>
      <c r="D173" s="139" t="s">
        <v>453</v>
      </c>
      <c r="E173" s="139"/>
      <c r="F173" s="140">
        <v>44244</v>
      </c>
      <c r="G173" s="141" t="s">
        <v>59</v>
      </c>
      <c r="H173" s="141">
        <v>72</v>
      </c>
      <c r="I173" s="141" t="s">
        <v>60</v>
      </c>
      <c r="J173" s="141" t="s">
        <v>77</v>
      </c>
      <c r="K173" s="141" t="s">
        <v>62</v>
      </c>
      <c r="L173" s="141" t="s">
        <v>63</v>
      </c>
      <c r="M173" s="141" t="s">
        <v>64</v>
      </c>
      <c r="N173" s="140">
        <v>44244</v>
      </c>
      <c r="O173" s="141" t="s">
        <v>200</v>
      </c>
      <c r="P173" s="141" t="s">
        <v>454</v>
      </c>
      <c r="Q173" s="141" t="s">
        <v>66</v>
      </c>
      <c r="R173" s="141" t="s">
        <v>66</v>
      </c>
      <c r="S173" s="141" t="s">
        <v>455</v>
      </c>
      <c r="T173" s="141" t="s">
        <v>66</v>
      </c>
      <c r="U173" s="141">
        <v>170</v>
      </c>
      <c r="V173" s="141">
        <v>93</v>
      </c>
      <c r="W173" s="141">
        <v>32.200000000000003</v>
      </c>
    </row>
    <row r="174" spans="1:23" x14ac:dyDescent="0.35">
      <c r="A174" s="142">
        <v>60</v>
      </c>
      <c r="B174" s="98">
        <v>1</v>
      </c>
      <c r="C174" s="143">
        <v>350</v>
      </c>
      <c r="D174" s="27" t="s">
        <v>534</v>
      </c>
      <c r="E174" s="27"/>
      <c r="F174" s="15">
        <v>45107</v>
      </c>
      <c r="G174" s="14" t="s">
        <v>59</v>
      </c>
      <c r="H174" s="14">
        <v>66</v>
      </c>
      <c r="I174" s="14" t="s">
        <v>60</v>
      </c>
      <c r="J174" s="14" t="s">
        <v>102</v>
      </c>
      <c r="K174" s="14" t="s">
        <v>62</v>
      </c>
      <c r="L174" s="14" t="s">
        <v>63</v>
      </c>
      <c r="M174" s="14" t="s">
        <v>64</v>
      </c>
      <c r="N174" s="15">
        <v>45107</v>
      </c>
      <c r="O174" s="14" t="s">
        <v>200</v>
      </c>
      <c r="P174" s="14" t="s">
        <v>535</v>
      </c>
      <c r="Q174" s="14" t="s">
        <v>66</v>
      </c>
      <c r="R174" s="14" t="s">
        <v>66</v>
      </c>
      <c r="S174" s="14" t="s">
        <v>353</v>
      </c>
      <c r="T174" s="14" t="s">
        <v>66</v>
      </c>
      <c r="U174" s="14">
        <v>164</v>
      </c>
      <c r="V174" s="14">
        <v>101</v>
      </c>
      <c r="W174" s="14">
        <v>37.5</v>
      </c>
    </row>
    <row r="175" spans="1:23" x14ac:dyDescent="0.35">
      <c r="A175" s="136">
        <v>60</v>
      </c>
      <c r="B175" s="137">
        <v>1</v>
      </c>
      <c r="C175" s="138">
        <v>350</v>
      </c>
      <c r="D175" s="139" t="s">
        <v>536</v>
      </c>
      <c r="E175" s="139"/>
      <c r="F175" s="140">
        <v>45127</v>
      </c>
      <c r="G175" s="141" t="s">
        <v>59</v>
      </c>
      <c r="H175" s="141">
        <v>68</v>
      </c>
      <c r="I175" s="141" t="s">
        <v>60</v>
      </c>
      <c r="J175" s="141" t="s">
        <v>102</v>
      </c>
      <c r="K175" s="141" t="s">
        <v>62</v>
      </c>
      <c r="L175" s="141" t="s">
        <v>63</v>
      </c>
      <c r="M175" s="141" t="s">
        <v>64</v>
      </c>
      <c r="N175" s="140">
        <v>45127</v>
      </c>
      <c r="O175" s="141" t="s">
        <v>200</v>
      </c>
      <c r="P175" s="141" t="s">
        <v>537</v>
      </c>
      <c r="Q175" s="141" t="s">
        <v>66</v>
      </c>
      <c r="R175" s="141" t="s">
        <v>66</v>
      </c>
      <c r="S175" s="141" t="s">
        <v>538</v>
      </c>
      <c r="T175" s="141" t="s">
        <v>66</v>
      </c>
      <c r="U175" s="141">
        <v>168</v>
      </c>
      <c r="V175" s="141">
        <v>70</v>
      </c>
      <c r="W175" s="141">
        <v>24.9</v>
      </c>
    </row>
    <row r="176" spans="1:23" x14ac:dyDescent="0.35">
      <c r="A176" s="142">
        <v>60</v>
      </c>
      <c r="B176" s="98">
        <v>1</v>
      </c>
      <c r="C176" s="143">
        <v>350</v>
      </c>
      <c r="D176" s="27" t="s">
        <v>551</v>
      </c>
      <c r="E176" s="27"/>
      <c r="F176" s="15">
        <v>45244</v>
      </c>
      <c r="G176" s="14" t="s">
        <v>59</v>
      </c>
      <c r="H176" s="14">
        <v>31</v>
      </c>
      <c r="I176" s="14" t="s">
        <v>60</v>
      </c>
      <c r="J176" s="14" t="s">
        <v>71</v>
      </c>
      <c r="K176" s="14" t="s">
        <v>62</v>
      </c>
      <c r="L176" s="14" t="s">
        <v>63</v>
      </c>
      <c r="M176" s="14" t="s">
        <v>64</v>
      </c>
      <c r="N176" s="15">
        <v>45244</v>
      </c>
      <c r="O176" s="14" t="s">
        <v>200</v>
      </c>
      <c r="P176" s="14" t="s">
        <v>186</v>
      </c>
      <c r="Q176" s="14" t="s">
        <v>66</v>
      </c>
      <c r="R176" s="14" t="s">
        <v>66</v>
      </c>
      <c r="S176" s="14" t="s">
        <v>66</v>
      </c>
      <c r="T176" s="14" t="s">
        <v>66</v>
      </c>
      <c r="U176" s="14">
        <v>166</v>
      </c>
      <c r="V176" s="14">
        <v>69</v>
      </c>
      <c r="W176" s="14">
        <v>25</v>
      </c>
    </row>
    <row r="177" spans="1:23" x14ac:dyDescent="0.35">
      <c r="A177" s="136">
        <v>60</v>
      </c>
      <c r="B177" s="137">
        <v>1</v>
      </c>
      <c r="C177" s="138">
        <v>350</v>
      </c>
      <c r="D177" s="139" t="s">
        <v>318</v>
      </c>
      <c r="E177" s="139"/>
      <c r="F177" s="140">
        <v>42226</v>
      </c>
      <c r="G177" s="141" t="s">
        <v>59</v>
      </c>
      <c r="H177" s="141">
        <v>56</v>
      </c>
      <c r="I177" s="141" t="s">
        <v>60</v>
      </c>
      <c r="J177" s="141" t="s">
        <v>71</v>
      </c>
      <c r="K177" s="141" t="s">
        <v>62</v>
      </c>
      <c r="L177" s="141" t="s">
        <v>63</v>
      </c>
      <c r="M177" s="141" t="s">
        <v>64</v>
      </c>
      <c r="N177" s="140">
        <v>42228</v>
      </c>
      <c r="O177" s="141" t="s">
        <v>69</v>
      </c>
      <c r="P177" s="141">
        <v>247</v>
      </c>
      <c r="Q177" s="141" t="s">
        <v>66</v>
      </c>
      <c r="R177" s="141" t="s">
        <v>319</v>
      </c>
      <c r="S177" s="141" t="s">
        <v>84</v>
      </c>
      <c r="T177" s="141" t="s">
        <v>66</v>
      </c>
      <c r="U177" s="141">
        <v>164</v>
      </c>
      <c r="V177" s="141">
        <v>78</v>
      </c>
      <c r="W177" s="141">
        <v>29</v>
      </c>
    </row>
    <row r="178" spans="1:23" x14ac:dyDescent="0.35">
      <c r="A178" s="142">
        <v>60</v>
      </c>
      <c r="B178" s="98">
        <v>1</v>
      </c>
      <c r="C178" s="143">
        <v>350</v>
      </c>
      <c r="D178" s="27" t="s">
        <v>677</v>
      </c>
      <c r="E178" s="27"/>
      <c r="F178" s="15">
        <v>45166</v>
      </c>
      <c r="G178" s="14" t="s">
        <v>59</v>
      </c>
      <c r="H178" s="14">
        <v>25</v>
      </c>
      <c r="I178" s="14" t="s">
        <v>60</v>
      </c>
      <c r="J178" s="14" t="s">
        <v>77</v>
      </c>
      <c r="K178" s="14" t="s">
        <v>62</v>
      </c>
      <c r="L178" s="14" t="s">
        <v>63</v>
      </c>
      <c r="M178" s="14" t="s">
        <v>564</v>
      </c>
      <c r="N178" s="15">
        <v>45173</v>
      </c>
      <c r="O178" s="14" t="s">
        <v>678</v>
      </c>
      <c r="P178" s="14" t="s">
        <v>66</v>
      </c>
      <c r="Q178" s="14" t="s">
        <v>66</v>
      </c>
      <c r="R178" s="14" t="s">
        <v>66</v>
      </c>
      <c r="S178" s="14" t="s">
        <v>66</v>
      </c>
      <c r="T178" s="14">
        <v>165</v>
      </c>
      <c r="U178" s="14">
        <v>105</v>
      </c>
      <c r="V178" s="14">
        <v>38.6</v>
      </c>
      <c r="W178" s="14"/>
    </row>
    <row r="179" spans="1:23" x14ac:dyDescent="0.35">
      <c r="A179" s="136">
        <v>60</v>
      </c>
      <c r="B179" s="137">
        <v>1</v>
      </c>
      <c r="C179" s="138">
        <v>350</v>
      </c>
      <c r="D179" s="139" t="s">
        <v>338</v>
      </c>
      <c r="E179" s="139"/>
      <c r="F179" s="140">
        <v>42501</v>
      </c>
      <c r="G179" s="141" t="s">
        <v>59</v>
      </c>
      <c r="H179" s="141">
        <v>39</v>
      </c>
      <c r="I179" s="141" t="s">
        <v>60</v>
      </c>
      <c r="J179" s="141" t="s">
        <v>96</v>
      </c>
      <c r="K179" s="141" t="s">
        <v>62</v>
      </c>
      <c r="L179" s="141" t="s">
        <v>63</v>
      </c>
      <c r="M179" s="141" t="s">
        <v>64</v>
      </c>
      <c r="N179" s="140">
        <v>42502</v>
      </c>
      <c r="O179" s="141" t="s">
        <v>202</v>
      </c>
      <c r="P179" s="141">
        <v>639</v>
      </c>
      <c r="Q179" s="141" t="s">
        <v>66</v>
      </c>
      <c r="R179" s="141" t="s">
        <v>339</v>
      </c>
      <c r="S179" s="141" t="s">
        <v>84</v>
      </c>
      <c r="T179" s="141" t="s">
        <v>66</v>
      </c>
      <c r="U179" s="141">
        <v>167</v>
      </c>
      <c r="V179" s="141">
        <v>51</v>
      </c>
      <c r="W179" s="141">
        <v>18.3</v>
      </c>
    </row>
    <row r="180" spans="1:23" x14ac:dyDescent="0.35">
      <c r="A180" s="142">
        <v>60</v>
      </c>
      <c r="B180" s="98">
        <v>1</v>
      </c>
      <c r="C180" s="143">
        <v>350</v>
      </c>
      <c r="D180" s="27" t="s">
        <v>445</v>
      </c>
      <c r="E180" s="27"/>
      <c r="F180" s="15">
        <v>44021</v>
      </c>
      <c r="G180" s="14" t="s">
        <v>59</v>
      </c>
      <c r="H180" s="14">
        <v>48</v>
      </c>
      <c r="I180" s="14" t="s">
        <v>60</v>
      </c>
      <c r="J180" s="14" t="s">
        <v>191</v>
      </c>
      <c r="K180" s="14" t="s">
        <v>62</v>
      </c>
      <c r="L180" s="14" t="s">
        <v>63</v>
      </c>
      <c r="M180" s="14" t="s">
        <v>64</v>
      </c>
      <c r="N180" s="15">
        <v>44021</v>
      </c>
      <c r="O180" s="14" t="s">
        <v>205</v>
      </c>
      <c r="P180" s="14">
        <v>654</v>
      </c>
      <c r="Q180" s="14" t="s">
        <v>66</v>
      </c>
      <c r="R180" s="14" t="s">
        <v>66</v>
      </c>
      <c r="S180" s="14" t="s">
        <v>446</v>
      </c>
      <c r="T180" s="14" t="s">
        <v>66</v>
      </c>
      <c r="U180" s="14">
        <v>180</v>
      </c>
      <c r="V180" s="14">
        <v>64</v>
      </c>
      <c r="W180" s="14">
        <v>19.8</v>
      </c>
    </row>
    <row r="181" spans="1:23" x14ac:dyDescent="0.35">
      <c r="A181" s="136">
        <v>60</v>
      </c>
      <c r="B181" s="137">
        <v>1</v>
      </c>
      <c r="C181" s="138">
        <v>350</v>
      </c>
      <c r="D181" s="139" t="s">
        <v>329</v>
      </c>
      <c r="E181" s="139"/>
      <c r="F181" s="140">
        <v>42347</v>
      </c>
      <c r="G181" s="141" t="s">
        <v>59</v>
      </c>
      <c r="H181" s="141">
        <v>37</v>
      </c>
      <c r="I181" s="141" t="s">
        <v>60</v>
      </c>
      <c r="J181" s="141" t="s">
        <v>61</v>
      </c>
      <c r="K181" s="141" t="s">
        <v>62</v>
      </c>
      <c r="L181" s="141" t="s">
        <v>63</v>
      </c>
      <c r="M181" s="141" t="s">
        <v>64</v>
      </c>
      <c r="N181" s="140">
        <v>42353</v>
      </c>
      <c r="O181" s="141" t="s">
        <v>65</v>
      </c>
      <c r="P181" s="141">
        <v>115</v>
      </c>
      <c r="Q181" s="141" t="s">
        <v>66</v>
      </c>
      <c r="R181" s="141" t="s">
        <v>330</v>
      </c>
      <c r="S181" s="141" t="s">
        <v>66</v>
      </c>
      <c r="T181" s="141" t="s">
        <v>66</v>
      </c>
      <c r="U181" s="141">
        <v>165</v>
      </c>
      <c r="V181" s="141">
        <v>64</v>
      </c>
      <c r="W181" s="141">
        <v>23.5</v>
      </c>
    </row>
    <row r="182" spans="1:23" x14ac:dyDescent="0.35">
      <c r="A182" s="142">
        <v>60</v>
      </c>
      <c r="B182" s="98">
        <v>1</v>
      </c>
      <c r="C182" s="143">
        <v>350</v>
      </c>
      <c r="D182" s="27" t="s">
        <v>374</v>
      </c>
      <c r="E182" s="27"/>
      <c r="F182" s="15">
        <v>42919</v>
      </c>
      <c r="G182" s="14" t="s">
        <v>59</v>
      </c>
      <c r="H182" s="14">
        <v>30</v>
      </c>
      <c r="I182" s="14" t="s">
        <v>60</v>
      </c>
      <c r="J182" s="14" t="s">
        <v>170</v>
      </c>
      <c r="K182" s="14" t="s">
        <v>62</v>
      </c>
      <c r="L182" s="14" t="s">
        <v>63</v>
      </c>
      <c r="M182" s="14" t="s">
        <v>64</v>
      </c>
      <c r="N182" s="15">
        <v>42923</v>
      </c>
      <c r="O182" s="14" t="s">
        <v>65</v>
      </c>
      <c r="P182" s="14">
        <v>450</v>
      </c>
      <c r="Q182" s="14" t="s">
        <v>66</v>
      </c>
      <c r="R182" s="14" t="s">
        <v>66</v>
      </c>
      <c r="S182" s="14" t="s">
        <v>66</v>
      </c>
      <c r="T182" s="14" t="s">
        <v>66</v>
      </c>
      <c r="U182" s="14">
        <v>164</v>
      </c>
      <c r="V182" s="14">
        <v>54</v>
      </c>
      <c r="W182" s="14">
        <v>20.100000000000001</v>
      </c>
    </row>
    <row r="183" spans="1:23" x14ac:dyDescent="0.35">
      <c r="A183" s="136">
        <v>60</v>
      </c>
      <c r="B183" s="137">
        <v>1</v>
      </c>
      <c r="C183" s="138">
        <v>350</v>
      </c>
      <c r="D183" s="139" t="s">
        <v>462</v>
      </c>
      <c r="E183" s="139"/>
      <c r="F183" s="140">
        <v>44390</v>
      </c>
      <c r="G183" s="141" t="s">
        <v>59</v>
      </c>
      <c r="H183" s="141">
        <v>33</v>
      </c>
      <c r="I183" s="141" t="s">
        <v>60</v>
      </c>
      <c r="J183" s="141" t="s">
        <v>71</v>
      </c>
      <c r="K183" s="141" t="s">
        <v>62</v>
      </c>
      <c r="L183" s="141" t="s">
        <v>63</v>
      </c>
      <c r="M183" s="141" t="s">
        <v>64</v>
      </c>
      <c r="N183" s="140">
        <v>44390</v>
      </c>
      <c r="O183" s="141" t="s">
        <v>65</v>
      </c>
      <c r="P183" s="141" t="s">
        <v>463</v>
      </c>
      <c r="Q183" s="141" t="s">
        <v>66</v>
      </c>
      <c r="R183" s="141" t="s">
        <v>66</v>
      </c>
      <c r="S183" s="141" t="s">
        <v>66</v>
      </c>
      <c r="T183" s="141" t="s">
        <v>66</v>
      </c>
      <c r="U183" s="141">
        <v>170</v>
      </c>
      <c r="V183" s="141">
        <v>80</v>
      </c>
      <c r="W183" s="141">
        <v>27.7</v>
      </c>
    </row>
    <row r="184" spans="1:23" x14ac:dyDescent="0.35">
      <c r="A184" s="142">
        <v>60</v>
      </c>
      <c r="B184" s="98">
        <v>1</v>
      </c>
      <c r="C184" s="143">
        <v>350</v>
      </c>
      <c r="D184" s="27" t="s">
        <v>281</v>
      </c>
      <c r="E184" s="27"/>
      <c r="F184" s="15">
        <v>41940</v>
      </c>
      <c r="G184" s="14" t="s">
        <v>59</v>
      </c>
      <c r="H184" s="14">
        <v>31</v>
      </c>
      <c r="I184" s="14" t="s">
        <v>60</v>
      </c>
      <c r="J184" s="14" t="s">
        <v>61</v>
      </c>
      <c r="K184" s="14" t="s">
        <v>62</v>
      </c>
      <c r="L184" s="14" t="s">
        <v>63</v>
      </c>
      <c r="M184" s="14" t="s">
        <v>64</v>
      </c>
      <c r="N184" s="15">
        <v>41943</v>
      </c>
      <c r="O184" s="14" t="s">
        <v>209</v>
      </c>
      <c r="P184" s="14">
        <v>112</v>
      </c>
      <c r="Q184" s="14" t="s">
        <v>282</v>
      </c>
      <c r="R184" s="14" t="s">
        <v>283</v>
      </c>
      <c r="S184" s="14" t="s">
        <v>66</v>
      </c>
      <c r="T184" s="14" t="s">
        <v>66</v>
      </c>
      <c r="U184" s="14">
        <v>158</v>
      </c>
      <c r="V184" s="14">
        <v>55</v>
      </c>
      <c r="W184" s="14">
        <v>22</v>
      </c>
    </row>
    <row r="185" spans="1:23" x14ac:dyDescent="0.35">
      <c r="A185" s="136">
        <v>60</v>
      </c>
      <c r="B185" s="137">
        <v>1</v>
      </c>
      <c r="C185" s="138">
        <v>350</v>
      </c>
      <c r="D185" s="139" t="s">
        <v>363</v>
      </c>
      <c r="E185" s="139"/>
      <c r="F185" s="140">
        <v>42768</v>
      </c>
      <c r="G185" s="141" t="s">
        <v>59</v>
      </c>
      <c r="H185" s="141">
        <v>23</v>
      </c>
      <c r="I185" s="141" t="s">
        <v>60</v>
      </c>
      <c r="J185" s="141" t="s">
        <v>71</v>
      </c>
      <c r="K185" s="141" t="s">
        <v>62</v>
      </c>
      <c r="L185" s="141" t="s">
        <v>63</v>
      </c>
      <c r="M185" s="141" t="s">
        <v>64</v>
      </c>
      <c r="N185" s="140">
        <v>42775</v>
      </c>
      <c r="O185" s="141" t="s">
        <v>213</v>
      </c>
      <c r="P185" s="141">
        <v>318</v>
      </c>
      <c r="Q185" s="141" t="s">
        <v>66</v>
      </c>
      <c r="R185" s="141" t="s">
        <v>66</v>
      </c>
      <c r="S185" s="141" t="s">
        <v>66</v>
      </c>
      <c r="T185" s="141" t="s">
        <v>66</v>
      </c>
      <c r="U185" s="141">
        <v>169</v>
      </c>
      <c r="V185" s="141">
        <v>65</v>
      </c>
      <c r="W185" s="141">
        <v>22.8</v>
      </c>
    </row>
    <row r="186" spans="1:23" x14ac:dyDescent="0.35">
      <c r="A186" s="142">
        <v>60</v>
      </c>
      <c r="B186" s="98">
        <v>1</v>
      </c>
      <c r="C186" s="143">
        <v>350</v>
      </c>
      <c r="D186" s="27" t="s">
        <v>323</v>
      </c>
      <c r="E186" s="27"/>
      <c r="F186" s="15">
        <v>42271</v>
      </c>
      <c r="G186" s="14" t="s">
        <v>59</v>
      </c>
      <c r="H186" s="14">
        <v>43</v>
      </c>
      <c r="I186" s="14" t="s">
        <v>60</v>
      </c>
      <c r="J186" s="14" t="s">
        <v>71</v>
      </c>
      <c r="K186" s="14" t="s">
        <v>62</v>
      </c>
      <c r="L186" s="14" t="s">
        <v>63</v>
      </c>
      <c r="M186" s="14" t="s">
        <v>64</v>
      </c>
      <c r="N186" s="15">
        <v>42272</v>
      </c>
      <c r="O186" s="14" t="s">
        <v>215</v>
      </c>
      <c r="P186" s="14">
        <v>315</v>
      </c>
      <c r="Q186" s="14" t="s">
        <v>66</v>
      </c>
      <c r="R186" s="14" t="s">
        <v>72</v>
      </c>
      <c r="S186" s="14" t="s">
        <v>324</v>
      </c>
      <c r="T186" s="14" t="s">
        <v>66</v>
      </c>
      <c r="U186" s="14">
        <v>163</v>
      </c>
      <c r="V186" s="14">
        <v>74</v>
      </c>
      <c r="W186" s="14">
        <v>27.9</v>
      </c>
    </row>
    <row r="187" spans="1:23" x14ac:dyDescent="0.35">
      <c r="A187" s="136">
        <v>60</v>
      </c>
      <c r="B187" s="137">
        <v>1</v>
      </c>
      <c r="C187" s="138">
        <v>350</v>
      </c>
      <c r="D187" s="139" t="s">
        <v>527</v>
      </c>
      <c r="E187" s="139"/>
      <c r="F187" s="140">
        <v>45090</v>
      </c>
      <c r="G187" s="141" t="s">
        <v>59</v>
      </c>
      <c r="H187" s="141">
        <v>62</v>
      </c>
      <c r="I187" s="141" t="s">
        <v>60</v>
      </c>
      <c r="J187" s="141" t="s">
        <v>102</v>
      </c>
      <c r="K187" s="141" t="s">
        <v>62</v>
      </c>
      <c r="L187" s="141" t="s">
        <v>63</v>
      </c>
      <c r="M187" s="141" t="s">
        <v>64</v>
      </c>
      <c r="N187" s="140">
        <v>45093</v>
      </c>
      <c r="O187" s="141" t="s">
        <v>218</v>
      </c>
      <c r="P187" s="141" t="s">
        <v>528</v>
      </c>
      <c r="Q187" s="141" t="s">
        <v>66</v>
      </c>
      <c r="R187" s="141" t="s">
        <v>66</v>
      </c>
      <c r="S187" s="141" t="s">
        <v>529</v>
      </c>
      <c r="T187" s="141" t="s">
        <v>66</v>
      </c>
      <c r="U187" s="141">
        <v>160</v>
      </c>
      <c r="V187" s="141">
        <v>85</v>
      </c>
      <c r="W187" s="141">
        <v>33.200000000000003</v>
      </c>
    </row>
    <row r="188" spans="1:23" x14ac:dyDescent="0.35">
      <c r="A188" s="142">
        <v>60</v>
      </c>
      <c r="B188" s="98">
        <v>1</v>
      </c>
      <c r="C188" s="143">
        <v>350</v>
      </c>
      <c r="D188" s="27" t="s">
        <v>260</v>
      </c>
      <c r="E188" s="27"/>
      <c r="F188" s="15">
        <v>41862</v>
      </c>
      <c r="G188" s="14" t="s">
        <v>59</v>
      </c>
      <c r="H188" s="14">
        <v>61</v>
      </c>
      <c r="I188" s="14" t="s">
        <v>60</v>
      </c>
      <c r="J188" s="14" t="s">
        <v>191</v>
      </c>
      <c r="K188" s="14" t="s">
        <v>62</v>
      </c>
      <c r="L188" s="14" t="s">
        <v>63</v>
      </c>
      <c r="M188" s="14" t="s">
        <v>64</v>
      </c>
      <c r="N188" s="15">
        <v>41863</v>
      </c>
      <c r="O188" s="14" t="s">
        <v>223</v>
      </c>
      <c r="P188" s="14" t="s">
        <v>186</v>
      </c>
      <c r="Q188" s="14" t="s">
        <v>66</v>
      </c>
      <c r="R188" s="14" t="s">
        <v>261</v>
      </c>
      <c r="S188" s="14" t="s">
        <v>262</v>
      </c>
      <c r="T188" s="14" t="s">
        <v>66</v>
      </c>
      <c r="U188" s="14">
        <v>149</v>
      </c>
      <c r="V188" s="14">
        <v>46</v>
      </c>
      <c r="W188" s="14">
        <v>20.7</v>
      </c>
    </row>
    <row r="189" spans="1:23" x14ac:dyDescent="0.35">
      <c r="A189" s="136">
        <v>60</v>
      </c>
      <c r="B189" s="137">
        <v>1</v>
      </c>
      <c r="C189" s="138">
        <v>350</v>
      </c>
      <c r="D189" s="139" t="s">
        <v>435</v>
      </c>
      <c r="E189" s="139"/>
      <c r="F189" s="140">
        <v>43690</v>
      </c>
      <c r="G189" s="141" t="s">
        <v>59</v>
      </c>
      <c r="H189" s="141">
        <v>63</v>
      </c>
      <c r="I189" s="141" t="s">
        <v>60</v>
      </c>
      <c r="J189" s="141" t="s">
        <v>152</v>
      </c>
      <c r="K189" s="141" t="s">
        <v>62</v>
      </c>
      <c r="L189" s="141" t="s">
        <v>63</v>
      </c>
      <c r="M189" s="141" t="s">
        <v>64</v>
      </c>
      <c r="N189" s="140">
        <v>43693</v>
      </c>
      <c r="O189" s="141" t="s">
        <v>227</v>
      </c>
      <c r="P189" s="141">
        <v>794</v>
      </c>
      <c r="Q189" s="141" t="s">
        <v>66</v>
      </c>
      <c r="R189" s="141" t="s">
        <v>66</v>
      </c>
      <c r="S189" s="141" t="s">
        <v>436</v>
      </c>
      <c r="T189" s="141" t="s">
        <v>66</v>
      </c>
      <c r="U189" s="141">
        <v>163</v>
      </c>
      <c r="V189" s="141">
        <v>58</v>
      </c>
      <c r="W189" s="141">
        <v>21.8</v>
      </c>
    </row>
    <row r="190" spans="1:23" x14ac:dyDescent="0.35">
      <c r="A190" s="142">
        <v>60</v>
      </c>
      <c r="B190" s="98">
        <v>1</v>
      </c>
      <c r="C190" s="143">
        <v>350</v>
      </c>
      <c r="D190" s="27" t="s">
        <v>242</v>
      </c>
      <c r="E190" s="27"/>
      <c r="F190" s="15">
        <v>41771</v>
      </c>
      <c r="G190" s="14" t="s">
        <v>59</v>
      </c>
      <c r="H190" s="14">
        <v>60</v>
      </c>
      <c r="I190" s="14" t="s">
        <v>60</v>
      </c>
      <c r="J190" s="14" t="s">
        <v>96</v>
      </c>
      <c r="K190" s="14" t="s">
        <v>62</v>
      </c>
      <c r="L190" s="14" t="s">
        <v>63</v>
      </c>
      <c r="M190" s="14" t="s">
        <v>64</v>
      </c>
      <c r="N190" s="15">
        <v>41773</v>
      </c>
      <c r="O190" s="14" t="s">
        <v>230</v>
      </c>
      <c r="P190" s="14" t="s">
        <v>186</v>
      </c>
      <c r="Q190" s="14" t="s">
        <v>66</v>
      </c>
      <c r="R190" s="14" t="s">
        <v>66</v>
      </c>
      <c r="S190" s="14" t="s">
        <v>66</v>
      </c>
      <c r="T190" s="14" t="s">
        <v>66</v>
      </c>
      <c r="U190" s="14">
        <v>162</v>
      </c>
      <c r="V190" s="14">
        <v>67</v>
      </c>
      <c r="W190" s="14">
        <v>25.5</v>
      </c>
    </row>
    <row r="191" spans="1:23" x14ac:dyDescent="0.35">
      <c r="A191" s="136">
        <v>60</v>
      </c>
      <c r="B191" s="137">
        <v>1</v>
      </c>
      <c r="C191" s="138">
        <v>350</v>
      </c>
      <c r="D191" s="139" t="s">
        <v>429</v>
      </c>
      <c r="E191" s="139"/>
      <c r="F191" s="140">
        <v>43525</v>
      </c>
      <c r="G191" s="141" t="s">
        <v>59</v>
      </c>
      <c r="H191" s="141">
        <v>41</v>
      </c>
      <c r="I191" s="141" t="s">
        <v>60</v>
      </c>
      <c r="J191" s="141" t="s">
        <v>71</v>
      </c>
      <c r="K191" s="141" t="s">
        <v>62</v>
      </c>
      <c r="L191" s="141" t="s">
        <v>63</v>
      </c>
      <c r="M191" s="141" t="s">
        <v>64</v>
      </c>
      <c r="N191" s="140">
        <v>43525</v>
      </c>
      <c r="O191" s="141" t="s">
        <v>235</v>
      </c>
      <c r="P191" s="141">
        <v>567</v>
      </c>
      <c r="Q191" s="141" t="s">
        <v>66</v>
      </c>
      <c r="R191" s="141" t="s">
        <v>66</v>
      </c>
      <c r="S191" s="141" t="s">
        <v>430</v>
      </c>
      <c r="T191" s="141" t="s">
        <v>66</v>
      </c>
      <c r="U191" s="141">
        <v>157</v>
      </c>
      <c r="V191" s="141">
        <v>87</v>
      </c>
      <c r="W191" s="141">
        <v>35.299999999999997</v>
      </c>
    </row>
    <row r="192" spans="1:23" x14ac:dyDescent="0.35">
      <c r="A192" s="142">
        <v>60</v>
      </c>
      <c r="B192" s="98">
        <v>1</v>
      </c>
      <c r="C192" s="143">
        <v>350</v>
      </c>
      <c r="D192" s="27" t="s">
        <v>166</v>
      </c>
      <c r="E192" s="27"/>
      <c r="F192" s="15">
        <v>41554</v>
      </c>
      <c r="G192" s="14" t="s">
        <v>59</v>
      </c>
      <c r="H192" s="14">
        <v>37</v>
      </c>
      <c r="I192" s="14" t="s">
        <v>60</v>
      </c>
      <c r="J192" s="14" t="s">
        <v>71</v>
      </c>
      <c r="K192" s="14" t="s">
        <v>62</v>
      </c>
      <c r="L192" s="14" t="s">
        <v>63</v>
      </c>
      <c r="M192" s="14" t="s">
        <v>64</v>
      </c>
      <c r="N192" s="15">
        <v>41557</v>
      </c>
      <c r="O192" s="14" t="s">
        <v>167</v>
      </c>
      <c r="P192" s="14">
        <v>46</v>
      </c>
      <c r="Q192" s="14" t="s">
        <v>66</v>
      </c>
      <c r="R192" s="14" t="s">
        <v>168</v>
      </c>
      <c r="S192" s="14" t="s">
        <v>157</v>
      </c>
      <c r="T192" s="14" t="s">
        <v>66</v>
      </c>
      <c r="U192" s="14">
        <v>164</v>
      </c>
      <c r="V192" s="14">
        <v>62</v>
      </c>
      <c r="W192" s="14">
        <v>23.1</v>
      </c>
    </row>
    <row r="193" spans="1:23" x14ac:dyDescent="0.35">
      <c r="A193" s="136">
        <v>60</v>
      </c>
      <c r="B193" s="137">
        <v>1</v>
      </c>
      <c r="C193" s="138">
        <v>350</v>
      </c>
      <c r="D193" s="139" t="s">
        <v>263</v>
      </c>
      <c r="E193" s="139"/>
      <c r="F193" s="140">
        <v>41877</v>
      </c>
      <c r="G193" s="141" t="s">
        <v>59</v>
      </c>
      <c r="H193" s="141">
        <v>29</v>
      </c>
      <c r="I193" s="141" t="s">
        <v>60</v>
      </c>
      <c r="J193" s="141" t="s">
        <v>152</v>
      </c>
      <c r="K193" s="141" t="s">
        <v>62</v>
      </c>
      <c r="L193" s="141" t="s">
        <v>63</v>
      </c>
      <c r="M193" s="141" t="s">
        <v>64</v>
      </c>
      <c r="N193" s="140">
        <v>41879</v>
      </c>
      <c r="O193" s="141" t="s">
        <v>167</v>
      </c>
      <c r="P193" s="141" t="s">
        <v>186</v>
      </c>
      <c r="Q193" s="141" t="s">
        <v>66</v>
      </c>
      <c r="R193" s="141" t="s">
        <v>66</v>
      </c>
      <c r="S193" s="141" t="s">
        <v>66</v>
      </c>
      <c r="T193" s="141" t="s">
        <v>66</v>
      </c>
      <c r="U193" s="141">
        <v>175</v>
      </c>
      <c r="V193" s="141">
        <v>67</v>
      </c>
      <c r="W193" s="141">
        <v>21.9</v>
      </c>
    </row>
    <row r="194" spans="1:23" x14ac:dyDescent="0.35">
      <c r="A194" s="142">
        <v>60</v>
      </c>
      <c r="B194" s="98">
        <v>1</v>
      </c>
      <c r="C194" s="143">
        <v>350</v>
      </c>
      <c r="D194" s="27" t="s">
        <v>273</v>
      </c>
      <c r="E194" s="27"/>
      <c r="F194" s="15">
        <v>41900</v>
      </c>
      <c r="G194" s="14" t="s">
        <v>59</v>
      </c>
      <c r="H194" s="14">
        <v>58</v>
      </c>
      <c r="I194" s="14" t="s">
        <v>60</v>
      </c>
      <c r="J194" s="14" t="s">
        <v>71</v>
      </c>
      <c r="K194" s="14" t="s">
        <v>62</v>
      </c>
      <c r="L194" s="14" t="s">
        <v>63</v>
      </c>
      <c r="M194" s="14" t="s">
        <v>64</v>
      </c>
      <c r="N194" s="15">
        <v>41906</v>
      </c>
      <c r="O194" s="14" t="s">
        <v>167</v>
      </c>
      <c r="P194" s="14">
        <v>4</v>
      </c>
      <c r="Q194" s="14" t="s">
        <v>66</v>
      </c>
      <c r="R194" s="14" t="s">
        <v>66</v>
      </c>
      <c r="S194" s="14" t="s">
        <v>66</v>
      </c>
      <c r="T194" s="14" t="s">
        <v>66</v>
      </c>
      <c r="U194" s="14">
        <v>162</v>
      </c>
      <c r="V194" s="14">
        <v>59</v>
      </c>
      <c r="W194" s="14">
        <v>22.5</v>
      </c>
    </row>
    <row r="195" spans="1:23" x14ac:dyDescent="0.35">
      <c r="A195" s="136">
        <v>60</v>
      </c>
      <c r="B195" s="137">
        <v>1</v>
      </c>
      <c r="C195" s="138">
        <v>350</v>
      </c>
      <c r="D195" s="139" t="s">
        <v>280</v>
      </c>
      <c r="E195" s="139"/>
      <c r="F195" s="140">
        <v>41934</v>
      </c>
      <c r="G195" s="141" t="s">
        <v>59</v>
      </c>
      <c r="H195" s="141">
        <v>62</v>
      </c>
      <c r="I195" s="141" t="s">
        <v>60</v>
      </c>
      <c r="J195" s="141" t="s">
        <v>152</v>
      </c>
      <c r="K195" s="141" t="s">
        <v>62</v>
      </c>
      <c r="L195" s="141" t="s">
        <v>63</v>
      </c>
      <c r="M195" s="141" t="s">
        <v>64</v>
      </c>
      <c r="N195" s="140">
        <v>41940</v>
      </c>
      <c r="O195" s="141" t="s">
        <v>167</v>
      </c>
      <c r="P195" s="141">
        <v>150</v>
      </c>
      <c r="Q195" s="141" t="s">
        <v>66</v>
      </c>
      <c r="R195" s="141" t="s">
        <v>66</v>
      </c>
      <c r="S195" s="141" t="s">
        <v>116</v>
      </c>
      <c r="T195" s="141" t="s">
        <v>66</v>
      </c>
      <c r="U195" s="141">
        <v>158</v>
      </c>
      <c r="V195" s="141">
        <v>71</v>
      </c>
      <c r="W195" s="141">
        <v>28.4</v>
      </c>
    </row>
    <row r="196" spans="1:23" x14ac:dyDescent="0.35">
      <c r="A196" s="142">
        <v>60</v>
      </c>
      <c r="B196" s="98">
        <v>1</v>
      </c>
      <c r="C196" s="143">
        <v>350</v>
      </c>
      <c r="D196" s="27" t="s">
        <v>358</v>
      </c>
      <c r="E196" s="27"/>
      <c r="F196" s="15">
        <v>42718</v>
      </c>
      <c r="G196" s="14" t="s">
        <v>59</v>
      </c>
      <c r="H196" s="14">
        <v>22</v>
      </c>
      <c r="I196" s="14" t="s">
        <v>60</v>
      </c>
      <c r="J196" s="14" t="s">
        <v>71</v>
      </c>
      <c r="K196" s="14" t="s">
        <v>62</v>
      </c>
      <c r="L196" s="14" t="s">
        <v>63</v>
      </c>
      <c r="M196" s="14" t="s">
        <v>64</v>
      </c>
      <c r="N196" s="15">
        <v>42719</v>
      </c>
      <c r="O196" s="14" t="s">
        <v>167</v>
      </c>
      <c r="P196" s="14">
        <v>168</v>
      </c>
      <c r="Q196" s="14" t="s">
        <v>66</v>
      </c>
      <c r="R196" s="14" t="s">
        <v>66</v>
      </c>
      <c r="S196" s="14" t="s">
        <v>66</v>
      </c>
      <c r="T196" s="14" t="s">
        <v>66</v>
      </c>
      <c r="U196" s="14">
        <v>153</v>
      </c>
      <c r="V196" s="14">
        <v>58</v>
      </c>
      <c r="W196" s="14">
        <v>24.8</v>
      </c>
    </row>
    <row r="197" spans="1:23" x14ac:dyDescent="0.35">
      <c r="A197" s="136">
        <v>60</v>
      </c>
      <c r="B197" s="137">
        <v>1</v>
      </c>
      <c r="C197" s="138">
        <v>350</v>
      </c>
      <c r="D197" s="139" t="s">
        <v>372</v>
      </c>
      <c r="E197" s="139"/>
      <c r="F197" s="140">
        <v>42914</v>
      </c>
      <c r="G197" s="141" t="s">
        <v>59</v>
      </c>
      <c r="H197" s="141">
        <v>43</v>
      </c>
      <c r="I197" s="141" t="s">
        <v>60</v>
      </c>
      <c r="J197" s="141" t="s">
        <v>170</v>
      </c>
      <c r="K197" s="141" t="s">
        <v>62</v>
      </c>
      <c r="L197" s="141" t="s">
        <v>63</v>
      </c>
      <c r="M197" s="141" t="s">
        <v>64</v>
      </c>
      <c r="N197" s="140">
        <v>42919</v>
      </c>
      <c r="O197" s="141" t="s">
        <v>167</v>
      </c>
      <c r="P197" s="141">
        <v>615</v>
      </c>
      <c r="Q197" s="141" t="s">
        <v>66</v>
      </c>
      <c r="R197" s="141" t="s">
        <v>321</v>
      </c>
      <c r="S197" s="141" t="s">
        <v>373</v>
      </c>
      <c r="T197" s="141" t="s">
        <v>66</v>
      </c>
      <c r="U197" s="141">
        <v>170</v>
      </c>
      <c r="V197" s="141">
        <v>68</v>
      </c>
      <c r="W197" s="141">
        <v>23.5</v>
      </c>
    </row>
    <row r="198" spans="1:23" x14ac:dyDescent="0.35">
      <c r="A198" s="142">
        <v>60</v>
      </c>
      <c r="B198" s="98">
        <v>1</v>
      </c>
      <c r="C198" s="143">
        <v>350</v>
      </c>
      <c r="D198" s="27" t="s">
        <v>375</v>
      </c>
      <c r="E198" s="27"/>
      <c r="F198" s="15">
        <v>42921</v>
      </c>
      <c r="G198" s="14" t="s">
        <v>59</v>
      </c>
      <c r="H198" s="14">
        <v>38</v>
      </c>
      <c r="I198" s="14" t="s">
        <v>60</v>
      </c>
      <c r="J198" s="14" t="s">
        <v>96</v>
      </c>
      <c r="K198" s="14" t="s">
        <v>62</v>
      </c>
      <c r="L198" s="14" t="s">
        <v>63</v>
      </c>
      <c r="M198" s="14" t="s">
        <v>64</v>
      </c>
      <c r="N198" s="15">
        <v>42926</v>
      </c>
      <c r="O198" s="14" t="s">
        <v>167</v>
      </c>
      <c r="P198" s="14">
        <v>346</v>
      </c>
      <c r="Q198" s="14" t="s">
        <v>66</v>
      </c>
      <c r="R198" s="14" t="s">
        <v>66</v>
      </c>
      <c r="S198" s="14" t="s">
        <v>66</v>
      </c>
      <c r="T198" s="14" t="s">
        <v>66</v>
      </c>
      <c r="U198" s="14">
        <v>175</v>
      </c>
      <c r="V198" s="14">
        <v>65</v>
      </c>
      <c r="W198" s="14">
        <v>21.2</v>
      </c>
    </row>
    <row r="199" spans="1:23" x14ac:dyDescent="0.35">
      <c r="A199" s="136">
        <v>60</v>
      </c>
      <c r="B199" s="137">
        <v>1</v>
      </c>
      <c r="C199" s="138">
        <v>350</v>
      </c>
      <c r="D199" s="139" t="s">
        <v>452</v>
      </c>
      <c r="E199" s="139"/>
      <c r="F199" s="140">
        <v>44242</v>
      </c>
      <c r="G199" s="141" t="s">
        <v>59</v>
      </c>
      <c r="H199" s="141">
        <v>34</v>
      </c>
      <c r="I199" s="141" t="s">
        <v>60</v>
      </c>
      <c r="J199" s="141" t="s">
        <v>77</v>
      </c>
      <c r="K199" s="141" t="s">
        <v>62</v>
      </c>
      <c r="L199" s="141" t="s">
        <v>63</v>
      </c>
      <c r="M199" s="141" t="s">
        <v>64</v>
      </c>
      <c r="N199" s="140">
        <v>44242</v>
      </c>
      <c r="O199" s="141" t="s">
        <v>167</v>
      </c>
      <c r="P199" s="141" t="s">
        <v>186</v>
      </c>
      <c r="Q199" s="141" t="s">
        <v>66</v>
      </c>
      <c r="R199" s="141" t="s">
        <v>66</v>
      </c>
      <c r="S199" s="141" t="s">
        <v>84</v>
      </c>
      <c r="T199" s="141" t="s">
        <v>66</v>
      </c>
      <c r="U199" s="141">
        <v>164</v>
      </c>
      <c r="V199" s="141">
        <v>59</v>
      </c>
      <c r="W199" s="141">
        <v>21.9</v>
      </c>
    </row>
    <row r="200" spans="1:23" x14ac:dyDescent="0.35">
      <c r="A200" s="142">
        <v>60</v>
      </c>
      <c r="B200" s="98">
        <v>1</v>
      </c>
      <c r="C200" s="143">
        <v>350</v>
      </c>
      <c r="D200" s="27" t="s">
        <v>479</v>
      </c>
      <c r="E200" s="27"/>
      <c r="F200" s="15">
        <v>44607</v>
      </c>
      <c r="G200" s="14" t="s">
        <v>59</v>
      </c>
      <c r="H200" s="14">
        <v>47</v>
      </c>
      <c r="I200" s="14" t="s">
        <v>60</v>
      </c>
      <c r="J200" s="14" t="s">
        <v>191</v>
      </c>
      <c r="K200" s="14" t="s">
        <v>62</v>
      </c>
      <c r="L200" s="14" t="s">
        <v>63</v>
      </c>
      <c r="M200" s="14" t="s">
        <v>64</v>
      </c>
      <c r="N200" s="15">
        <v>44607</v>
      </c>
      <c r="O200" s="14" t="s">
        <v>167</v>
      </c>
      <c r="P200" s="14" t="s">
        <v>186</v>
      </c>
      <c r="Q200" s="14" t="s">
        <v>66</v>
      </c>
      <c r="R200" s="14" t="s">
        <v>66</v>
      </c>
      <c r="S200" s="14" t="s">
        <v>84</v>
      </c>
      <c r="T200" s="14" t="s">
        <v>66</v>
      </c>
      <c r="U200" s="14">
        <v>176</v>
      </c>
      <c r="V200" s="14">
        <v>70</v>
      </c>
      <c r="W200" s="14">
        <v>22.6</v>
      </c>
    </row>
    <row r="201" spans="1:23" x14ac:dyDescent="0.35">
      <c r="A201" s="136">
        <v>60</v>
      </c>
      <c r="B201" s="137">
        <v>1</v>
      </c>
      <c r="C201" s="138">
        <v>350</v>
      </c>
      <c r="D201" s="139" t="s">
        <v>488</v>
      </c>
      <c r="E201" s="139"/>
      <c r="F201" s="140">
        <v>44778</v>
      </c>
      <c r="G201" s="141" t="s">
        <v>59</v>
      </c>
      <c r="H201" s="141">
        <v>28</v>
      </c>
      <c r="I201" s="141" t="s">
        <v>60</v>
      </c>
      <c r="J201" s="141" t="s">
        <v>102</v>
      </c>
      <c r="K201" s="141" t="s">
        <v>62</v>
      </c>
      <c r="L201" s="141" t="s">
        <v>63</v>
      </c>
      <c r="M201" s="141" t="s">
        <v>64</v>
      </c>
      <c r="N201" s="140">
        <v>44781</v>
      </c>
      <c r="O201" s="141" t="s">
        <v>167</v>
      </c>
      <c r="P201" s="141">
        <v>38</v>
      </c>
      <c r="Q201" s="141" t="s">
        <v>66</v>
      </c>
      <c r="R201" s="141" t="s">
        <v>66</v>
      </c>
      <c r="S201" s="141" t="s">
        <v>66</v>
      </c>
      <c r="T201" s="141" t="s">
        <v>66</v>
      </c>
      <c r="U201" s="141">
        <v>163</v>
      </c>
      <c r="V201" s="141">
        <v>55</v>
      </c>
      <c r="W201" s="141">
        <v>20.7</v>
      </c>
    </row>
    <row r="202" spans="1:23" x14ac:dyDescent="0.35">
      <c r="A202" s="142">
        <v>60</v>
      </c>
      <c r="B202" s="98">
        <v>1</v>
      </c>
      <c r="C202" s="143">
        <v>350</v>
      </c>
      <c r="D202" s="27" t="s">
        <v>512</v>
      </c>
      <c r="E202" s="27"/>
      <c r="F202" s="15">
        <v>45012</v>
      </c>
      <c r="G202" s="14" t="s">
        <v>59</v>
      </c>
      <c r="H202" s="14">
        <v>47</v>
      </c>
      <c r="I202" s="14" t="s">
        <v>60</v>
      </c>
      <c r="J202" s="14" t="s">
        <v>77</v>
      </c>
      <c r="K202" s="14" t="s">
        <v>62</v>
      </c>
      <c r="L202" s="14" t="s">
        <v>63</v>
      </c>
      <c r="M202" s="14" t="s">
        <v>64</v>
      </c>
      <c r="N202" s="15">
        <v>45012</v>
      </c>
      <c r="O202" s="14" t="s">
        <v>167</v>
      </c>
      <c r="P202" s="14" t="s">
        <v>513</v>
      </c>
      <c r="Q202" s="14" t="s">
        <v>66</v>
      </c>
      <c r="R202" s="14" t="s">
        <v>514</v>
      </c>
      <c r="S202" s="14" t="s">
        <v>515</v>
      </c>
      <c r="T202" s="14" t="s">
        <v>66</v>
      </c>
      <c r="U202" s="14">
        <v>168</v>
      </c>
      <c r="V202" s="14">
        <v>58</v>
      </c>
      <c r="W202" s="14">
        <v>20.5</v>
      </c>
    </row>
    <row r="203" spans="1:23" x14ac:dyDescent="0.35">
      <c r="A203" s="136">
        <v>60</v>
      </c>
      <c r="B203" s="137">
        <v>1</v>
      </c>
      <c r="C203" s="138">
        <v>350</v>
      </c>
      <c r="D203" s="139" t="s">
        <v>530</v>
      </c>
      <c r="E203" s="139"/>
      <c r="F203" s="140">
        <v>45097</v>
      </c>
      <c r="G203" s="141" t="s">
        <v>59</v>
      </c>
      <c r="H203" s="141">
        <v>28</v>
      </c>
      <c r="I203" s="141" t="s">
        <v>60</v>
      </c>
      <c r="J203" s="141" t="s">
        <v>191</v>
      </c>
      <c r="K203" s="141" t="s">
        <v>62</v>
      </c>
      <c r="L203" s="141" t="s">
        <v>63</v>
      </c>
      <c r="M203" s="141" t="s">
        <v>64</v>
      </c>
      <c r="N203" s="140">
        <v>45097</v>
      </c>
      <c r="O203" s="141" t="s">
        <v>167</v>
      </c>
      <c r="P203" s="141" t="s">
        <v>186</v>
      </c>
      <c r="Q203" s="141" t="s">
        <v>66</v>
      </c>
      <c r="R203" s="141" t="s">
        <v>350</v>
      </c>
      <c r="S203" s="141" t="s">
        <v>66</v>
      </c>
      <c r="T203" s="141" t="s">
        <v>66</v>
      </c>
      <c r="U203" s="141">
        <v>163</v>
      </c>
      <c r="V203" s="141">
        <v>58</v>
      </c>
      <c r="W203" s="141">
        <v>21.8</v>
      </c>
    </row>
    <row r="204" spans="1:23" x14ac:dyDescent="0.35">
      <c r="A204" s="142">
        <v>60</v>
      </c>
      <c r="B204" s="98">
        <v>1</v>
      </c>
      <c r="C204" s="143">
        <v>350</v>
      </c>
      <c r="D204" s="27" t="s">
        <v>542</v>
      </c>
      <c r="E204" s="27"/>
      <c r="F204" s="15">
        <v>45208</v>
      </c>
      <c r="G204" s="14" t="s">
        <v>59</v>
      </c>
      <c r="H204" s="14">
        <v>49</v>
      </c>
      <c r="I204" s="14" t="s">
        <v>60</v>
      </c>
      <c r="J204" s="14" t="s">
        <v>191</v>
      </c>
      <c r="K204" s="14" t="s">
        <v>62</v>
      </c>
      <c r="L204" s="14" t="s">
        <v>63</v>
      </c>
      <c r="M204" s="14" t="s">
        <v>64</v>
      </c>
      <c r="N204" s="15">
        <v>45208</v>
      </c>
      <c r="O204" s="14" t="s">
        <v>167</v>
      </c>
      <c r="P204" s="14" t="s">
        <v>543</v>
      </c>
      <c r="Q204" s="14" t="s">
        <v>66</v>
      </c>
      <c r="R204" s="14" t="s">
        <v>523</v>
      </c>
      <c r="S204" s="14" t="s">
        <v>544</v>
      </c>
      <c r="T204" s="14" t="s">
        <v>66</v>
      </c>
      <c r="U204" s="14">
        <v>168</v>
      </c>
      <c r="V204" s="14">
        <v>71</v>
      </c>
      <c r="W204" s="14">
        <v>25.1</v>
      </c>
    </row>
    <row r="205" spans="1:23" x14ac:dyDescent="0.35">
      <c r="A205" s="136">
        <v>60</v>
      </c>
      <c r="B205" s="137">
        <v>1</v>
      </c>
      <c r="C205" s="138">
        <v>350</v>
      </c>
      <c r="D205" s="139" t="s">
        <v>122</v>
      </c>
      <c r="E205" s="139"/>
      <c r="F205" s="140">
        <v>41477</v>
      </c>
      <c r="G205" s="141" t="s">
        <v>59</v>
      </c>
      <c r="H205" s="141">
        <v>59</v>
      </c>
      <c r="I205" s="141" t="s">
        <v>60</v>
      </c>
      <c r="J205" s="141" t="s">
        <v>123</v>
      </c>
      <c r="K205" s="141" t="s">
        <v>62</v>
      </c>
      <c r="L205" s="141" t="s">
        <v>63</v>
      </c>
      <c r="M205" s="141" t="s">
        <v>64</v>
      </c>
      <c r="N205" s="140">
        <v>41486</v>
      </c>
      <c r="O205" s="141" t="s">
        <v>124</v>
      </c>
      <c r="P205" s="141">
        <v>12.48</v>
      </c>
      <c r="Q205" s="141" t="s">
        <v>66</v>
      </c>
      <c r="R205" s="141" t="s">
        <v>66</v>
      </c>
      <c r="S205" s="141" t="s">
        <v>125</v>
      </c>
      <c r="T205" s="141" t="s">
        <v>66</v>
      </c>
      <c r="U205" s="141">
        <v>164</v>
      </c>
      <c r="V205" s="141">
        <v>66</v>
      </c>
      <c r="W205" s="141">
        <v>24.5</v>
      </c>
    </row>
    <row r="206" spans="1:23" x14ac:dyDescent="0.35">
      <c r="A206" s="142">
        <v>60</v>
      </c>
      <c r="B206" s="98">
        <v>1</v>
      </c>
      <c r="C206" s="143">
        <v>350</v>
      </c>
      <c r="D206" s="27" t="s">
        <v>127</v>
      </c>
      <c r="E206" s="27"/>
      <c r="F206" s="15">
        <v>41478</v>
      </c>
      <c r="G206" s="14" t="s">
        <v>59</v>
      </c>
      <c r="H206" s="14">
        <v>55</v>
      </c>
      <c r="I206" s="14" t="s">
        <v>60</v>
      </c>
      <c r="J206" s="14" t="s">
        <v>128</v>
      </c>
      <c r="K206" s="14" t="s">
        <v>62</v>
      </c>
      <c r="L206" s="14" t="s">
        <v>63</v>
      </c>
      <c r="M206" s="14" t="s">
        <v>64</v>
      </c>
      <c r="N206" s="15">
        <v>41488</v>
      </c>
      <c r="O206" s="14" t="s">
        <v>124</v>
      </c>
      <c r="P206" s="14">
        <v>46.2</v>
      </c>
      <c r="Q206" s="14" t="s">
        <v>129</v>
      </c>
      <c r="R206" s="14" t="s">
        <v>66</v>
      </c>
      <c r="S206" s="14" t="s">
        <v>116</v>
      </c>
      <c r="T206" s="14" t="s">
        <v>66</v>
      </c>
      <c r="U206" s="14">
        <v>164</v>
      </c>
      <c r="V206" s="14">
        <v>79</v>
      </c>
      <c r="W206" s="14">
        <v>29.4</v>
      </c>
    </row>
    <row r="207" spans="1:23" x14ac:dyDescent="0.35">
      <c r="A207" s="136">
        <v>60</v>
      </c>
      <c r="B207" s="137">
        <v>1</v>
      </c>
      <c r="C207" s="138">
        <v>350</v>
      </c>
      <c r="D207" s="139" t="s">
        <v>143</v>
      </c>
      <c r="E207" s="139"/>
      <c r="F207" s="140">
        <v>41492</v>
      </c>
      <c r="G207" s="141" t="s">
        <v>59</v>
      </c>
      <c r="H207" s="141">
        <v>60</v>
      </c>
      <c r="I207" s="141" t="s">
        <v>60</v>
      </c>
      <c r="J207" s="141" t="s">
        <v>96</v>
      </c>
      <c r="K207" s="141" t="s">
        <v>62</v>
      </c>
      <c r="L207" s="141" t="s">
        <v>63</v>
      </c>
      <c r="M207" s="141" t="s">
        <v>64</v>
      </c>
      <c r="N207" s="140">
        <v>41499</v>
      </c>
      <c r="O207" s="141" t="s">
        <v>124</v>
      </c>
      <c r="P207" s="141">
        <v>7.8</v>
      </c>
      <c r="Q207" s="141" t="s">
        <v>144</v>
      </c>
      <c r="R207" s="141" t="s">
        <v>145</v>
      </c>
      <c r="S207" s="141" t="s">
        <v>146</v>
      </c>
      <c r="T207" s="141" t="s">
        <v>66</v>
      </c>
      <c r="U207" s="141">
        <v>150</v>
      </c>
      <c r="V207" s="141">
        <v>80</v>
      </c>
      <c r="W207" s="141">
        <v>35.6</v>
      </c>
    </row>
    <row r="208" spans="1:23" x14ac:dyDescent="0.35">
      <c r="A208" s="142">
        <v>60</v>
      </c>
      <c r="B208" s="98">
        <v>1</v>
      </c>
      <c r="C208" s="143">
        <v>350</v>
      </c>
      <c r="D208" s="27" t="s">
        <v>352</v>
      </c>
      <c r="E208" s="27"/>
      <c r="F208" s="15">
        <v>42657</v>
      </c>
      <c r="G208" s="14" t="s">
        <v>59</v>
      </c>
      <c r="H208" s="14">
        <v>52</v>
      </c>
      <c r="I208" s="14" t="s">
        <v>60</v>
      </c>
      <c r="J208" s="14" t="s">
        <v>71</v>
      </c>
      <c r="K208" s="14" t="s">
        <v>62</v>
      </c>
      <c r="L208" s="14" t="s">
        <v>63</v>
      </c>
      <c r="M208" s="14" t="s">
        <v>64</v>
      </c>
      <c r="N208" s="15">
        <v>42669</v>
      </c>
      <c r="O208" s="14" t="s">
        <v>124</v>
      </c>
      <c r="P208" s="14">
        <v>1020</v>
      </c>
      <c r="Q208" s="14" t="s">
        <v>66</v>
      </c>
      <c r="R208" s="14" t="s">
        <v>66</v>
      </c>
      <c r="S208" s="14" t="s">
        <v>353</v>
      </c>
      <c r="T208" s="14" t="s">
        <v>66</v>
      </c>
      <c r="U208" s="14">
        <v>154</v>
      </c>
      <c r="V208" s="14">
        <v>74</v>
      </c>
      <c r="W208" s="14">
        <v>31.2</v>
      </c>
    </row>
    <row r="209" spans="1:23" x14ac:dyDescent="0.35">
      <c r="A209" s="136">
        <v>60</v>
      </c>
      <c r="B209" s="137">
        <v>1</v>
      </c>
      <c r="C209" s="138">
        <v>350</v>
      </c>
      <c r="D209" s="139" t="s">
        <v>360</v>
      </c>
      <c r="E209" s="139"/>
      <c r="F209" s="140">
        <v>42767</v>
      </c>
      <c r="G209" s="141" t="s">
        <v>59</v>
      </c>
      <c r="H209" s="141">
        <v>48</v>
      </c>
      <c r="I209" s="141" t="s">
        <v>60</v>
      </c>
      <c r="J209" s="141" t="s">
        <v>71</v>
      </c>
      <c r="K209" s="141" t="s">
        <v>62</v>
      </c>
      <c r="L209" s="141" t="s">
        <v>63</v>
      </c>
      <c r="M209" s="141" t="s">
        <v>64</v>
      </c>
      <c r="N209" s="140">
        <v>42774</v>
      </c>
      <c r="O209" s="141" t="s">
        <v>124</v>
      </c>
      <c r="P209" s="141">
        <v>278</v>
      </c>
      <c r="Q209" s="141" t="s">
        <v>66</v>
      </c>
      <c r="R209" s="141" t="s">
        <v>66</v>
      </c>
      <c r="S209" s="141" t="s">
        <v>361</v>
      </c>
      <c r="T209" s="141" t="s">
        <v>66</v>
      </c>
      <c r="U209" s="141">
        <v>165</v>
      </c>
      <c r="V209" s="141">
        <v>84</v>
      </c>
      <c r="W209" s="141">
        <v>30.9</v>
      </c>
    </row>
    <row r="210" spans="1:23" x14ac:dyDescent="0.35">
      <c r="A210" s="142">
        <v>60</v>
      </c>
      <c r="B210" s="98">
        <v>1</v>
      </c>
      <c r="C210" s="143">
        <v>350</v>
      </c>
      <c r="D210" s="27" t="s">
        <v>366</v>
      </c>
      <c r="E210" s="27"/>
      <c r="F210" s="15">
        <v>42850</v>
      </c>
      <c r="G210" s="14" t="s">
        <v>59</v>
      </c>
      <c r="H210" s="14">
        <v>70</v>
      </c>
      <c r="I210" s="14" t="s">
        <v>60</v>
      </c>
      <c r="J210" s="14" t="s">
        <v>61</v>
      </c>
      <c r="K210" s="14" t="s">
        <v>62</v>
      </c>
      <c r="L210" s="14" t="s">
        <v>63</v>
      </c>
      <c r="M210" s="14" t="s">
        <v>64</v>
      </c>
      <c r="N210" s="15">
        <v>42872</v>
      </c>
      <c r="O210" s="14" t="s">
        <v>124</v>
      </c>
      <c r="P210" s="14">
        <v>680</v>
      </c>
      <c r="Q210" s="14" t="s">
        <v>66</v>
      </c>
      <c r="R210" s="14" t="s">
        <v>367</v>
      </c>
      <c r="S210" s="14" t="s">
        <v>368</v>
      </c>
      <c r="T210" s="14" t="s">
        <v>66</v>
      </c>
      <c r="U210" s="14">
        <v>164</v>
      </c>
      <c r="V210" s="14">
        <v>76</v>
      </c>
      <c r="W210" s="14">
        <v>28.3</v>
      </c>
    </row>
    <row r="211" spans="1:23" x14ac:dyDescent="0.35">
      <c r="A211" s="136">
        <v>60</v>
      </c>
      <c r="B211" s="137">
        <v>1</v>
      </c>
      <c r="C211" s="138">
        <v>350</v>
      </c>
      <c r="D211" s="139" t="s">
        <v>407</v>
      </c>
      <c r="E211" s="139"/>
      <c r="F211" s="140">
        <v>43293</v>
      </c>
      <c r="G211" s="141" t="s">
        <v>59</v>
      </c>
      <c r="H211" s="141">
        <v>41</v>
      </c>
      <c r="I211" s="141" t="s">
        <v>60</v>
      </c>
      <c r="J211" s="141" t="s">
        <v>128</v>
      </c>
      <c r="K211" s="141" t="s">
        <v>62</v>
      </c>
      <c r="L211" s="141" t="s">
        <v>63</v>
      </c>
      <c r="M211" s="141" t="s">
        <v>64</v>
      </c>
      <c r="N211" s="140">
        <v>43308</v>
      </c>
      <c r="O211" s="141" t="s">
        <v>124</v>
      </c>
      <c r="P211" s="141">
        <v>956</v>
      </c>
      <c r="Q211" s="141" t="s">
        <v>66</v>
      </c>
      <c r="R211" s="141" t="s">
        <v>66</v>
      </c>
      <c r="S211" s="141" t="s">
        <v>66</v>
      </c>
      <c r="T211" s="141" t="s">
        <v>66</v>
      </c>
      <c r="U211" s="141">
        <v>157</v>
      </c>
      <c r="V211" s="141">
        <v>49</v>
      </c>
      <c r="W211" s="141">
        <v>19.899999999999999</v>
      </c>
    </row>
    <row r="212" spans="1:23" x14ac:dyDescent="0.35">
      <c r="A212" s="142">
        <v>60</v>
      </c>
      <c r="B212" s="98">
        <v>1</v>
      </c>
      <c r="C212" s="143">
        <v>350</v>
      </c>
      <c r="D212" s="27" t="s">
        <v>413</v>
      </c>
      <c r="E212" s="27"/>
      <c r="F212" s="15">
        <v>43354</v>
      </c>
      <c r="G212" s="14" t="s">
        <v>59</v>
      </c>
      <c r="H212" s="14">
        <v>58</v>
      </c>
      <c r="I212" s="14" t="s">
        <v>60</v>
      </c>
      <c r="J212" s="14" t="s">
        <v>102</v>
      </c>
      <c r="K212" s="14" t="s">
        <v>62</v>
      </c>
      <c r="L212" s="14" t="s">
        <v>63</v>
      </c>
      <c r="M212" s="14" t="s">
        <v>64</v>
      </c>
      <c r="N212" s="15">
        <v>43356</v>
      </c>
      <c r="O212" s="14" t="s">
        <v>124</v>
      </c>
      <c r="P212" s="14">
        <v>580</v>
      </c>
      <c r="Q212" s="14" t="s">
        <v>66</v>
      </c>
      <c r="R212" s="14" t="s">
        <v>392</v>
      </c>
      <c r="S212" s="14" t="s">
        <v>414</v>
      </c>
      <c r="T212" s="14" t="s">
        <v>66</v>
      </c>
      <c r="U212" s="14">
        <v>158</v>
      </c>
      <c r="V212" s="14">
        <v>60</v>
      </c>
      <c r="W212" s="14">
        <v>24</v>
      </c>
    </row>
    <row r="213" spans="1:23" x14ac:dyDescent="0.35">
      <c r="A213" s="136">
        <v>60</v>
      </c>
      <c r="B213" s="137">
        <v>1</v>
      </c>
      <c r="C213" s="138">
        <v>350</v>
      </c>
      <c r="D213" s="139" t="s">
        <v>420</v>
      </c>
      <c r="E213" s="139"/>
      <c r="F213" s="140">
        <v>43404</v>
      </c>
      <c r="G213" s="141" t="s">
        <v>59</v>
      </c>
      <c r="H213" s="141">
        <v>81</v>
      </c>
      <c r="I213" s="141" t="s">
        <v>60</v>
      </c>
      <c r="J213" s="141" t="s">
        <v>71</v>
      </c>
      <c r="K213" s="141" t="s">
        <v>62</v>
      </c>
      <c r="L213" s="141" t="s">
        <v>63</v>
      </c>
      <c r="M213" s="141" t="s">
        <v>64</v>
      </c>
      <c r="N213" s="140">
        <v>43405</v>
      </c>
      <c r="O213" s="141" t="s">
        <v>124</v>
      </c>
      <c r="P213" s="141">
        <v>465.3</v>
      </c>
      <c r="Q213" s="141" t="s">
        <v>66</v>
      </c>
      <c r="R213" s="141" t="s">
        <v>66</v>
      </c>
      <c r="S213" s="141" t="s">
        <v>66</v>
      </c>
      <c r="T213" s="141" t="s">
        <v>66</v>
      </c>
      <c r="U213" s="141">
        <v>170</v>
      </c>
      <c r="V213" s="141">
        <v>68</v>
      </c>
      <c r="W213" s="141">
        <v>23.5</v>
      </c>
    </row>
    <row r="214" spans="1:23" x14ac:dyDescent="0.35">
      <c r="A214" s="142">
        <v>60</v>
      </c>
      <c r="B214" s="98">
        <v>1</v>
      </c>
      <c r="C214" s="143">
        <v>350</v>
      </c>
      <c r="D214" s="27" t="s">
        <v>459</v>
      </c>
      <c r="E214" s="27"/>
      <c r="F214" s="15">
        <v>44390</v>
      </c>
      <c r="G214" s="14" t="s">
        <v>59</v>
      </c>
      <c r="H214" s="14">
        <v>65</v>
      </c>
      <c r="I214" s="14" t="s">
        <v>60</v>
      </c>
      <c r="J214" s="14" t="s">
        <v>191</v>
      </c>
      <c r="K214" s="14" t="s">
        <v>62</v>
      </c>
      <c r="L214" s="14" t="s">
        <v>63</v>
      </c>
      <c r="M214" s="14" t="s">
        <v>64</v>
      </c>
      <c r="N214" s="15">
        <v>44390</v>
      </c>
      <c r="O214" s="14" t="s">
        <v>124</v>
      </c>
      <c r="P214" s="14" t="s">
        <v>460</v>
      </c>
      <c r="Q214" s="14" t="s">
        <v>66</v>
      </c>
      <c r="R214" s="14" t="s">
        <v>66</v>
      </c>
      <c r="S214" s="14" t="s">
        <v>461</v>
      </c>
      <c r="T214" s="14" t="s">
        <v>66</v>
      </c>
      <c r="U214" s="14">
        <v>156</v>
      </c>
      <c r="V214" s="14">
        <v>117</v>
      </c>
      <c r="W214" s="14">
        <v>48.1</v>
      </c>
    </row>
    <row r="215" spans="1:23" x14ac:dyDescent="0.35">
      <c r="A215" s="136">
        <v>60</v>
      </c>
      <c r="B215" s="137">
        <v>1</v>
      </c>
      <c r="C215" s="138">
        <v>350</v>
      </c>
      <c r="D215" s="139" t="s">
        <v>516</v>
      </c>
      <c r="E215" s="139"/>
      <c r="F215" s="140">
        <v>45019</v>
      </c>
      <c r="G215" s="141" t="s">
        <v>59</v>
      </c>
      <c r="H215" s="141">
        <v>75</v>
      </c>
      <c r="I215" s="141" t="s">
        <v>60</v>
      </c>
      <c r="J215" s="141" t="s">
        <v>191</v>
      </c>
      <c r="K215" s="141" t="s">
        <v>62</v>
      </c>
      <c r="L215" s="141" t="s">
        <v>63</v>
      </c>
      <c r="M215" s="141" t="s">
        <v>64</v>
      </c>
      <c r="N215" s="140">
        <v>45020</v>
      </c>
      <c r="O215" s="141" t="s">
        <v>124</v>
      </c>
      <c r="P215" s="141" t="s">
        <v>517</v>
      </c>
      <c r="Q215" s="141" t="s">
        <v>66</v>
      </c>
      <c r="R215" s="141" t="s">
        <v>66</v>
      </c>
      <c r="S215" s="141" t="s">
        <v>518</v>
      </c>
      <c r="T215" s="141" t="s">
        <v>66</v>
      </c>
      <c r="U215" s="141">
        <v>150</v>
      </c>
      <c r="V215" s="141">
        <v>61</v>
      </c>
      <c r="W215" s="141">
        <v>27.3</v>
      </c>
    </row>
    <row r="216" spans="1:23" x14ac:dyDescent="0.35">
      <c r="A216" s="142">
        <v>60</v>
      </c>
      <c r="B216" s="98">
        <v>1</v>
      </c>
      <c r="C216" s="143">
        <v>350</v>
      </c>
      <c r="D216" s="27" t="s">
        <v>519</v>
      </c>
      <c r="E216" s="27"/>
      <c r="F216" s="15">
        <v>45026</v>
      </c>
      <c r="G216" s="14" t="s">
        <v>59</v>
      </c>
      <c r="H216" s="14">
        <v>63</v>
      </c>
      <c r="I216" s="14" t="s">
        <v>60</v>
      </c>
      <c r="J216" s="14" t="s">
        <v>102</v>
      </c>
      <c r="K216" s="14" t="s">
        <v>62</v>
      </c>
      <c r="L216" s="14" t="s">
        <v>63</v>
      </c>
      <c r="M216" s="14" t="s">
        <v>64</v>
      </c>
      <c r="N216" s="15">
        <v>45026</v>
      </c>
      <c r="O216" s="14" t="s">
        <v>124</v>
      </c>
      <c r="P216" s="14" t="s">
        <v>520</v>
      </c>
      <c r="Q216" s="14" t="s">
        <v>66</v>
      </c>
      <c r="R216" s="14" t="s">
        <v>66</v>
      </c>
      <c r="S216" s="14" t="s">
        <v>353</v>
      </c>
      <c r="T216" s="14" t="s">
        <v>66</v>
      </c>
      <c r="U216" s="14">
        <v>158</v>
      </c>
      <c r="V216" s="14">
        <v>78</v>
      </c>
      <c r="W216" s="14">
        <v>31.2</v>
      </c>
    </row>
    <row r="217" spans="1:23" x14ac:dyDescent="0.35">
      <c r="A217" s="136">
        <v>60</v>
      </c>
      <c r="B217" s="137">
        <v>1</v>
      </c>
      <c r="C217" s="138">
        <v>350</v>
      </c>
      <c r="D217" s="147" t="s">
        <v>540</v>
      </c>
      <c r="E217" s="147"/>
      <c r="F217" s="148">
        <v>45072</v>
      </c>
      <c r="G217" s="149" t="s">
        <v>59</v>
      </c>
      <c r="H217" s="149">
        <v>59</v>
      </c>
      <c r="I217" s="149" t="s">
        <v>60</v>
      </c>
      <c r="J217" s="149" t="s">
        <v>541</v>
      </c>
      <c r="K217" s="149" t="s">
        <v>62</v>
      </c>
      <c r="L217" s="149" t="s">
        <v>63</v>
      </c>
      <c r="M217" s="149" t="s">
        <v>64</v>
      </c>
      <c r="N217" s="148">
        <v>45124</v>
      </c>
      <c r="O217" s="149" t="s">
        <v>124</v>
      </c>
      <c r="P217" s="149" t="s">
        <v>186</v>
      </c>
      <c r="Q217" s="149" t="s">
        <v>66</v>
      </c>
      <c r="R217" s="149" t="s">
        <v>66</v>
      </c>
      <c r="S217" s="149" t="s">
        <v>66</v>
      </c>
      <c r="T217" s="149" t="s">
        <v>66</v>
      </c>
      <c r="U217" s="149" t="s">
        <v>141</v>
      </c>
      <c r="V217" s="149" t="s">
        <v>141</v>
      </c>
      <c r="W217" s="149" t="s">
        <v>141</v>
      </c>
    </row>
    <row r="218" spans="1:23" x14ac:dyDescent="0.35">
      <c r="A218" s="142">
        <v>60</v>
      </c>
      <c r="B218" s="98">
        <v>1</v>
      </c>
      <c r="C218" s="143">
        <v>350</v>
      </c>
      <c r="D218" s="27" t="s">
        <v>148</v>
      </c>
      <c r="E218" s="27"/>
      <c r="F218" s="15">
        <v>41516</v>
      </c>
      <c r="G218" s="14" t="s">
        <v>59</v>
      </c>
      <c r="H218" s="14">
        <v>53</v>
      </c>
      <c r="I218" s="14" t="s">
        <v>60</v>
      </c>
      <c r="J218" s="14" t="s">
        <v>102</v>
      </c>
      <c r="K218" s="14" t="s">
        <v>62</v>
      </c>
      <c r="L218" s="14" t="s">
        <v>63</v>
      </c>
      <c r="M218" s="14" t="s">
        <v>64</v>
      </c>
      <c r="N218" s="15">
        <v>41523</v>
      </c>
      <c r="O218" s="14" t="s">
        <v>149</v>
      </c>
      <c r="P218" s="14">
        <v>8</v>
      </c>
      <c r="Q218" s="14" t="s">
        <v>66</v>
      </c>
      <c r="R218" s="14" t="s">
        <v>66</v>
      </c>
      <c r="S218" s="14" t="s">
        <v>66</v>
      </c>
      <c r="T218" s="14" t="s">
        <v>66</v>
      </c>
      <c r="U218" s="14">
        <v>173</v>
      </c>
      <c r="V218" s="14">
        <v>70</v>
      </c>
      <c r="W218" s="14">
        <v>23.4</v>
      </c>
    </row>
    <row r="219" spans="1:23" x14ac:dyDescent="0.35">
      <c r="A219" s="136">
        <v>60</v>
      </c>
      <c r="B219" s="137">
        <v>1</v>
      </c>
      <c r="C219" s="138">
        <v>350</v>
      </c>
      <c r="D219" s="139" t="s">
        <v>151</v>
      </c>
      <c r="E219" s="139"/>
      <c r="F219" s="140">
        <v>41530</v>
      </c>
      <c r="G219" s="141" t="s">
        <v>59</v>
      </c>
      <c r="H219" s="141">
        <v>35</v>
      </c>
      <c r="I219" s="141" t="s">
        <v>60</v>
      </c>
      <c r="J219" s="141" t="s">
        <v>152</v>
      </c>
      <c r="K219" s="141" t="s">
        <v>62</v>
      </c>
      <c r="L219" s="141" t="s">
        <v>63</v>
      </c>
      <c r="M219" s="141" t="s">
        <v>64</v>
      </c>
      <c r="N219" s="140">
        <v>41535</v>
      </c>
      <c r="O219" s="141" t="s">
        <v>149</v>
      </c>
      <c r="P219" s="141">
        <v>13.9</v>
      </c>
      <c r="Q219" s="141" t="s">
        <v>153</v>
      </c>
      <c r="R219" s="141" t="s">
        <v>66</v>
      </c>
      <c r="S219" s="141" t="s">
        <v>154</v>
      </c>
      <c r="T219" s="141" t="s">
        <v>66</v>
      </c>
      <c r="U219" s="141">
        <v>168</v>
      </c>
      <c r="V219" s="141">
        <v>103</v>
      </c>
      <c r="W219" s="141">
        <v>36.5</v>
      </c>
    </row>
    <row r="220" spans="1:23" x14ac:dyDescent="0.35">
      <c r="A220" s="142">
        <v>60</v>
      </c>
      <c r="B220" s="98">
        <v>1</v>
      </c>
      <c r="C220" s="143">
        <v>350</v>
      </c>
      <c r="D220" s="27" t="s">
        <v>206</v>
      </c>
      <c r="E220" s="27"/>
      <c r="F220" s="15">
        <v>41690</v>
      </c>
      <c r="G220" s="14" t="s">
        <v>59</v>
      </c>
      <c r="H220" s="14">
        <v>31</v>
      </c>
      <c r="I220" s="14" t="s">
        <v>60</v>
      </c>
      <c r="J220" s="14" t="s">
        <v>61</v>
      </c>
      <c r="K220" s="14" t="s">
        <v>62</v>
      </c>
      <c r="L220" s="14" t="s">
        <v>63</v>
      </c>
      <c r="M220" s="14" t="s">
        <v>64</v>
      </c>
      <c r="N220" s="15">
        <v>41695</v>
      </c>
      <c r="O220" s="14" t="s">
        <v>149</v>
      </c>
      <c r="P220" s="14" t="s">
        <v>186</v>
      </c>
      <c r="Q220" s="14" t="s">
        <v>66</v>
      </c>
      <c r="R220" s="14" t="s">
        <v>66</v>
      </c>
      <c r="S220" s="14" t="s">
        <v>66</v>
      </c>
      <c r="T220" s="14" t="s">
        <v>66</v>
      </c>
      <c r="U220" s="14">
        <v>167</v>
      </c>
      <c r="V220" s="14">
        <v>64</v>
      </c>
      <c r="W220" s="14">
        <v>22.9</v>
      </c>
    </row>
    <row r="221" spans="1:23" x14ac:dyDescent="0.35">
      <c r="A221" s="136">
        <v>60</v>
      </c>
      <c r="B221" s="137">
        <v>1</v>
      </c>
      <c r="C221" s="138">
        <v>350</v>
      </c>
      <c r="D221" s="139" t="s">
        <v>219</v>
      </c>
      <c r="E221" s="139"/>
      <c r="F221" s="140">
        <v>41730</v>
      </c>
      <c r="G221" s="141" t="s">
        <v>59</v>
      </c>
      <c r="H221" s="141">
        <v>57</v>
      </c>
      <c r="I221" s="141" t="s">
        <v>60</v>
      </c>
      <c r="J221" s="141" t="s">
        <v>152</v>
      </c>
      <c r="K221" s="141" t="s">
        <v>62</v>
      </c>
      <c r="L221" s="141" t="s">
        <v>63</v>
      </c>
      <c r="M221" s="141" t="s">
        <v>64</v>
      </c>
      <c r="N221" s="140">
        <v>41739</v>
      </c>
      <c r="O221" s="141" t="s">
        <v>149</v>
      </c>
      <c r="P221" s="141">
        <v>5.2</v>
      </c>
      <c r="Q221" s="141" t="s">
        <v>66</v>
      </c>
      <c r="R221" s="141" t="s">
        <v>220</v>
      </c>
      <c r="S221" s="141" t="s">
        <v>116</v>
      </c>
      <c r="T221" s="141" t="s">
        <v>66</v>
      </c>
      <c r="U221" s="141">
        <v>156</v>
      </c>
      <c r="V221" s="141">
        <v>64</v>
      </c>
      <c r="W221" s="141">
        <v>26.3</v>
      </c>
    </row>
    <row r="222" spans="1:23" x14ac:dyDescent="0.35">
      <c r="A222" s="142">
        <v>60</v>
      </c>
      <c r="B222" s="98">
        <v>1</v>
      </c>
      <c r="C222" s="143">
        <v>350</v>
      </c>
      <c r="D222" s="27" t="s">
        <v>221</v>
      </c>
      <c r="E222" s="27"/>
      <c r="F222" s="15">
        <v>41736</v>
      </c>
      <c r="G222" s="14" t="s">
        <v>59</v>
      </c>
      <c r="H222" s="14">
        <v>50</v>
      </c>
      <c r="I222" s="14" t="s">
        <v>60</v>
      </c>
      <c r="J222" s="14" t="s">
        <v>71</v>
      </c>
      <c r="K222" s="14" t="s">
        <v>62</v>
      </c>
      <c r="L222" s="14" t="s">
        <v>63</v>
      </c>
      <c r="M222" s="14" t="s">
        <v>64</v>
      </c>
      <c r="N222" s="15">
        <v>41736</v>
      </c>
      <c r="O222" s="14" t="s">
        <v>149</v>
      </c>
      <c r="P222" s="14" t="s">
        <v>186</v>
      </c>
      <c r="Q222" s="14" t="s">
        <v>66</v>
      </c>
      <c r="R222" s="14" t="s">
        <v>222</v>
      </c>
      <c r="S222" s="14" t="s">
        <v>66</v>
      </c>
      <c r="T222" s="14" t="s">
        <v>66</v>
      </c>
      <c r="U222" s="14">
        <v>160</v>
      </c>
      <c r="V222" s="14">
        <v>61</v>
      </c>
      <c r="W222" s="14">
        <v>23.8</v>
      </c>
    </row>
    <row r="223" spans="1:23" x14ac:dyDescent="0.35">
      <c r="A223" s="136">
        <v>60</v>
      </c>
      <c r="B223" s="137">
        <v>1</v>
      </c>
      <c r="C223" s="138">
        <v>350</v>
      </c>
      <c r="D223" s="139" t="s">
        <v>239</v>
      </c>
      <c r="E223" s="139"/>
      <c r="F223" s="140">
        <v>41754</v>
      </c>
      <c r="G223" s="141" t="s">
        <v>59</v>
      </c>
      <c r="H223" s="141">
        <v>78</v>
      </c>
      <c r="I223" s="141" t="s">
        <v>60</v>
      </c>
      <c r="J223" s="141" t="s">
        <v>102</v>
      </c>
      <c r="K223" s="141" t="s">
        <v>62</v>
      </c>
      <c r="L223" s="141" t="s">
        <v>63</v>
      </c>
      <c r="M223" s="141" t="s">
        <v>64</v>
      </c>
      <c r="N223" s="140">
        <v>41759</v>
      </c>
      <c r="O223" s="141" t="s">
        <v>149</v>
      </c>
      <c r="P223" s="141" t="s">
        <v>186</v>
      </c>
      <c r="Q223" s="141" t="s">
        <v>66</v>
      </c>
      <c r="R223" s="141" t="s">
        <v>240</v>
      </c>
      <c r="S223" s="141" t="s">
        <v>241</v>
      </c>
      <c r="T223" s="141" t="s">
        <v>66</v>
      </c>
      <c r="U223" s="141">
        <v>163</v>
      </c>
      <c r="V223" s="141">
        <v>58</v>
      </c>
      <c r="W223" s="141">
        <v>21.8</v>
      </c>
    </row>
    <row r="224" spans="1:23" x14ac:dyDescent="0.35">
      <c r="A224" s="142">
        <v>60</v>
      </c>
      <c r="B224" s="98">
        <v>1</v>
      </c>
      <c r="C224" s="143">
        <v>350</v>
      </c>
      <c r="D224" s="27" t="s">
        <v>272</v>
      </c>
      <c r="E224" s="27"/>
      <c r="F224" s="15">
        <v>41900</v>
      </c>
      <c r="G224" s="14" t="s">
        <v>59</v>
      </c>
      <c r="H224" s="14">
        <v>74</v>
      </c>
      <c r="I224" s="14" t="s">
        <v>60</v>
      </c>
      <c r="J224" s="14" t="s">
        <v>102</v>
      </c>
      <c r="K224" s="14" t="s">
        <v>62</v>
      </c>
      <c r="L224" s="14" t="s">
        <v>63</v>
      </c>
      <c r="M224" s="14" t="s">
        <v>64</v>
      </c>
      <c r="N224" s="15">
        <v>41904</v>
      </c>
      <c r="O224" s="14" t="s">
        <v>149</v>
      </c>
      <c r="P224" s="14">
        <v>16</v>
      </c>
      <c r="Q224" s="14" t="s">
        <v>186</v>
      </c>
      <c r="R224" s="14" t="s">
        <v>66</v>
      </c>
      <c r="S224" s="14" t="s">
        <v>116</v>
      </c>
      <c r="T224" s="14" t="s">
        <v>66</v>
      </c>
      <c r="U224" s="14">
        <v>167</v>
      </c>
      <c r="V224" s="14">
        <v>77</v>
      </c>
      <c r="W224" s="14">
        <v>27.6</v>
      </c>
    </row>
    <row r="225" spans="1:23" x14ac:dyDescent="0.35">
      <c r="A225" s="136">
        <v>60</v>
      </c>
      <c r="B225" s="137">
        <v>1</v>
      </c>
      <c r="C225" s="138">
        <v>350</v>
      </c>
      <c r="D225" s="139" t="s">
        <v>274</v>
      </c>
      <c r="E225" s="139"/>
      <c r="F225" s="140">
        <v>41904</v>
      </c>
      <c r="G225" s="141" t="s">
        <v>59</v>
      </c>
      <c r="H225" s="141">
        <v>42</v>
      </c>
      <c r="I225" s="141" t="s">
        <v>60</v>
      </c>
      <c r="J225" s="141" t="s">
        <v>71</v>
      </c>
      <c r="K225" s="141" t="s">
        <v>62</v>
      </c>
      <c r="L225" s="141" t="s">
        <v>63</v>
      </c>
      <c r="M225" s="141" t="s">
        <v>64</v>
      </c>
      <c r="N225" s="140">
        <v>41914</v>
      </c>
      <c r="O225" s="141" t="s">
        <v>149</v>
      </c>
      <c r="P225" s="141">
        <v>135</v>
      </c>
      <c r="Q225" s="141" t="s">
        <v>66</v>
      </c>
      <c r="R225" s="141" t="s">
        <v>66</v>
      </c>
      <c r="S225" s="141" t="s">
        <v>275</v>
      </c>
      <c r="T225" s="141" t="s">
        <v>66</v>
      </c>
      <c r="U225" s="141">
        <v>164</v>
      </c>
      <c r="V225" s="141">
        <v>65</v>
      </c>
      <c r="W225" s="141">
        <v>24.2</v>
      </c>
    </row>
    <row r="226" spans="1:23" x14ac:dyDescent="0.35">
      <c r="A226" s="142">
        <v>60</v>
      </c>
      <c r="B226" s="98">
        <v>1</v>
      </c>
      <c r="C226" s="143">
        <v>350</v>
      </c>
      <c r="D226" s="27" t="s">
        <v>276</v>
      </c>
      <c r="E226" s="27"/>
      <c r="F226" s="15">
        <v>41905</v>
      </c>
      <c r="G226" s="14" t="s">
        <v>59</v>
      </c>
      <c r="H226" s="14">
        <v>41</v>
      </c>
      <c r="I226" s="14" t="s">
        <v>60</v>
      </c>
      <c r="J226" s="14" t="s">
        <v>71</v>
      </c>
      <c r="K226" s="14" t="s">
        <v>62</v>
      </c>
      <c r="L226" s="14" t="s">
        <v>63</v>
      </c>
      <c r="M226" s="14" t="s">
        <v>64</v>
      </c>
      <c r="N226" s="15">
        <v>41950</v>
      </c>
      <c r="O226" s="14" t="s">
        <v>149</v>
      </c>
      <c r="P226" s="14">
        <v>57</v>
      </c>
      <c r="Q226" s="14" t="s">
        <v>186</v>
      </c>
      <c r="R226" s="14" t="s">
        <v>66</v>
      </c>
      <c r="S226" s="14" t="s">
        <v>116</v>
      </c>
      <c r="T226" s="14" t="s">
        <v>66</v>
      </c>
      <c r="U226" s="14">
        <v>167</v>
      </c>
      <c r="V226" s="14">
        <v>75</v>
      </c>
      <c r="W226" s="14">
        <v>26.9</v>
      </c>
    </row>
    <row r="227" spans="1:23" x14ac:dyDescent="0.35">
      <c r="A227" s="136">
        <v>60</v>
      </c>
      <c r="B227" s="137">
        <v>1</v>
      </c>
      <c r="C227" s="138">
        <v>350</v>
      </c>
      <c r="D227" s="139" t="s">
        <v>341</v>
      </c>
      <c r="E227" s="139"/>
      <c r="F227" s="140">
        <v>42501</v>
      </c>
      <c r="G227" s="141" t="s">
        <v>59</v>
      </c>
      <c r="H227" s="141">
        <v>31</v>
      </c>
      <c r="I227" s="141" t="s">
        <v>60</v>
      </c>
      <c r="J227" s="141" t="s">
        <v>152</v>
      </c>
      <c r="K227" s="141" t="s">
        <v>62</v>
      </c>
      <c r="L227" s="141" t="s">
        <v>63</v>
      </c>
      <c r="M227" s="141" t="s">
        <v>64</v>
      </c>
      <c r="N227" s="140">
        <v>42513</v>
      </c>
      <c r="O227" s="141" t="s">
        <v>149</v>
      </c>
      <c r="P227" s="141">
        <v>132</v>
      </c>
      <c r="Q227" s="141" t="s">
        <v>66</v>
      </c>
      <c r="R227" s="141" t="s">
        <v>342</v>
      </c>
      <c r="S227" s="141" t="s">
        <v>66</v>
      </c>
      <c r="T227" s="141" t="s">
        <v>66</v>
      </c>
      <c r="U227" s="141">
        <v>156</v>
      </c>
      <c r="V227" s="141">
        <v>71</v>
      </c>
      <c r="W227" s="141">
        <v>29.2</v>
      </c>
    </row>
    <row r="228" spans="1:23" x14ac:dyDescent="0.35">
      <c r="A228" s="142">
        <v>60</v>
      </c>
      <c r="B228" s="98">
        <v>1</v>
      </c>
      <c r="C228" s="143">
        <v>350</v>
      </c>
      <c r="D228" s="27" t="s">
        <v>349</v>
      </c>
      <c r="E228" s="27"/>
      <c r="F228" s="15">
        <v>42653</v>
      </c>
      <c r="G228" s="14" t="s">
        <v>59</v>
      </c>
      <c r="H228" s="14">
        <v>50</v>
      </c>
      <c r="I228" s="14" t="s">
        <v>60</v>
      </c>
      <c r="J228" s="14" t="s">
        <v>152</v>
      </c>
      <c r="K228" s="14" t="s">
        <v>62</v>
      </c>
      <c r="L228" s="14" t="s">
        <v>63</v>
      </c>
      <c r="M228" s="14" t="s">
        <v>64</v>
      </c>
      <c r="N228" s="15">
        <v>42660</v>
      </c>
      <c r="O228" s="14" t="s">
        <v>149</v>
      </c>
      <c r="P228" s="14">
        <v>1010</v>
      </c>
      <c r="Q228" s="14" t="s">
        <v>66</v>
      </c>
      <c r="R228" s="14" t="s">
        <v>350</v>
      </c>
      <c r="S228" s="14" t="s">
        <v>351</v>
      </c>
      <c r="T228" s="14" t="s">
        <v>66</v>
      </c>
      <c r="U228" s="14">
        <v>158</v>
      </c>
      <c r="V228" s="14">
        <v>80</v>
      </c>
      <c r="W228" s="14">
        <v>32</v>
      </c>
    </row>
    <row r="229" spans="1:23" x14ac:dyDescent="0.35">
      <c r="A229" s="136">
        <v>60</v>
      </c>
      <c r="B229" s="137">
        <v>1</v>
      </c>
      <c r="C229" s="138">
        <v>350</v>
      </c>
      <c r="D229" s="139" t="s">
        <v>354</v>
      </c>
      <c r="E229" s="139"/>
      <c r="F229" s="140">
        <v>42671</v>
      </c>
      <c r="G229" s="141" t="s">
        <v>59</v>
      </c>
      <c r="H229" s="141">
        <v>44</v>
      </c>
      <c r="I229" s="141" t="s">
        <v>60</v>
      </c>
      <c r="J229" s="141" t="s">
        <v>71</v>
      </c>
      <c r="K229" s="141" t="s">
        <v>62</v>
      </c>
      <c r="L229" s="141" t="s">
        <v>63</v>
      </c>
      <c r="M229" s="141" t="s">
        <v>64</v>
      </c>
      <c r="N229" s="140">
        <v>42671</v>
      </c>
      <c r="O229" s="141" t="s">
        <v>149</v>
      </c>
      <c r="P229" s="141">
        <v>610</v>
      </c>
      <c r="Q229" s="141" t="s">
        <v>66</v>
      </c>
      <c r="R229" s="141" t="s">
        <v>66</v>
      </c>
      <c r="S229" s="141" t="s">
        <v>355</v>
      </c>
      <c r="T229" s="141" t="s">
        <v>66</v>
      </c>
      <c r="U229" s="141">
        <v>170</v>
      </c>
      <c r="V229" s="141">
        <v>62</v>
      </c>
      <c r="W229" s="141">
        <v>21.5</v>
      </c>
    </row>
    <row r="230" spans="1:23" x14ac:dyDescent="0.35">
      <c r="A230" s="142">
        <v>60</v>
      </c>
      <c r="B230" s="98">
        <v>1</v>
      </c>
      <c r="C230" s="143">
        <v>350</v>
      </c>
      <c r="D230" s="27" t="s">
        <v>356</v>
      </c>
      <c r="E230" s="27"/>
      <c r="F230" s="15">
        <v>42677</v>
      </c>
      <c r="G230" s="14" t="s">
        <v>59</v>
      </c>
      <c r="H230" s="14">
        <v>58</v>
      </c>
      <c r="I230" s="14" t="s">
        <v>60</v>
      </c>
      <c r="J230" s="14" t="s">
        <v>71</v>
      </c>
      <c r="K230" s="14" t="s">
        <v>62</v>
      </c>
      <c r="L230" s="14" t="s">
        <v>63</v>
      </c>
      <c r="M230" s="14" t="s">
        <v>64</v>
      </c>
      <c r="N230" s="15">
        <v>42685</v>
      </c>
      <c r="O230" s="14" t="s">
        <v>149</v>
      </c>
      <c r="P230" s="14">
        <v>620</v>
      </c>
      <c r="Q230" s="14" t="s">
        <v>66</v>
      </c>
      <c r="R230" s="14" t="s">
        <v>66</v>
      </c>
      <c r="S230" s="14" t="s">
        <v>66</v>
      </c>
      <c r="T230" s="14" t="s">
        <v>66</v>
      </c>
      <c r="U230" s="14">
        <v>160</v>
      </c>
      <c r="V230" s="14">
        <v>52</v>
      </c>
      <c r="W230" s="14">
        <v>20.3</v>
      </c>
    </row>
    <row r="231" spans="1:23" x14ac:dyDescent="0.35">
      <c r="A231" s="136">
        <v>60</v>
      </c>
      <c r="B231" s="137">
        <v>1</v>
      </c>
      <c r="C231" s="138">
        <v>350</v>
      </c>
      <c r="D231" s="139" t="s">
        <v>378</v>
      </c>
      <c r="E231" s="139"/>
      <c r="F231" s="140">
        <v>42971</v>
      </c>
      <c r="G231" s="141" t="s">
        <v>59</v>
      </c>
      <c r="H231" s="141">
        <v>40</v>
      </c>
      <c r="I231" s="141" t="s">
        <v>60</v>
      </c>
      <c r="J231" s="141" t="s">
        <v>71</v>
      </c>
      <c r="K231" s="141" t="s">
        <v>62</v>
      </c>
      <c r="L231" s="141" t="s">
        <v>63</v>
      </c>
      <c r="M231" s="141" t="s">
        <v>64</v>
      </c>
      <c r="N231" s="140">
        <v>42976</v>
      </c>
      <c r="O231" s="141" t="s">
        <v>149</v>
      </c>
      <c r="P231" s="141">
        <v>340</v>
      </c>
      <c r="Q231" s="141" t="s">
        <v>66</v>
      </c>
      <c r="R231" s="141" t="s">
        <v>66</v>
      </c>
      <c r="S231" s="141" t="s">
        <v>379</v>
      </c>
      <c r="T231" s="141" t="s">
        <v>66</v>
      </c>
      <c r="U231" s="141">
        <v>164</v>
      </c>
      <c r="V231" s="141">
        <v>64</v>
      </c>
      <c r="W231" s="141">
        <v>23.8</v>
      </c>
    </row>
    <row r="232" spans="1:23" x14ac:dyDescent="0.35">
      <c r="A232" s="142">
        <v>60</v>
      </c>
      <c r="B232" s="98">
        <v>1</v>
      </c>
      <c r="C232" s="143">
        <v>350</v>
      </c>
      <c r="D232" s="27" t="s">
        <v>381</v>
      </c>
      <c r="E232" s="27"/>
      <c r="F232" s="15">
        <v>42990</v>
      </c>
      <c r="G232" s="14" t="s">
        <v>59</v>
      </c>
      <c r="H232" s="14">
        <v>71</v>
      </c>
      <c r="I232" s="14" t="s">
        <v>60</v>
      </c>
      <c r="J232" s="14" t="s">
        <v>96</v>
      </c>
      <c r="K232" s="14" t="s">
        <v>62</v>
      </c>
      <c r="L232" s="14" t="s">
        <v>63</v>
      </c>
      <c r="M232" s="14" t="s">
        <v>64</v>
      </c>
      <c r="N232" s="15">
        <v>42997</v>
      </c>
      <c r="O232" s="14" t="s">
        <v>149</v>
      </c>
      <c r="P232" s="14">
        <v>369</v>
      </c>
      <c r="Q232" s="14" t="s">
        <v>66</v>
      </c>
      <c r="R232" s="14" t="s">
        <v>66</v>
      </c>
      <c r="S232" s="14" t="s">
        <v>116</v>
      </c>
      <c r="T232" s="14" t="s">
        <v>66</v>
      </c>
      <c r="U232" s="14">
        <v>166</v>
      </c>
      <c r="V232" s="14">
        <v>67</v>
      </c>
      <c r="W232" s="14">
        <v>24.3</v>
      </c>
    </row>
    <row r="233" spans="1:23" x14ac:dyDescent="0.35">
      <c r="A233" s="136">
        <v>60</v>
      </c>
      <c r="B233" s="137">
        <v>1</v>
      </c>
      <c r="C233" s="138">
        <v>350</v>
      </c>
      <c r="D233" s="139" t="s">
        <v>383</v>
      </c>
      <c r="E233" s="139"/>
      <c r="F233" s="140">
        <v>43062</v>
      </c>
      <c r="G233" s="141" t="s">
        <v>59</v>
      </c>
      <c r="H233" s="141">
        <v>72</v>
      </c>
      <c r="I233" s="141" t="s">
        <v>60</v>
      </c>
      <c r="J233" s="141" t="s">
        <v>71</v>
      </c>
      <c r="K233" s="141" t="s">
        <v>62</v>
      </c>
      <c r="L233" s="141" t="s">
        <v>63</v>
      </c>
      <c r="M233" s="141" t="s">
        <v>64</v>
      </c>
      <c r="N233" s="140">
        <v>43066</v>
      </c>
      <c r="O233" s="141" t="s">
        <v>149</v>
      </c>
      <c r="P233" s="141">
        <v>1113</v>
      </c>
      <c r="Q233" s="141" t="s">
        <v>66</v>
      </c>
      <c r="R233" s="141" t="s">
        <v>66</v>
      </c>
      <c r="S233" s="141" t="s">
        <v>116</v>
      </c>
      <c r="T233" s="141" t="s">
        <v>66</v>
      </c>
      <c r="U233" s="141">
        <v>165</v>
      </c>
      <c r="V233" s="141">
        <v>74</v>
      </c>
      <c r="W233" s="141">
        <v>27.2</v>
      </c>
    </row>
    <row r="234" spans="1:23" x14ac:dyDescent="0.35">
      <c r="A234" s="142">
        <v>60</v>
      </c>
      <c r="B234" s="98">
        <v>1</v>
      </c>
      <c r="C234" s="143">
        <v>350</v>
      </c>
      <c r="D234" s="27" t="s">
        <v>394</v>
      </c>
      <c r="E234" s="27"/>
      <c r="F234" s="15">
        <v>43165</v>
      </c>
      <c r="G234" s="14" t="s">
        <v>59</v>
      </c>
      <c r="H234" s="14">
        <v>42</v>
      </c>
      <c r="I234" s="14" t="s">
        <v>60</v>
      </c>
      <c r="J234" s="14" t="s">
        <v>61</v>
      </c>
      <c r="K234" s="14" t="s">
        <v>62</v>
      </c>
      <c r="L234" s="14" t="s">
        <v>63</v>
      </c>
      <c r="M234" s="14" t="s">
        <v>64</v>
      </c>
      <c r="N234" s="15">
        <v>43166</v>
      </c>
      <c r="O234" s="14" t="s">
        <v>149</v>
      </c>
      <c r="P234" s="14">
        <v>481</v>
      </c>
      <c r="Q234" s="14" t="s">
        <v>66</v>
      </c>
      <c r="R234" s="14" t="s">
        <v>395</v>
      </c>
      <c r="S234" s="14" t="s">
        <v>66</v>
      </c>
      <c r="T234" s="14" t="s">
        <v>66</v>
      </c>
      <c r="U234" s="14">
        <v>164</v>
      </c>
      <c r="V234" s="14">
        <v>65</v>
      </c>
      <c r="W234" s="14">
        <v>24.2</v>
      </c>
    </row>
    <row r="235" spans="1:23" x14ac:dyDescent="0.35">
      <c r="A235" s="136">
        <v>60</v>
      </c>
      <c r="B235" s="137">
        <v>1</v>
      </c>
      <c r="C235" s="138">
        <v>350</v>
      </c>
      <c r="D235" s="139" t="s">
        <v>418</v>
      </c>
      <c r="E235" s="139"/>
      <c r="F235" s="140">
        <v>43383</v>
      </c>
      <c r="G235" s="141" t="s">
        <v>59</v>
      </c>
      <c r="H235" s="141">
        <v>47</v>
      </c>
      <c r="I235" s="141" t="s">
        <v>60</v>
      </c>
      <c r="J235" s="141" t="s">
        <v>191</v>
      </c>
      <c r="K235" s="141" t="s">
        <v>62</v>
      </c>
      <c r="L235" s="141" t="s">
        <v>63</v>
      </c>
      <c r="M235" s="141" t="s">
        <v>64</v>
      </c>
      <c r="N235" s="140">
        <v>43384</v>
      </c>
      <c r="O235" s="141" t="s">
        <v>149</v>
      </c>
      <c r="P235" s="141">
        <v>480</v>
      </c>
      <c r="Q235" s="141" t="s">
        <v>66</v>
      </c>
      <c r="R235" s="141" t="s">
        <v>66</v>
      </c>
      <c r="S235" s="141" t="s">
        <v>419</v>
      </c>
      <c r="T235" s="141" t="s">
        <v>66</v>
      </c>
      <c r="U235" s="141">
        <v>170</v>
      </c>
      <c r="V235" s="141">
        <v>72</v>
      </c>
      <c r="W235" s="141">
        <v>24.9</v>
      </c>
    </row>
    <row r="236" spans="1:23" x14ac:dyDescent="0.35">
      <c r="A236" s="142">
        <v>60</v>
      </c>
      <c r="B236" s="98">
        <v>1</v>
      </c>
      <c r="C236" s="143">
        <v>350</v>
      </c>
      <c r="D236" s="27" t="s">
        <v>424</v>
      </c>
      <c r="E236" s="27"/>
      <c r="F236" s="15">
        <v>43489</v>
      </c>
      <c r="G236" s="14" t="s">
        <v>59</v>
      </c>
      <c r="H236" s="14">
        <v>62</v>
      </c>
      <c r="I236" s="14" t="s">
        <v>60</v>
      </c>
      <c r="J236" s="14" t="s">
        <v>96</v>
      </c>
      <c r="K236" s="14" t="s">
        <v>62</v>
      </c>
      <c r="L236" s="14" t="s">
        <v>63</v>
      </c>
      <c r="M236" s="14" t="s">
        <v>64</v>
      </c>
      <c r="N236" s="15">
        <v>43490</v>
      </c>
      <c r="O236" s="14" t="s">
        <v>149</v>
      </c>
      <c r="P236" s="14">
        <v>906</v>
      </c>
      <c r="Q236" s="14" t="s">
        <v>66</v>
      </c>
      <c r="R236" s="14" t="s">
        <v>66</v>
      </c>
      <c r="S236" s="14" t="s">
        <v>425</v>
      </c>
      <c r="T236" s="14" t="s">
        <v>66</v>
      </c>
      <c r="U236" s="14">
        <v>151</v>
      </c>
      <c r="V236" s="14">
        <v>77</v>
      </c>
      <c r="W236" s="14">
        <v>33.799999999999997</v>
      </c>
    </row>
    <row r="237" spans="1:23" x14ac:dyDescent="0.35">
      <c r="A237" s="136">
        <v>60</v>
      </c>
      <c r="B237" s="137">
        <v>1</v>
      </c>
      <c r="C237" s="138">
        <v>350</v>
      </c>
      <c r="D237" s="139" t="s">
        <v>426</v>
      </c>
      <c r="E237" s="139"/>
      <c r="F237" s="140">
        <v>43493</v>
      </c>
      <c r="G237" s="141" t="s">
        <v>59</v>
      </c>
      <c r="H237" s="141">
        <v>66</v>
      </c>
      <c r="I237" s="141" t="s">
        <v>60</v>
      </c>
      <c r="J237" s="141" t="s">
        <v>96</v>
      </c>
      <c r="K237" s="141" t="s">
        <v>62</v>
      </c>
      <c r="L237" s="141" t="s">
        <v>63</v>
      </c>
      <c r="M237" s="141" t="s">
        <v>64</v>
      </c>
      <c r="N237" s="140">
        <v>43496</v>
      </c>
      <c r="O237" s="141" t="s">
        <v>149</v>
      </c>
      <c r="P237" s="141">
        <v>567.29999999999995</v>
      </c>
      <c r="Q237" s="141" t="s">
        <v>66</v>
      </c>
      <c r="R237" s="141" t="s">
        <v>66</v>
      </c>
      <c r="S237" s="141" t="s">
        <v>427</v>
      </c>
      <c r="T237" s="141" t="s">
        <v>66</v>
      </c>
      <c r="U237" s="141">
        <v>162</v>
      </c>
      <c r="V237" s="141">
        <v>79</v>
      </c>
      <c r="W237" s="141">
        <v>30.1</v>
      </c>
    </row>
    <row r="238" spans="1:23" x14ac:dyDescent="0.35">
      <c r="A238" s="142">
        <v>60</v>
      </c>
      <c r="B238" s="98">
        <v>1</v>
      </c>
      <c r="C238" s="143">
        <v>350</v>
      </c>
      <c r="D238" s="27" t="s">
        <v>428</v>
      </c>
      <c r="E238" s="27"/>
      <c r="F238" s="15">
        <v>43511</v>
      </c>
      <c r="G238" s="14" t="s">
        <v>59</v>
      </c>
      <c r="H238" s="14">
        <v>35</v>
      </c>
      <c r="I238" s="14" t="s">
        <v>60</v>
      </c>
      <c r="J238" s="14" t="s">
        <v>71</v>
      </c>
      <c r="K238" s="14" t="s">
        <v>62</v>
      </c>
      <c r="L238" s="14" t="s">
        <v>63</v>
      </c>
      <c r="M238" s="14" t="s">
        <v>64</v>
      </c>
      <c r="N238" s="15">
        <v>43517</v>
      </c>
      <c r="O238" s="14" t="s">
        <v>149</v>
      </c>
      <c r="P238" s="14">
        <v>496</v>
      </c>
      <c r="Q238" s="14" t="s">
        <v>66</v>
      </c>
      <c r="R238" s="14" t="s">
        <v>66</v>
      </c>
      <c r="S238" s="14" t="s">
        <v>353</v>
      </c>
      <c r="T238" s="14" t="s">
        <v>66</v>
      </c>
      <c r="U238" s="14">
        <v>167</v>
      </c>
      <c r="V238" s="14">
        <v>96</v>
      </c>
      <c r="W238" s="14">
        <v>34.4</v>
      </c>
    </row>
    <row r="239" spans="1:23" x14ac:dyDescent="0.35">
      <c r="A239" s="136">
        <v>60</v>
      </c>
      <c r="B239" s="137">
        <v>1</v>
      </c>
      <c r="C239" s="138">
        <v>350</v>
      </c>
      <c r="D239" s="139" t="s">
        <v>431</v>
      </c>
      <c r="E239" s="139"/>
      <c r="F239" s="140">
        <v>43553</v>
      </c>
      <c r="G239" s="141" t="s">
        <v>59</v>
      </c>
      <c r="H239" s="141">
        <v>71</v>
      </c>
      <c r="I239" s="141" t="s">
        <v>60</v>
      </c>
      <c r="J239" s="141" t="s">
        <v>71</v>
      </c>
      <c r="K239" s="141" t="s">
        <v>62</v>
      </c>
      <c r="L239" s="141" t="s">
        <v>63</v>
      </c>
      <c r="M239" s="141" t="s">
        <v>64</v>
      </c>
      <c r="N239" s="140">
        <v>43552</v>
      </c>
      <c r="O239" s="141" t="s">
        <v>149</v>
      </c>
      <c r="P239" s="141">
        <v>648</v>
      </c>
      <c r="Q239" s="141" t="s">
        <v>66</v>
      </c>
      <c r="R239" s="141" t="s">
        <v>66</v>
      </c>
      <c r="S239" s="141" t="s">
        <v>432</v>
      </c>
      <c r="T239" s="141" t="s">
        <v>66</v>
      </c>
      <c r="U239" s="141">
        <v>163</v>
      </c>
      <c r="V239" s="141">
        <v>100</v>
      </c>
      <c r="W239" s="141">
        <v>37.6</v>
      </c>
    </row>
    <row r="240" spans="1:23" x14ac:dyDescent="0.35">
      <c r="A240" s="142">
        <v>60</v>
      </c>
      <c r="B240" s="98">
        <v>1</v>
      </c>
      <c r="C240" s="143">
        <v>350</v>
      </c>
      <c r="D240" s="27" t="s">
        <v>433</v>
      </c>
      <c r="E240" s="27"/>
      <c r="F240" s="15">
        <v>43599</v>
      </c>
      <c r="G240" s="14" t="s">
        <v>59</v>
      </c>
      <c r="H240" s="14">
        <v>67</v>
      </c>
      <c r="I240" s="14" t="s">
        <v>60</v>
      </c>
      <c r="J240" s="14" t="s">
        <v>152</v>
      </c>
      <c r="K240" s="14" t="s">
        <v>62</v>
      </c>
      <c r="L240" s="14" t="s">
        <v>63</v>
      </c>
      <c r="M240" s="14" t="s">
        <v>64</v>
      </c>
      <c r="N240" s="15">
        <v>43600</v>
      </c>
      <c r="O240" s="14" t="s">
        <v>149</v>
      </c>
      <c r="P240" s="14">
        <v>590</v>
      </c>
      <c r="Q240" s="14" t="s">
        <v>66</v>
      </c>
      <c r="R240" s="14" t="s">
        <v>66</v>
      </c>
      <c r="S240" s="14" t="s">
        <v>434</v>
      </c>
      <c r="T240" s="14" t="s">
        <v>66</v>
      </c>
      <c r="U240" s="14">
        <v>161</v>
      </c>
      <c r="V240" s="14">
        <v>74</v>
      </c>
      <c r="W240" s="14">
        <v>28.5</v>
      </c>
    </row>
    <row r="241" spans="1:23" x14ac:dyDescent="0.35">
      <c r="A241" s="136">
        <v>60</v>
      </c>
      <c r="B241" s="137">
        <v>1</v>
      </c>
      <c r="C241" s="138">
        <v>350</v>
      </c>
      <c r="D241" s="139" t="s">
        <v>464</v>
      </c>
      <c r="E241" s="139"/>
      <c r="F241" s="140">
        <v>44400</v>
      </c>
      <c r="G241" s="141" t="s">
        <v>59</v>
      </c>
      <c r="H241" s="141">
        <v>44</v>
      </c>
      <c r="I241" s="141" t="s">
        <v>60</v>
      </c>
      <c r="J241" s="141" t="s">
        <v>191</v>
      </c>
      <c r="K241" s="141" t="s">
        <v>62</v>
      </c>
      <c r="L241" s="141" t="s">
        <v>63</v>
      </c>
      <c r="M241" s="141" t="s">
        <v>64</v>
      </c>
      <c r="N241" s="140">
        <v>44400</v>
      </c>
      <c r="O241" s="141" t="s">
        <v>149</v>
      </c>
      <c r="P241" s="141" t="s">
        <v>465</v>
      </c>
      <c r="Q241" s="141" t="s">
        <v>66</v>
      </c>
      <c r="R241" s="141" t="s">
        <v>66</v>
      </c>
      <c r="S241" s="141" t="s">
        <v>66</v>
      </c>
      <c r="T241" s="141" t="s">
        <v>66</v>
      </c>
      <c r="U241" s="141">
        <v>162</v>
      </c>
      <c r="V241" s="141">
        <v>45</v>
      </c>
      <c r="W241" s="141">
        <v>17.100000000000001</v>
      </c>
    </row>
    <row r="242" spans="1:23" x14ac:dyDescent="0.35">
      <c r="A242" s="142">
        <v>60</v>
      </c>
      <c r="B242" s="98">
        <v>1</v>
      </c>
      <c r="C242" s="143">
        <v>350</v>
      </c>
      <c r="D242" s="27" t="s">
        <v>466</v>
      </c>
      <c r="E242" s="27"/>
      <c r="F242" s="15">
        <v>44495</v>
      </c>
      <c r="G242" s="14" t="s">
        <v>59</v>
      </c>
      <c r="H242" s="14">
        <v>50</v>
      </c>
      <c r="I242" s="14" t="s">
        <v>60</v>
      </c>
      <c r="J242" s="14" t="s">
        <v>191</v>
      </c>
      <c r="K242" s="14" t="s">
        <v>62</v>
      </c>
      <c r="L242" s="14" t="s">
        <v>63</v>
      </c>
      <c r="M242" s="14" t="s">
        <v>64</v>
      </c>
      <c r="N242" s="15">
        <v>44495</v>
      </c>
      <c r="O242" s="14" t="s">
        <v>149</v>
      </c>
      <c r="P242" s="14" t="s">
        <v>186</v>
      </c>
      <c r="Q242" s="14" t="s">
        <v>66</v>
      </c>
      <c r="R242" s="14" t="s">
        <v>66</v>
      </c>
      <c r="S242" s="14" t="s">
        <v>353</v>
      </c>
      <c r="T242" s="14" t="s">
        <v>66</v>
      </c>
      <c r="U242" s="14">
        <v>172</v>
      </c>
      <c r="V242" s="14">
        <v>91</v>
      </c>
      <c r="W242" s="14">
        <v>30.8</v>
      </c>
    </row>
    <row r="243" spans="1:23" x14ac:dyDescent="0.35">
      <c r="A243" s="136">
        <v>60</v>
      </c>
      <c r="B243" s="137">
        <v>1</v>
      </c>
      <c r="C243" s="138">
        <v>350</v>
      </c>
      <c r="D243" s="139" t="s">
        <v>510</v>
      </c>
      <c r="E243" s="139"/>
      <c r="F243" s="140">
        <v>45008</v>
      </c>
      <c r="G243" s="141" t="s">
        <v>59</v>
      </c>
      <c r="H243" s="141">
        <v>42</v>
      </c>
      <c r="I243" s="141" t="s">
        <v>60</v>
      </c>
      <c r="J243" s="141" t="s">
        <v>77</v>
      </c>
      <c r="K243" s="141" t="s">
        <v>62</v>
      </c>
      <c r="L243" s="141" t="s">
        <v>63</v>
      </c>
      <c r="M243" s="141" t="s">
        <v>64</v>
      </c>
      <c r="N243" s="140">
        <v>45008</v>
      </c>
      <c r="O243" s="141" t="s">
        <v>149</v>
      </c>
      <c r="P243" s="141" t="s">
        <v>511</v>
      </c>
      <c r="Q243" s="141" t="s">
        <v>66</v>
      </c>
      <c r="R243" s="141" t="s">
        <v>66</v>
      </c>
      <c r="S243" s="141" t="s">
        <v>66</v>
      </c>
      <c r="T243" s="141" t="s">
        <v>66</v>
      </c>
      <c r="U243" s="141">
        <v>162</v>
      </c>
      <c r="V243" s="141">
        <v>72</v>
      </c>
      <c r="W243" s="141">
        <v>27.4</v>
      </c>
    </row>
    <row r="244" spans="1:23" x14ac:dyDescent="0.35">
      <c r="A244" s="142">
        <v>60</v>
      </c>
      <c r="B244" s="98">
        <v>1</v>
      </c>
      <c r="C244" s="143">
        <v>350</v>
      </c>
      <c r="D244" s="27" t="s">
        <v>539</v>
      </c>
      <c r="E244" s="27"/>
      <c r="F244" s="15">
        <v>45147</v>
      </c>
      <c r="G244" s="14" t="s">
        <v>59</v>
      </c>
      <c r="H244" s="14">
        <v>41</v>
      </c>
      <c r="I244" s="14" t="s">
        <v>60</v>
      </c>
      <c r="J244" s="14" t="s">
        <v>96</v>
      </c>
      <c r="K244" s="14" t="s">
        <v>62</v>
      </c>
      <c r="L244" s="14" t="s">
        <v>63</v>
      </c>
      <c r="M244" s="14" t="s">
        <v>64</v>
      </c>
      <c r="N244" s="15">
        <v>45147</v>
      </c>
      <c r="O244" s="14" t="s">
        <v>149</v>
      </c>
      <c r="P244" s="14">
        <v>7.3</v>
      </c>
      <c r="Q244" s="14" t="s">
        <v>66</v>
      </c>
      <c r="R244" s="14" t="s">
        <v>66</v>
      </c>
      <c r="S244" s="14" t="s">
        <v>66</v>
      </c>
      <c r="T244" s="14" t="s">
        <v>66</v>
      </c>
      <c r="U244" s="14">
        <v>164</v>
      </c>
      <c r="V244" s="14">
        <v>60</v>
      </c>
      <c r="W244" s="14">
        <v>22.3</v>
      </c>
    </row>
    <row r="245" spans="1:23" x14ac:dyDescent="0.35">
      <c r="A245" s="136">
        <v>60</v>
      </c>
      <c r="B245" s="137">
        <v>1</v>
      </c>
      <c r="C245" s="138">
        <v>350</v>
      </c>
      <c r="D245" s="139" t="s">
        <v>549</v>
      </c>
      <c r="E245" s="139"/>
      <c r="F245" s="140" t="s">
        <v>550</v>
      </c>
      <c r="G245" s="141" t="s">
        <v>59</v>
      </c>
      <c r="H245" s="141">
        <v>53</v>
      </c>
      <c r="I245" s="141" t="s">
        <v>60</v>
      </c>
      <c r="J245" s="141" t="s">
        <v>71</v>
      </c>
      <c r="K245" s="141" t="s">
        <v>62</v>
      </c>
      <c r="L245" s="141" t="s">
        <v>63</v>
      </c>
      <c r="M245" s="141" t="s">
        <v>64</v>
      </c>
      <c r="N245" s="140">
        <v>45233</v>
      </c>
      <c r="O245" s="141" t="s">
        <v>149</v>
      </c>
      <c r="P245" s="141" t="s">
        <v>186</v>
      </c>
      <c r="Q245" s="141" t="s">
        <v>66</v>
      </c>
      <c r="R245" s="141" t="s">
        <v>66</v>
      </c>
      <c r="S245" s="141" t="s">
        <v>353</v>
      </c>
      <c r="T245" s="141" t="s">
        <v>66</v>
      </c>
      <c r="U245" s="141">
        <v>155</v>
      </c>
      <c r="V245" s="141">
        <v>84</v>
      </c>
      <c r="W245" s="141">
        <v>34.9</v>
      </c>
    </row>
    <row r="246" spans="1:23" x14ac:dyDescent="0.35">
      <c r="A246" s="142">
        <v>60</v>
      </c>
      <c r="B246" s="98">
        <v>1</v>
      </c>
      <c r="C246" s="143">
        <v>350</v>
      </c>
      <c r="D246" s="27" t="s">
        <v>556</v>
      </c>
      <c r="E246" s="27"/>
      <c r="F246" s="15">
        <v>45282</v>
      </c>
      <c r="G246" s="14" t="s">
        <v>59</v>
      </c>
      <c r="H246" s="14">
        <v>53</v>
      </c>
      <c r="I246" s="14" t="s">
        <v>60</v>
      </c>
      <c r="J246" s="14" t="s">
        <v>102</v>
      </c>
      <c r="K246" s="14" t="s">
        <v>62</v>
      </c>
      <c r="L246" s="14" t="s">
        <v>63</v>
      </c>
      <c r="M246" s="14" t="s">
        <v>64</v>
      </c>
      <c r="N246" s="15">
        <v>45282</v>
      </c>
      <c r="O246" s="14" t="s">
        <v>149</v>
      </c>
      <c r="P246" s="14" t="s">
        <v>557</v>
      </c>
      <c r="Q246" s="14" t="s">
        <v>66</v>
      </c>
      <c r="R246" s="14" t="s">
        <v>558</v>
      </c>
      <c r="S246" s="14" t="s">
        <v>66</v>
      </c>
      <c r="T246" s="14" t="s">
        <v>66</v>
      </c>
      <c r="U246" s="14">
        <v>167</v>
      </c>
      <c r="V246" s="14">
        <v>76</v>
      </c>
      <c r="W246" s="14">
        <v>27.2</v>
      </c>
    </row>
    <row r="247" spans="1:23" x14ac:dyDescent="0.35">
      <c r="A247" s="136">
        <v>60</v>
      </c>
      <c r="B247" s="137">
        <v>1</v>
      </c>
      <c r="C247" s="138">
        <v>350</v>
      </c>
      <c r="D247" s="139" t="s">
        <v>236</v>
      </c>
      <c r="E247" s="139"/>
      <c r="F247" s="140">
        <v>41754</v>
      </c>
      <c r="G247" s="141" t="s">
        <v>59</v>
      </c>
      <c r="H247" s="141">
        <v>53</v>
      </c>
      <c r="I247" s="141" t="s">
        <v>60</v>
      </c>
      <c r="J247" s="141" t="s">
        <v>71</v>
      </c>
      <c r="K247" s="141" t="s">
        <v>62</v>
      </c>
      <c r="L247" s="141" t="s">
        <v>63</v>
      </c>
      <c r="M247" s="141" t="s">
        <v>64</v>
      </c>
      <c r="N247" s="140">
        <v>41766</v>
      </c>
      <c r="O247" s="141" t="s">
        <v>237</v>
      </c>
      <c r="P247" s="141" t="s">
        <v>186</v>
      </c>
      <c r="Q247" s="141" t="s">
        <v>66</v>
      </c>
      <c r="R247" s="141" t="s">
        <v>238</v>
      </c>
      <c r="S247" s="141" t="s">
        <v>66</v>
      </c>
      <c r="T247" s="141" t="s">
        <v>66</v>
      </c>
      <c r="U247" s="141">
        <v>164</v>
      </c>
      <c r="V247" s="141">
        <v>81</v>
      </c>
      <c r="W247" s="141">
        <v>30.1</v>
      </c>
    </row>
    <row r="248" spans="1:23" x14ac:dyDescent="0.35">
      <c r="A248" s="142">
        <v>60</v>
      </c>
      <c r="B248" s="98">
        <v>1</v>
      </c>
      <c r="C248" s="143">
        <v>350</v>
      </c>
      <c r="D248" s="27" t="s">
        <v>300</v>
      </c>
      <c r="E248" s="27"/>
      <c r="F248" s="15">
        <v>42096</v>
      </c>
      <c r="G248" s="14" t="s">
        <v>59</v>
      </c>
      <c r="H248" s="14">
        <v>37</v>
      </c>
      <c r="I248" s="14" t="s">
        <v>60</v>
      </c>
      <c r="J248" s="14" t="s">
        <v>96</v>
      </c>
      <c r="K248" s="14" t="s">
        <v>62</v>
      </c>
      <c r="L248" s="14" t="s">
        <v>63</v>
      </c>
      <c r="M248" s="14" t="s">
        <v>64</v>
      </c>
      <c r="N248" s="15">
        <v>42100</v>
      </c>
      <c r="O248" s="14" t="s">
        <v>237</v>
      </c>
      <c r="P248" s="14">
        <v>84</v>
      </c>
      <c r="Q248" s="14" t="s">
        <v>66</v>
      </c>
      <c r="R248" s="14" t="s">
        <v>301</v>
      </c>
      <c r="S248" s="14" t="s">
        <v>66</v>
      </c>
      <c r="T248" s="14" t="s">
        <v>66</v>
      </c>
      <c r="U248" s="14">
        <v>159</v>
      </c>
      <c r="V248" s="14">
        <v>55</v>
      </c>
      <c r="W248" s="14">
        <v>21.8</v>
      </c>
    </row>
    <row r="249" spans="1:23" x14ac:dyDescent="0.35">
      <c r="A249" s="136">
        <v>60</v>
      </c>
      <c r="B249" s="137">
        <v>1</v>
      </c>
      <c r="C249" s="138">
        <v>350</v>
      </c>
      <c r="D249" s="139" t="s">
        <v>302</v>
      </c>
      <c r="E249" s="139"/>
      <c r="F249" s="140">
        <v>42102</v>
      </c>
      <c r="G249" s="141" t="s">
        <v>59</v>
      </c>
      <c r="H249" s="141">
        <v>58</v>
      </c>
      <c r="I249" s="141" t="s">
        <v>60</v>
      </c>
      <c r="J249" s="141" t="s">
        <v>71</v>
      </c>
      <c r="K249" s="141" t="s">
        <v>62</v>
      </c>
      <c r="L249" s="141" t="s">
        <v>63</v>
      </c>
      <c r="M249" s="141" t="s">
        <v>64</v>
      </c>
      <c r="N249" s="140">
        <v>42107</v>
      </c>
      <c r="O249" s="141" t="s">
        <v>237</v>
      </c>
      <c r="P249" s="141">
        <v>121</v>
      </c>
      <c r="Q249" s="141" t="s">
        <v>129</v>
      </c>
      <c r="R249" s="141" t="s">
        <v>303</v>
      </c>
      <c r="S249" s="141" t="s">
        <v>66</v>
      </c>
      <c r="T249" s="141" t="s">
        <v>66</v>
      </c>
      <c r="U249" s="141">
        <v>173</v>
      </c>
      <c r="V249" s="141">
        <v>70</v>
      </c>
      <c r="W249" s="141">
        <v>23.4</v>
      </c>
    </row>
    <row r="250" spans="1:23" x14ac:dyDescent="0.35">
      <c r="A250" s="142">
        <v>60</v>
      </c>
      <c r="B250" s="98">
        <v>1</v>
      </c>
      <c r="C250" s="143">
        <v>350</v>
      </c>
      <c r="D250" s="27" t="s">
        <v>308</v>
      </c>
      <c r="E250" s="27"/>
      <c r="F250" s="15">
        <v>42109</v>
      </c>
      <c r="G250" s="14" t="s">
        <v>59</v>
      </c>
      <c r="H250" s="14">
        <v>39</v>
      </c>
      <c r="I250" s="14" t="s">
        <v>60</v>
      </c>
      <c r="J250" s="14" t="s">
        <v>71</v>
      </c>
      <c r="K250" s="14" t="s">
        <v>62</v>
      </c>
      <c r="L250" s="14" t="s">
        <v>63</v>
      </c>
      <c r="M250" s="14" t="s">
        <v>64</v>
      </c>
      <c r="N250" s="15">
        <v>42117</v>
      </c>
      <c r="O250" s="14" t="s">
        <v>237</v>
      </c>
      <c r="P250" s="14">
        <v>344</v>
      </c>
      <c r="Q250" s="14" t="s">
        <v>66</v>
      </c>
      <c r="R250" s="14" t="s">
        <v>92</v>
      </c>
      <c r="S250" s="14" t="s">
        <v>157</v>
      </c>
      <c r="T250" s="14" t="s">
        <v>66</v>
      </c>
      <c r="U250" s="14">
        <v>167</v>
      </c>
      <c r="V250" s="14">
        <v>83</v>
      </c>
      <c r="W250" s="14">
        <v>29.8</v>
      </c>
    </row>
    <row r="251" spans="1:23" x14ac:dyDescent="0.35">
      <c r="A251" s="136">
        <v>60</v>
      </c>
      <c r="B251" s="137">
        <v>1</v>
      </c>
      <c r="C251" s="138">
        <v>350</v>
      </c>
      <c r="D251" s="139" t="s">
        <v>320</v>
      </c>
      <c r="E251" s="139"/>
      <c r="F251" s="140">
        <v>42229</v>
      </c>
      <c r="G251" s="141" t="s">
        <v>59</v>
      </c>
      <c r="H251" s="141">
        <v>37</v>
      </c>
      <c r="I251" s="141" t="s">
        <v>60</v>
      </c>
      <c r="J251" s="141" t="s">
        <v>71</v>
      </c>
      <c r="K251" s="141" t="s">
        <v>62</v>
      </c>
      <c r="L251" s="141" t="s">
        <v>63</v>
      </c>
      <c r="M251" s="141" t="s">
        <v>64</v>
      </c>
      <c r="N251" s="140">
        <v>42237</v>
      </c>
      <c r="O251" s="141" t="s">
        <v>237</v>
      </c>
      <c r="P251" s="141">
        <v>148</v>
      </c>
      <c r="Q251" s="141" t="s">
        <v>66</v>
      </c>
      <c r="R251" s="141" t="s">
        <v>321</v>
      </c>
      <c r="S251" s="141" t="s">
        <v>66</v>
      </c>
      <c r="T251" s="141" t="s">
        <v>66</v>
      </c>
      <c r="U251" s="141">
        <v>163</v>
      </c>
      <c r="V251" s="141">
        <v>79</v>
      </c>
      <c r="W251" s="141">
        <v>29.7</v>
      </c>
    </row>
    <row r="252" spans="1:23" x14ac:dyDescent="0.35">
      <c r="A252" s="142">
        <v>60</v>
      </c>
      <c r="B252" s="98">
        <v>1</v>
      </c>
      <c r="C252" s="143">
        <v>350</v>
      </c>
      <c r="D252" s="27" t="s">
        <v>195</v>
      </c>
      <c r="E252" s="27"/>
      <c r="F252" s="15">
        <v>41674</v>
      </c>
      <c r="G252" s="14" t="s">
        <v>59</v>
      </c>
      <c r="H252" s="14">
        <v>54</v>
      </c>
      <c r="I252" s="14" t="s">
        <v>60</v>
      </c>
      <c r="J252" s="14" t="s">
        <v>96</v>
      </c>
      <c r="K252" s="14" t="s">
        <v>62</v>
      </c>
      <c r="L252" s="14" t="s">
        <v>63</v>
      </c>
      <c r="M252" s="14" t="s">
        <v>64</v>
      </c>
      <c r="N252" s="15">
        <v>41682</v>
      </c>
      <c r="O252" s="14" t="s">
        <v>196</v>
      </c>
      <c r="P252" s="14" t="s">
        <v>186</v>
      </c>
      <c r="Q252" s="14" t="s">
        <v>197</v>
      </c>
      <c r="R252" s="14" t="s">
        <v>198</v>
      </c>
      <c r="S252" s="14" t="s">
        <v>199</v>
      </c>
      <c r="T252" s="14" t="s">
        <v>66</v>
      </c>
      <c r="U252" s="14">
        <v>155</v>
      </c>
      <c r="V252" s="14">
        <v>68</v>
      </c>
      <c r="W252" s="14">
        <v>28.3</v>
      </c>
    </row>
    <row r="253" spans="1:23" x14ac:dyDescent="0.35">
      <c r="A253" s="136">
        <v>60</v>
      </c>
      <c r="B253" s="137">
        <v>1</v>
      </c>
      <c r="C253" s="138">
        <v>350</v>
      </c>
      <c r="D253" s="139" t="s">
        <v>250</v>
      </c>
      <c r="E253" s="139"/>
      <c r="F253" s="140">
        <v>41821</v>
      </c>
      <c r="G253" s="141" t="s">
        <v>59</v>
      </c>
      <c r="H253" s="141">
        <v>32</v>
      </c>
      <c r="I253" s="141" t="s">
        <v>60</v>
      </c>
      <c r="J253" s="141" t="s">
        <v>152</v>
      </c>
      <c r="K253" s="141" t="s">
        <v>62</v>
      </c>
      <c r="L253" s="141" t="s">
        <v>63</v>
      </c>
      <c r="M253" s="141" t="s">
        <v>64</v>
      </c>
      <c r="N253" s="140">
        <v>41831</v>
      </c>
      <c r="O253" s="141" t="s">
        <v>196</v>
      </c>
      <c r="P253" s="141" t="s">
        <v>186</v>
      </c>
      <c r="Q253" s="141" t="s">
        <v>66</v>
      </c>
      <c r="R253" s="141" t="s">
        <v>66</v>
      </c>
      <c r="S253" s="141" t="s">
        <v>66</v>
      </c>
      <c r="T253" s="141" t="s">
        <v>66</v>
      </c>
      <c r="U253" s="141">
        <v>165</v>
      </c>
      <c r="V253" s="141">
        <v>85</v>
      </c>
      <c r="W253" s="141">
        <v>31.2</v>
      </c>
    </row>
    <row r="254" spans="1:23" x14ac:dyDescent="0.35">
      <c r="A254" s="142">
        <v>60</v>
      </c>
      <c r="B254" s="98">
        <v>1</v>
      </c>
      <c r="C254" s="143">
        <v>350</v>
      </c>
      <c r="D254" s="27" t="s">
        <v>399</v>
      </c>
      <c r="E254" s="27"/>
      <c r="F254" s="15">
        <v>43201</v>
      </c>
      <c r="G254" s="14" t="s">
        <v>59</v>
      </c>
      <c r="H254" s="14">
        <v>44</v>
      </c>
      <c r="I254" s="14" t="s">
        <v>60</v>
      </c>
      <c r="J254" s="14" t="s">
        <v>71</v>
      </c>
      <c r="K254" s="14" t="s">
        <v>62</v>
      </c>
      <c r="L254" s="14" t="s">
        <v>63</v>
      </c>
      <c r="M254" s="14" t="s">
        <v>64</v>
      </c>
      <c r="N254" s="15">
        <v>43206</v>
      </c>
      <c r="O254" s="14" t="s">
        <v>196</v>
      </c>
      <c r="P254" s="14">
        <v>263.39999999999998</v>
      </c>
      <c r="Q254" s="14" t="s">
        <v>66</v>
      </c>
      <c r="R254" s="14" t="s">
        <v>400</v>
      </c>
      <c r="S254" s="14" t="s">
        <v>401</v>
      </c>
      <c r="T254" s="14" t="s">
        <v>66</v>
      </c>
      <c r="U254" s="14">
        <v>165</v>
      </c>
      <c r="V254" s="14">
        <v>121</v>
      </c>
      <c r="W254" s="14">
        <v>44.4</v>
      </c>
    </row>
    <row r="255" spans="1:23" x14ac:dyDescent="0.35">
      <c r="A255" s="136">
        <v>60</v>
      </c>
      <c r="B255" s="137">
        <v>1</v>
      </c>
      <c r="C255" s="138">
        <v>350</v>
      </c>
      <c r="D255" s="139" t="s">
        <v>470</v>
      </c>
      <c r="E255" s="139"/>
      <c r="F255" s="140">
        <v>44523</v>
      </c>
      <c r="G255" s="141" t="s">
        <v>59</v>
      </c>
      <c r="H255" s="141">
        <v>49</v>
      </c>
      <c r="I255" s="141" t="s">
        <v>60</v>
      </c>
      <c r="J255" s="141" t="s">
        <v>77</v>
      </c>
      <c r="K255" s="141" t="s">
        <v>62</v>
      </c>
      <c r="L255" s="141" t="s">
        <v>63</v>
      </c>
      <c r="M255" s="141" t="s">
        <v>64</v>
      </c>
      <c r="N255" s="140">
        <v>44523</v>
      </c>
      <c r="O255" s="141" t="s">
        <v>196</v>
      </c>
      <c r="P255" s="141" t="s">
        <v>471</v>
      </c>
      <c r="Q255" s="141" t="s">
        <v>66</v>
      </c>
      <c r="R255" s="141" t="s">
        <v>66</v>
      </c>
      <c r="S255" s="141" t="s">
        <v>66</v>
      </c>
      <c r="T255" s="141" t="s">
        <v>66</v>
      </c>
      <c r="U255" s="141">
        <v>172</v>
      </c>
      <c r="V255" s="141">
        <v>80</v>
      </c>
      <c r="W255" s="141">
        <v>27</v>
      </c>
    </row>
    <row r="256" spans="1:23" x14ac:dyDescent="0.35">
      <c r="A256" s="142">
        <v>60</v>
      </c>
      <c r="B256" s="98">
        <v>1</v>
      </c>
      <c r="C256" s="143">
        <v>350</v>
      </c>
      <c r="D256" s="27" t="s">
        <v>521</v>
      </c>
      <c r="E256" s="27"/>
      <c r="F256" s="15">
        <v>45051</v>
      </c>
      <c r="G256" s="14" t="s">
        <v>59</v>
      </c>
      <c r="H256" s="14">
        <v>55</v>
      </c>
      <c r="I256" s="14" t="s">
        <v>60</v>
      </c>
      <c r="J256" s="14" t="s">
        <v>102</v>
      </c>
      <c r="K256" s="14" t="s">
        <v>62</v>
      </c>
      <c r="L256" s="14" t="s">
        <v>63</v>
      </c>
      <c r="M256" s="14" t="s">
        <v>64</v>
      </c>
      <c r="N256" s="15">
        <v>45051</v>
      </c>
      <c r="O256" s="14" t="s">
        <v>196</v>
      </c>
      <c r="P256" s="14" t="s">
        <v>522</v>
      </c>
      <c r="Q256" s="14" t="s">
        <v>66</v>
      </c>
      <c r="R256" s="14" t="s">
        <v>523</v>
      </c>
      <c r="S256" s="14" t="s">
        <v>524</v>
      </c>
      <c r="T256" s="14" t="s">
        <v>66</v>
      </c>
      <c r="U256" s="14">
        <v>161</v>
      </c>
      <c r="V256" s="14">
        <v>70</v>
      </c>
      <c r="W256" s="14">
        <v>27</v>
      </c>
    </row>
    <row r="257" spans="1:23" x14ac:dyDescent="0.35">
      <c r="A257" s="136">
        <v>60</v>
      </c>
      <c r="B257" s="137">
        <v>1</v>
      </c>
      <c r="C257" s="138">
        <v>350</v>
      </c>
      <c r="D257" s="139" t="s">
        <v>176</v>
      </c>
      <c r="E257" s="139"/>
      <c r="F257" s="140">
        <v>41590</v>
      </c>
      <c r="G257" s="141" t="s">
        <v>59</v>
      </c>
      <c r="H257" s="141">
        <v>56</v>
      </c>
      <c r="I257" s="141" t="s">
        <v>60</v>
      </c>
      <c r="J257" s="141" t="s">
        <v>96</v>
      </c>
      <c r="K257" s="141" t="s">
        <v>62</v>
      </c>
      <c r="L257" s="141" t="s">
        <v>63</v>
      </c>
      <c r="M257" s="141" t="s">
        <v>64</v>
      </c>
      <c r="N257" s="140">
        <v>41598</v>
      </c>
      <c r="O257" s="141" t="s">
        <v>177</v>
      </c>
      <c r="P257" s="141">
        <v>200</v>
      </c>
      <c r="Q257" s="141" t="s">
        <v>66</v>
      </c>
      <c r="R257" s="141" t="s">
        <v>66</v>
      </c>
      <c r="S257" s="141" t="s">
        <v>116</v>
      </c>
      <c r="T257" s="141" t="s">
        <v>66</v>
      </c>
      <c r="U257" s="141" t="s">
        <v>141</v>
      </c>
      <c r="V257" s="141" t="s">
        <v>141</v>
      </c>
      <c r="W257" s="141" t="s">
        <v>141</v>
      </c>
    </row>
    <row r="258" spans="1:23" x14ac:dyDescent="0.35">
      <c r="A258" s="142">
        <v>60</v>
      </c>
      <c r="B258" s="98">
        <v>1</v>
      </c>
      <c r="C258" s="143">
        <v>350</v>
      </c>
      <c r="D258" s="27" t="s">
        <v>285</v>
      </c>
      <c r="E258" s="27"/>
      <c r="F258" s="15">
        <v>41949</v>
      </c>
      <c r="G258" s="14" t="s">
        <v>59</v>
      </c>
      <c r="H258" s="14">
        <v>60</v>
      </c>
      <c r="I258" s="14" t="s">
        <v>60</v>
      </c>
      <c r="J258" s="14" t="s">
        <v>61</v>
      </c>
      <c r="K258" s="14" t="s">
        <v>62</v>
      </c>
      <c r="L258" s="14" t="s">
        <v>63</v>
      </c>
      <c r="M258" s="14" t="s">
        <v>64</v>
      </c>
      <c r="N258" s="15">
        <v>41968</v>
      </c>
      <c r="O258" s="14" t="s">
        <v>177</v>
      </c>
      <c r="P258" s="14">
        <v>304.5</v>
      </c>
      <c r="Q258" s="14" t="s">
        <v>66</v>
      </c>
      <c r="R258" s="14" t="s">
        <v>286</v>
      </c>
      <c r="S258" s="14" t="s">
        <v>287</v>
      </c>
      <c r="T258" s="14" t="s">
        <v>66</v>
      </c>
      <c r="U258" s="14">
        <v>168</v>
      </c>
      <c r="V258" s="14">
        <v>61</v>
      </c>
      <c r="W258" s="14">
        <v>21.6</v>
      </c>
    </row>
    <row r="259" spans="1:23" x14ac:dyDescent="0.35">
      <c r="A259" s="136">
        <v>60</v>
      </c>
      <c r="B259" s="137">
        <v>1</v>
      </c>
      <c r="C259" s="138">
        <v>350</v>
      </c>
      <c r="D259" s="139" t="s">
        <v>382</v>
      </c>
      <c r="E259" s="139"/>
      <c r="F259" s="140">
        <v>42999</v>
      </c>
      <c r="G259" s="141" t="s">
        <v>59</v>
      </c>
      <c r="H259" s="141">
        <v>57</v>
      </c>
      <c r="I259" s="141" t="s">
        <v>60</v>
      </c>
      <c r="J259" s="141" t="s">
        <v>71</v>
      </c>
      <c r="K259" s="141" t="s">
        <v>62</v>
      </c>
      <c r="L259" s="141" t="s">
        <v>63</v>
      </c>
      <c r="M259" s="141" t="s">
        <v>64</v>
      </c>
      <c r="N259" s="140">
        <v>43003</v>
      </c>
      <c r="O259" s="141" t="s">
        <v>177</v>
      </c>
      <c r="P259" s="141">
        <v>1020</v>
      </c>
      <c r="Q259" s="141" t="s">
        <v>66</v>
      </c>
      <c r="R259" s="141" t="s">
        <v>66</v>
      </c>
      <c r="S259" s="141" t="s">
        <v>97</v>
      </c>
      <c r="T259" s="141" t="s">
        <v>66</v>
      </c>
      <c r="U259" s="141">
        <v>174</v>
      </c>
      <c r="V259" s="141">
        <v>97</v>
      </c>
      <c r="W259" s="141">
        <v>32</v>
      </c>
    </row>
    <row r="260" spans="1:23" x14ac:dyDescent="0.35">
      <c r="A260" s="142">
        <v>60</v>
      </c>
      <c r="B260" s="98">
        <v>1</v>
      </c>
      <c r="C260" s="143">
        <v>350</v>
      </c>
      <c r="D260" s="27" t="s">
        <v>440</v>
      </c>
      <c r="E260" s="27"/>
      <c r="F260" s="15">
        <v>43882</v>
      </c>
      <c r="G260" s="14" t="s">
        <v>59</v>
      </c>
      <c r="H260" s="14">
        <v>65</v>
      </c>
      <c r="I260" s="14" t="s">
        <v>60</v>
      </c>
      <c r="J260" s="14" t="s">
        <v>102</v>
      </c>
      <c r="K260" s="14" t="s">
        <v>62</v>
      </c>
      <c r="L260" s="14" t="s">
        <v>63</v>
      </c>
      <c r="M260" s="14" t="s">
        <v>64</v>
      </c>
      <c r="N260" s="15" t="s">
        <v>441</v>
      </c>
      <c r="O260" s="14" t="s">
        <v>177</v>
      </c>
      <c r="P260" s="14">
        <v>426</v>
      </c>
      <c r="Q260" s="14" t="s">
        <v>66</v>
      </c>
      <c r="R260" s="14" t="s">
        <v>66</v>
      </c>
      <c r="S260" s="14" t="s">
        <v>442</v>
      </c>
      <c r="T260" s="14" t="s">
        <v>66</v>
      </c>
      <c r="U260" s="14">
        <v>159</v>
      </c>
      <c r="V260" s="14">
        <v>73</v>
      </c>
      <c r="W260" s="14">
        <v>28.9</v>
      </c>
    </row>
    <row r="261" spans="1:23" x14ac:dyDescent="0.35">
      <c r="A261" s="136">
        <v>60</v>
      </c>
      <c r="B261" s="137">
        <v>1</v>
      </c>
      <c r="C261" s="138">
        <v>350</v>
      </c>
      <c r="D261" s="139" t="s">
        <v>210</v>
      </c>
      <c r="E261" s="139"/>
      <c r="F261" s="140">
        <v>41718</v>
      </c>
      <c r="G261" s="141" t="s">
        <v>59</v>
      </c>
      <c r="H261" s="141">
        <v>53</v>
      </c>
      <c r="I261" s="141" t="s">
        <v>60</v>
      </c>
      <c r="J261" s="141" t="s">
        <v>96</v>
      </c>
      <c r="K261" s="141" t="s">
        <v>62</v>
      </c>
      <c r="L261" s="141" t="s">
        <v>63</v>
      </c>
      <c r="M261" s="141" t="s">
        <v>64</v>
      </c>
      <c r="N261" s="140">
        <v>41723</v>
      </c>
      <c r="O261" s="141" t="s">
        <v>211</v>
      </c>
      <c r="P261" s="141" t="s">
        <v>186</v>
      </c>
      <c r="Q261" s="141" t="s">
        <v>66</v>
      </c>
      <c r="R261" s="141" t="s">
        <v>66</v>
      </c>
      <c r="S261" s="141" t="s">
        <v>212</v>
      </c>
      <c r="T261" s="141" t="s">
        <v>66</v>
      </c>
      <c r="U261" s="141">
        <v>156</v>
      </c>
      <c r="V261" s="141">
        <v>57</v>
      </c>
      <c r="W261" s="141">
        <v>23.4</v>
      </c>
    </row>
    <row r="262" spans="1:23" x14ac:dyDescent="0.35">
      <c r="A262" s="142">
        <v>60</v>
      </c>
      <c r="B262" s="98">
        <v>1</v>
      </c>
      <c r="C262" s="143">
        <v>350</v>
      </c>
      <c r="D262" s="27" t="s">
        <v>224</v>
      </c>
      <c r="E262" s="27"/>
      <c r="F262" s="15">
        <v>41737</v>
      </c>
      <c r="G262" s="14" t="s">
        <v>59</v>
      </c>
      <c r="H262" s="14">
        <v>56</v>
      </c>
      <c r="I262" s="14" t="s">
        <v>60</v>
      </c>
      <c r="J262" s="14" t="s">
        <v>61</v>
      </c>
      <c r="K262" s="14" t="s">
        <v>62</v>
      </c>
      <c r="L262" s="14" t="s">
        <v>63</v>
      </c>
      <c r="M262" s="14" t="s">
        <v>64</v>
      </c>
      <c r="N262" s="15">
        <v>41738</v>
      </c>
      <c r="O262" s="14" t="s">
        <v>211</v>
      </c>
      <c r="P262" s="14">
        <v>12</v>
      </c>
      <c r="Q262" s="14" t="s">
        <v>66</v>
      </c>
      <c r="R262" s="14" t="s">
        <v>225</v>
      </c>
      <c r="S262" s="14" t="s">
        <v>226</v>
      </c>
      <c r="T262" s="14" t="s">
        <v>66</v>
      </c>
      <c r="U262" s="14">
        <v>166</v>
      </c>
      <c r="V262" s="14">
        <v>92</v>
      </c>
      <c r="W262" s="14">
        <v>33.4</v>
      </c>
    </row>
    <row r="263" spans="1:23" x14ac:dyDescent="0.35">
      <c r="A263" s="136">
        <v>60</v>
      </c>
      <c r="B263" s="137">
        <v>1</v>
      </c>
      <c r="C263" s="138">
        <v>350</v>
      </c>
      <c r="D263" s="139" t="s">
        <v>269</v>
      </c>
      <c r="E263" s="139"/>
      <c r="F263" s="140">
        <v>41898</v>
      </c>
      <c r="G263" s="141" t="s">
        <v>59</v>
      </c>
      <c r="H263" s="141">
        <v>28</v>
      </c>
      <c r="I263" s="141" t="s">
        <v>60</v>
      </c>
      <c r="J263" s="141" t="s">
        <v>96</v>
      </c>
      <c r="K263" s="141" t="s">
        <v>62</v>
      </c>
      <c r="L263" s="141" t="s">
        <v>63</v>
      </c>
      <c r="M263" s="141" t="s">
        <v>64</v>
      </c>
      <c r="N263" s="140">
        <v>41901</v>
      </c>
      <c r="O263" s="141" t="s">
        <v>211</v>
      </c>
      <c r="P263" s="141">
        <v>114.6</v>
      </c>
      <c r="Q263" s="141" t="s">
        <v>66</v>
      </c>
      <c r="R263" s="141" t="s">
        <v>66</v>
      </c>
      <c r="S263" s="141" t="s">
        <v>66</v>
      </c>
      <c r="T263" s="141" t="s">
        <v>66</v>
      </c>
      <c r="U263" s="141">
        <v>176</v>
      </c>
      <c r="V263" s="141">
        <v>62</v>
      </c>
      <c r="W263" s="141">
        <v>20</v>
      </c>
    </row>
    <row r="264" spans="1:23" x14ac:dyDescent="0.35">
      <c r="A264" s="142">
        <v>60</v>
      </c>
      <c r="B264" s="98">
        <v>1</v>
      </c>
      <c r="C264" s="143">
        <v>350</v>
      </c>
      <c r="D264" s="27" t="s">
        <v>277</v>
      </c>
      <c r="E264" s="27"/>
      <c r="F264" s="15">
        <v>41920</v>
      </c>
      <c r="G264" s="14" t="s">
        <v>59</v>
      </c>
      <c r="H264" s="14">
        <v>69</v>
      </c>
      <c r="I264" s="14" t="s">
        <v>60</v>
      </c>
      <c r="J264" s="14" t="s">
        <v>96</v>
      </c>
      <c r="K264" s="14" t="s">
        <v>62</v>
      </c>
      <c r="L264" s="14" t="s">
        <v>63</v>
      </c>
      <c r="M264" s="14" t="s">
        <v>64</v>
      </c>
      <c r="N264" s="15">
        <v>41927</v>
      </c>
      <c r="O264" s="14" t="s">
        <v>211</v>
      </c>
      <c r="P264" s="14">
        <v>300</v>
      </c>
      <c r="Q264" s="14" t="s">
        <v>66</v>
      </c>
      <c r="R264" s="14" t="s">
        <v>278</v>
      </c>
      <c r="S264" s="14" t="s">
        <v>66</v>
      </c>
      <c r="T264" s="14" t="s">
        <v>66</v>
      </c>
      <c r="U264" s="14">
        <v>158</v>
      </c>
      <c r="V264" s="14">
        <v>57</v>
      </c>
      <c r="W264" s="14">
        <v>22.8</v>
      </c>
    </row>
    <row r="265" spans="1:23" x14ac:dyDescent="0.35">
      <c r="A265" s="136">
        <v>60</v>
      </c>
      <c r="B265" s="137">
        <v>1</v>
      </c>
      <c r="C265" s="138">
        <v>350</v>
      </c>
      <c r="D265" s="139" t="s">
        <v>365</v>
      </c>
      <c r="E265" s="139"/>
      <c r="F265" s="140">
        <v>42835</v>
      </c>
      <c r="G265" s="141" t="s">
        <v>59</v>
      </c>
      <c r="H265" s="141">
        <v>64</v>
      </c>
      <c r="I265" s="141" t="s">
        <v>60</v>
      </c>
      <c r="J265" s="141" t="s">
        <v>71</v>
      </c>
      <c r="K265" s="141" t="s">
        <v>62</v>
      </c>
      <c r="L265" s="141" t="s">
        <v>63</v>
      </c>
      <c r="M265" s="141" t="s">
        <v>64</v>
      </c>
      <c r="N265" s="140">
        <v>42838</v>
      </c>
      <c r="O265" s="141" t="s">
        <v>211</v>
      </c>
      <c r="P265" s="141">
        <v>617</v>
      </c>
      <c r="Q265" s="141" t="s">
        <v>66</v>
      </c>
      <c r="R265" s="141" t="s">
        <v>66</v>
      </c>
      <c r="S265" s="141" t="s">
        <v>116</v>
      </c>
      <c r="T265" s="141" t="s">
        <v>66</v>
      </c>
      <c r="U265" s="141">
        <v>168</v>
      </c>
      <c r="V265" s="141">
        <v>57</v>
      </c>
      <c r="W265" s="141">
        <v>20.2</v>
      </c>
    </row>
    <row r="266" spans="1:23" x14ac:dyDescent="0.35">
      <c r="A266" s="142">
        <v>60</v>
      </c>
      <c r="B266" s="98">
        <v>1</v>
      </c>
      <c r="C266" s="143">
        <v>350</v>
      </c>
      <c r="D266" s="27" t="s">
        <v>404</v>
      </c>
      <c r="E266" s="27"/>
      <c r="F266" s="15">
        <v>43292</v>
      </c>
      <c r="G266" s="14" t="s">
        <v>59</v>
      </c>
      <c r="H266" s="14">
        <v>78</v>
      </c>
      <c r="I266" s="14" t="s">
        <v>60</v>
      </c>
      <c r="J266" s="14" t="s">
        <v>96</v>
      </c>
      <c r="K266" s="14" t="s">
        <v>62</v>
      </c>
      <c r="L266" s="14" t="s">
        <v>63</v>
      </c>
      <c r="M266" s="14" t="s">
        <v>64</v>
      </c>
      <c r="N266" s="15">
        <v>43311</v>
      </c>
      <c r="O266" s="14" t="s">
        <v>211</v>
      </c>
      <c r="P266" s="14">
        <v>1090</v>
      </c>
      <c r="Q266" s="14" t="s">
        <v>66</v>
      </c>
      <c r="R266" s="14" t="s">
        <v>405</v>
      </c>
      <c r="S266" s="14" t="s">
        <v>97</v>
      </c>
      <c r="T266" s="14" t="s">
        <v>66</v>
      </c>
      <c r="U266" s="14">
        <v>160</v>
      </c>
      <c r="V266" s="14">
        <v>130</v>
      </c>
      <c r="W266" s="14">
        <v>50.8</v>
      </c>
    </row>
    <row r="267" spans="1:23" x14ac:dyDescent="0.35">
      <c r="A267" s="136">
        <v>60</v>
      </c>
      <c r="B267" s="137">
        <v>1</v>
      </c>
      <c r="C267" s="138">
        <v>350</v>
      </c>
      <c r="D267" s="139" t="s">
        <v>449</v>
      </c>
      <c r="E267" s="139"/>
      <c r="F267" s="140">
        <v>44161</v>
      </c>
      <c r="G267" s="141" t="s">
        <v>59</v>
      </c>
      <c r="H267" s="141">
        <v>40</v>
      </c>
      <c r="I267" s="141" t="s">
        <v>60</v>
      </c>
      <c r="J267" s="141" t="s">
        <v>77</v>
      </c>
      <c r="K267" s="141" t="s">
        <v>62</v>
      </c>
      <c r="L267" s="141" t="s">
        <v>63</v>
      </c>
      <c r="M267" s="141" t="s">
        <v>64</v>
      </c>
      <c r="N267" s="140" t="s">
        <v>450</v>
      </c>
      <c r="O267" s="141" t="s">
        <v>251</v>
      </c>
      <c r="P267" s="141" t="s">
        <v>451</v>
      </c>
      <c r="Q267" s="141" t="s">
        <v>66</v>
      </c>
      <c r="R267" s="141" t="s">
        <v>66</v>
      </c>
      <c r="S267" s="141" t="s">
        <v>84</v>
      </c>
      <c r="T267" s="141" t="s">
        <v>66</v>
      </c>
      <c r="U267" s="141">
        <v>165</v>
      </c>
      <c r="V267" s="141">
        <v>57</v>
      </c>
      <c r="W267" s="141">
        <v>20.9</v>
      </c>
    </row>
    <row r="268" spans="1:23" x14ac:dyDescent="0.35">
      <c r="A268" s="142">
        <v>60</v>
      </c>
      <c r="B268" s="98">
        <v>1</v>
      </c>
      <c r="C268" s="143">
        <v>350</v>
      </c>
      <c r="D268" s="27" t="s">
        <v>337</v>
      </c>
      <c r="E268" s="27"/>
      <c r="F268" s="15">
        <v>42395</v>
      </c>
      <c r="G268" s="14" t="s">
        <v>59</v>
      </c>
      <c r="H268" s="14">
        <v>40</v>
      </c>
      <c r="I268" s="14" t="s">
        <v>60</v>
      </c>
      <c r="J268" s="14" t="s">
        <v>71</v>
      </c>
      <c r="K268" s="14" t="s">
        <v>62</v>
      </c>
      <c r="L268" s="14" t="s">
        <v>63</v>
      </c>
      <c r="M268" s="14" t="s">
        <v>64</v>
      </c>
      <c r="N268" s="15">
        <v>42404</v>
      </c>
      <c r="O268" s="14" t="s">
        <v>253</v>
      </c>
      <c r="P268" s="14">
        <v>590</v>
      </c>
      <c r="Q268" s="14" t="s">
        <v>66</v>
      </c>
      <c r="R268" s="14" t="s">
        <v>66</v>
      </c>
      <c r="S268" s="14" t="s">
        <v>66</v>
      </c>
      <c r="T268" s="14" t="s">
        <v>66</v>
      </c>
      <c r="U268" s="14">
        <v>168</v>
      </c>
      <c r="V268" s="14">
        <v>80</v>
      </c>
      <c r="W268" s="14">
        <v>28.3</v>
      </c>
    </row>
    <row r="269" spans="1:23" x14ac:dyDescent="0.35">
      <c r="A269" s="136">
        <v>60</v>
      </c>
      <c r="B269" s="137">
        <v>1</v>
      </c>
      <c r="C269" s="138">
        <v>350</v>
      </c>
      <c r="D269" s="139" t="s">
        <v>654</v>
      </c>
      <c r="E269" s="139"/>
      <c r="F269" s="140">
        <v>44960</v>
      </c>
      <c r="G269" s="141" t="s">
        <v>59</v>
      </c>
      <c r="H269" s="141">
        <v>36</v>
      </c>
      <c r="I269" s="141" t="s">
        <v>60</v>
      </c>
      <c r="J269" s="141" t="s">
        <v>71</v>
      </c>
      <c r="K269" s="141" t="s">
        <v>62</v>
      </c>
      <c r="L269" s="141" t="s">
        <v>63</v>
      </c>
      <c r="M269" s="141" t="s">
        <v>564</v>
      </c>
      <c r="N269" s="140">
        <v>44986</v>
      </c>
      <c r="O269" s="141" t="s">
        <v>655</v>
      </c>
      <c r="P269" s="141" t="s">
        <v>656</v>
      </c>
      <c r="Q269" s="141" t="s">
        <v>66</v>
      </c>
      <c r="R269" s="141" t="s">
        <v>491</v>
      </c>
      <c r="S269" s="141" t="s">
        <v>66</v>
      </c>
      <c r="T269" s="141">
        <v>169</v>
      </c>
      <c r="U269" s="141">
        <v>100</v>
      </c>
      <c r="V269" s="141">
        <v>35</v>
      </c>
      <c r="W269" s="141"/>
    </row>
    <row r="270" spans="1:23" x14ac:dyDescent="0.35">
      <c r="A270" s="142">
        <v>60</v>
      </c>
      <c r="B270" s="98">
        <v>1</v>
      </c>
      <c r="C270" s="143">
        <v>350</v>
      </c>
      <c r="D270" s="27" t="s">
        <v>593</v>
      </c>
      <c r="E270" s="27"/>
      <c r="F270" s="15">
        <v>44587</v>
      </c>
      <c r="G270" s="14" t="s">
        <v>59</v>
      </c>
      <c r="H270" s="14">
        <v>41</v>
      </c>
      <c r="I270" s="14" t="s">
        <v>60</v>
      </c>
      <c r="J270" s="14" t="s">
        <v>77</v>
      </c>
      <c r="K270" s="14" t="s">
        <v>62</v>
      </c>
      <c r="L270" s="14" t="s">
        <v>63</v>
      </c>
      <c r="M270" s="14" t="s">
        <v>564</v>
      </c>
      <c r="N270" s="15">
        <v>44599</v>
      </c>
      <c r="O270" s="14" t="s">
        <v>594</v>
      </c>
      <c r="P270" s="14" t="s">
        <v>66</v>
      </c>
      <c r="Q270" s="14" t="s">
        <v>66</v>
      </c>
      <c r="R270" s="14" t="s">
        <v>66</v>
      </c>
      <c r="S270" s="14" t="s">
        <v>66</v>
      </c>
      <c r="T270" s="14">
        <v>169</v>
      </c>
      <c r="U270" s="14">
        <v>73</v>
      </c>
      <c r="V270" s="14">
        <v>25.6</v>
      </c>
      <c r="W270" s="14"/>
    </row>
    <row r="271" spans="1:23" x14ac:dyDescent="0.35">
      <c r="A271" s="136">
        <v>60</v>
      </c>
      <c r="B271" s="137">
        <v>1</v>
      </c>
      <c r="C271" s="138">
        <v>350</v>
      </c>
      <c r="D271" s="139" t="s">
        <v>595</v>
      </c>
      <c r="E271" s="139"/>
      <c r="F271" s="140">
        <v>44669</v>
      </c>
      <c r="G271" s="141" t="s">
        <v>59</v>
      </c>
      <c r="H271" s="141">
        <v>31</v>
      </c>
      <c r="I271" s="141" t="s">
        <v>60</v>
      </c>
      <c r="J271" s="141" t="s">
        <v>191</v>
      </c>
      <c r="K271" s="141" t="s">
        <v>62</v>
      </c>
      <c r="L271" s="141" t="s">
        <v>63</v>
      </c>
      <c r="M271" s="141" t="s">
        <v>564</v>
      </c>
      <c r="N271" s="140">
        <v>44670</v>
      </c>
      <c r="O271" s="141" t="s">
        <v>594</v>
      </c>
      <c r="P271" s="141" t="s">
        <v>66</v>
      </c>
      <c r="Q271" s="141" t="s">
        <v>66</v>
      </c>
      <c r="R271" s="141" t="s">
        <v>66</v>
      </c>
      <c r="S271" s="141" t="s">
        <v>66</v>
      </c>
      <c r="T271" s="141">
        <v>163</v>
      </c>
      <c r="U271" s="141">
        <v>59</v>
      </c>
      <c r="V271" s="141">
        <v>22.2</v>
      </c>
      <c r="W271" s="141"/>
    </row>
    <row r="272" spans="1:23" x14ac:dyDescent="0.35">
      <c r="A272" s="142">
        <v>60</v>
      </c>
      <c r="B272" s="98">
        <v>1</v>
      </c>
      <c r="C272" s="143">
        <v>350</v>
      </c>
      <c r="D272" s="27" t="s">
        <v>596</v>
      </c>
      <c r="E272" s="27"/>
      <c r="F272" s="15">
        <v>44677</v>
      </c>
      <c r="G272" s="14" t="s">
        <v>59</v>
      </c>
      <c r="H272" s="14">
        <v>65</v>
      </c>
      <c r="I272" s="14" t="s">
        <v>60</v>
      </c>
      <c r="J272" s="14" t="s">
        <v>597</v>
      </c>
      <c r="K272" s="14" t="s">
        <v>62</v>
      </c>
      <c r="L272" s="14" t="s">
        <v>63</v>
      </c>
      <c r="M272" s="14" t="s">
        <v>564</v>
      </c>
      <c r="N272" s="15">
        <v>44714</v>
      </c>
      <c r="O272" s="14" t="s">
        <v>594</v>
      </c>
      <c r="P272" s="14" t="s">
        <v>66</v>
      </c>
      <c r="Q272" s="14" t="s">
        <v>598</v>
      </c>
      <c r="R272" s="14" t="s">
        <v>599</v>
      </c>
      <c r="S272" s="14" t="s">
        <v>66</v>
      </c>
      <c r="T272" s="14">
        <v>160</v>
      </c>
      <c r="U272" s="14">
        <v>95</v>
      </c>
      <c r="V272" s="14">
        <v>37.1</v>
      </c>
      <c r="W272" s="14"/>
    </row>
    <row r="273" spans="1:23" x14ac:dyDescent="0.35">
      <c r="A273" s="136">
        <v>60</v>
      </c>
      <c r="B273" s="137">
        <v>1</v>
      </c>
      <c r="C273" s="138">
        <v>350</v>
      </c>
      <c r="D273" s="139" t="s">
        <v>625</v>
      </c>
      <c r="E273" s="139"/>
      <c r="F273" s="140">
        <v>44853</v>
      </c>
      <c r="G273" s="141" t="s">
        <v>59</v>
      </c>
      <c r="H273" s="141">
        <v>25</v>
      </c>
      <c r="I273" s="141" t="s">
        <v>60</v>
      </c>
      <c r="J273" s="141" t="s">
        <v>96</v>
      </c>
      <c r="K273" s="141" t="s">
        <v>62</v>
      </c>
      <c r="L273" s="141" t="s">
        <v>63</v>
      </c>
      <c r="M273" s="141" t="s">
        <v>564</v>
      </c>
      <c r="N273" s="140">
        <v>44861</v>
      </c>
      <c r="O273" s="141" t="s">
        <v>594</v>
      </c>
      <c r="P273" s="141" t="s">
        <v>66</v>
      </c>
      <c r="Q273" s="141" t="s">
        <v>66</v>
      </c>
      <c r="R273" s="141" t="s">
        <v>186</v>
      </c>
      <c r="S273" s="141" t="s">
        <v>66</v>
      </c>
      <c r="T273" s="141">
        <v>169</v>
      </c>
      <c r="U273" s="141">
        <v>68</v>
      </c>
      <c r="V273" s="141">
        <v>23.8</v>
      </c>
      <c r="W273" s="141"/>
    </row>
    <row r="274" spans="1:23" x14ac:dyDescent="0.35">
      <c r="A274" s="142">
        <v>60</v>
      </c>
      <c r="B274" s="98">
        <v>1</v>
      </c>
      <c r="C274" s="143">
        <v>350</v>
      </c>
      <c r="D274" s="27" t="s">
        <v>634</v>
      </c>
      <c r="E274" s="27"/>
      <c r="F274" s="15">
        <v>44875</v>
      </c>
      <c r="G274" s="14" t="s">
        <v>59</v>
      </c>
      <c r="H274" s="14">
        <v>49</v>
      </c>
      <c r="I274" s="14" t="s">
        <v>60</v>
      </c>
      <c r="J274" s="14" t="s">
        <v>96</v>
      </c>
      <c r="K274" s="14" t="s">
        <v>62</v>
      </c>
      <c r="L274" s="14" t="s">
        <v>63</v>
      </c>
      <c r="M274" s="14" t="s">
        <v>564</v>
      </c>
      <c r="N274" s="15">
        <v>44888</v>
      </c>
      <c r="O274" s="14" t="s">
        <v>594</v>
      </c>
      <c r="P274" s="14" t="s">
        <v>66</v>
      </c>
      <c r="Q274" s="14" t="s">
        <v>66</v>
      </c>
      <c r="R274" s="14" t="s">
        <v>635</v>
      </c>
      <c r="S274" s="14" t="s">
        <v>66</v>
      </c>
      <c r="T274" s="14">
        <v>169</v>
      </c>
      <c r="U274" s="14">
        <v>72</v>
      </c>
      <c r="V274" s="14">
        <v>25.2</v>
      </c>
      <c r="W274" s="14"/>
    </row>
    <row r="275" spans="1:23" x14ac:dyDescent="0.35">
      <c r="A275" s="136">
        <v>60</v>
      </c>
      <c r="B275" s="137">
        <v>1</v>
      </c>
      <c r="C275" s="138">
        <v>350</v>
      </c>
      <c r="D275" s="139" t="s">
        <v>644</v>
      </c>
      <c r="E275" s="139"/>
      <c r="F275" s="140">
        <v>44907</v>
      </c>
      <c r="G275" s="141" t="s">
        <v>59</v>
      </c>
      <c r="H275" s="141">
        <v>36</v>
      </c>
      <c r="I275" s="141" t="s">
        <v>60</v>
      </c>
      <c r="J275" s="141" t="s">
        <v>191</v>
      </c>
      <c r="K275" s="141" t="s">
        <v>62</v>
      </c>
      <c r="L275" s="141" t="s">
        <v>63</v>
      </c>
      <c r="M275" s="141" t="s">
        <v>564</v>
      </c>
      <c r="N275" s="140">
        <v>44907</v>
      </c>
      <c r="O275" s="141" t="s">
        <v>594</v>
      </c>
      <c r="P275" s="141" t="s">
        <v>66</v>
      </c>
      <c r="Q275" s="141" t="s">
        <v>66</v>
      </c>
      <c r="R275" s="141" t="s">
        <v>66</v>
      </c>
      <c r="S275" s="141" t="s">
        <v>66</v>
      </c>
      <c r="T275" s="141">
        <v>171</v>
      </c>
      <c r="U275" s="141">
        <v>69</v>
      </c>
      <c r="V275" s="141">
        <v>23.6</v>
      </c>
      <c r="W275" s="141"/>
    </row>
    <row r="276" spans="1:23" x14ac:dyDescent="0.35">
      <c r="A276" s="142">
        <v>60</v>
      </c>
      <c r="B276" s="98">
        <v>1</v>
      </c>
      <c r="C276" s="143">
        <v>350</v>
      </c>
      <c r="D276" s="27" t="s">
        <v>693</v>
      </c>
      <c r="E276" s="27"/>
      <c r="F276" s="15">
        <v>45275</v>
      </c>
      <c r="G276" s="14" t="s">
        <v>59</v>
      </c>
      <c r="H276" s="14">
        <v>31</v>
      </c>
      <c r="I276" s="14" t="s">
        <v>60</v>
      </c>
      <c r="J276" s="14" t="s">
        <v>96</v>
      </c>
      <c r="K276" s="14" t="s">
        <v>62</v>
      </c>
      <c r="L276" s="14" t="s">
        <v>63</v>
      </c>
      <c r="M276" s="14" t="s">
        <v>564</v>
      </c>
      <c r="N276" s="15">
        <v>45275</v>
      </c>
      <c r="O276" s="14" t="s">
        <v>594</v>
      </c>
      <c r="P276" s="14" t="s">
        <v>66</v>
      </c>
      <c r="Q276" s="14" t="s">
        <v>66</v>
      </c>
      <c r="R276" s="14" t="s">
        <v>353</v>
      </c>
      <c r="S276" s="14" t="s">
        <v>66</v>
      </c>
      <c r="T276" s="14">
        <v>156</v>
      </c>
      <c r="U276" s="14">
        <v>88</v>
      </c>
      <c r="V276" s="14">
        <v>36.1</v>
      </c>
      <c r="W276" s="14"/>
    </row>
    <row r="277" spans="1:23" x14ac:dyDescent="0.35">
      <c r="A277" s="136">
        <v>60</v>
      </c>
      <c r="B277" s="137">
        <v>1</v>
      </c>
      <c r="C277" s="138">
        <v>350</v>
      </c>
      <c r="D277" s="139" t="s">
        <v>696</v>
      </c>
      <c r="E277" s="139"/>
      <c r="F277" s="140">
        <v>45280</v>
      </c>
      <c r="G277" s="141" t="s">
        <v>59</v>
      </c>
      <c r="H277" s="141">
        <v>40</v>
      </c>
      <c r="I277" s="141" t="s">
        <v>60</v>
      </c>
      <c r="J277" s="141" t="s">
        <v>191</v>
      </c>
      <c r="K277" s="141" t="s">
        <v>62</v>
      </c>
      <c r="L277" s="141" t="s">
        <v>63</v>
      </c>
      <c r="M277" s="141" t="s">
        <v>564</v>
      </c>
      <c r="N277" s="140">
        <v>45280</v>
      </c>
      <c r="O277" s="141" t="s">
        <v>594</v>
      </c>
      <c r="P277" s="141" t="s">
        <v>66</v>
      </c>
      <c r="Q277" s="141" t="s">
        <v>609</v>
      </c>
      <c r="R277" s="141" t="s">
        <v>353</v>
      </c>
      <c r="S277" s="141" t="s">
        <v>66</v>
      </c>
      <c r="T277" s="141">
        <v>161</v>
      </c>
      <c r="U277" s="141">
        <v>86</v>
      </c>
      <c r="V277" s="141">
        <v>33.1</v>
      </c>
      <c r="W277" s="141"/>
    </row>
    <row r="278" spans="1:23" x14ac:dyDescent="0.35">
      <c r="A278" s="142">
        <v>60</v>
      </c>
      <c r="B278" s="98">
        <v>1</v>
      </c>
      <c r="C278" s="143">
        <v>350</v>
      </c>
      <c r="D278" s="27" t="s">
        <v>614</v>
      </c>
      <c r="E278" s="27"/>
      <c r="F278" s="15">
        <v>44782</v>
      </c>
      <c r="G278" s="14" t="s">
        <v>59</v>
      </c>
      <c r="H278" s="14">
        <v>59</v>
      </c>
      <c r="I278" s="14" t="s">
        <v>60</v>
      </c>
      <c r="J278" s="14" t="s">
        <v>77</v>
      </c>
      <c r="K278" s="14" t="s">
        <v>62</v>
      </c>
      <c r="L278" s="14" t="s">
        <v>63</v>
      </c>
      <c r="M278" s="14" t="s">
        <v>564</v>
      </c>
      <c r="N278" s="15">
        <v>44784</v>
      </c>
      <c r="O278" s="14" t="s">
        <v>615</v>
      </c>
      <c r="P278" s="14" t="s">
        <v>66</v>
      </c>
      <c r="Q278" s="14" t="s">
        <v>616</v>
      </c>
      <c r="R278" s="14" t="s">
        <v>66</v>
      </c>
      <c r="S278" s="14" t="s">
        <v>66</v>
      </c>
      <c r="T278" s="14">
        <v>154</v>
      </c>
      <c r="U278" s="14">
        <v>58.7</v>
      </c>
      <c r="V278" s="14">
        <v>24.5</v>
      </c>
      <c r="W278" s="14"/>
    </row>
    <row r="279" spans="1:23" x14ac:dyDescent="0.35">
      <c r="A279" s="136">
        <v>60</v>
      </c>
      <c r="B279" s="137">
        <v>1</v>
      </c>
      <c r="C279" s="138">
        <v>350</v>
      </c>
      <c r="D279" s="139" t="s">
        <v>619</v>
      </c>
      <c r="E279" s="139"/>
      <c r="F279" s="140">
        <v>44832</v>
      </c>
      <c r="G279" s="141" t="s">
        <v>59</v>
      </c>
      <c r="H279" s="141">
        <v>35</v>
      </c>
      <c r="I279" s="141" t="s">
        <v>60</v>
      </c>
      <c r="J279" s="141" t="s">
        <v>191</v>
      </c>
      <c r="K279" s="141" t="s">
        <v>62</v>
      </c>
      <c r="L279" s="141" t="s">
        <v>63</v>
      </c>
      <c r="M279" s="141" t="s">
        <v>564</v>
      </c>
      <c r="N279" s="140">
        <v>44832</v>
      </c>
      <c r="O279" s="141" t="s">
        <v>620</v>
      </c>
      <c r="P279" s="141" t="s">
        <v>66</v>
      </c>
      <c r="Q279" s="141" t="s">
        <v>66</v>
      </c>
      <c r="R279" s="141" t="s">
        <v>621</v>
      </c>
      <c r="S279" s="141" t="s">
        <v>66</v>
      </c>
      <c r="T279" s="141">
        <v>165</v>
      </c>
      <c r="U279" s="141">
        <v>95</v>
      </c>
      <c r="V279" s="141">
        <v>34.9</v>
      </c>
      <c r="W279" s="141"/>
    </row>
    <row r="280" spans="1:23" x14ac:dyDescent="0.35">
      <c r="A280" s="142">
        <v>60</v>
      </c>
      <c r="B280" s="98">
        <v>1</v>
      </c>
      <c r="C280" s="143">
        <v>350</v>
      </c>
      <c r="D280" s="27" t="s">
        <v>639</v>
      </c>
      <c r="E280" s="27"/>
      <c r="F280" s="15">
        <v>44900</v>
      </c>
      <c r="G280" s="14" t="s">
        <v>59</v>
      </c>
      <c r="H280" s="14">
        <v>25</v>
      </c>
      <c r="I280" s="14" t="s">
        <v>60</v>
      </c>
      <c r="J280" s="14" t="s">
        <v>640</v>
      </c>
      <c r="K280" s="14" t="s">
        <v>62</v>
      </c>
      <c r="L280" s="14" t="s">
        <v>63</v>
      </c>
      <c r="M280" s="14" t="s">
        <v>564</v>
      </c>
      <c r="N280" s="15">
        <v>44939</v>
      </c>
      <c r="O280" s="14" t="s">
        <v>620</v>
      </c>
      <c r="P280" s="14" t="s">
        <v>66</v>
      </c>
      <c r="Q280" s="14" t="s">
        <v>92</v>
      </c>
      <c r="R280" s="14" t="s">
        <v>641</v>
      </c>
      <c r="S280" s="14" t="s">
        <v>66</v>
      </c>
      <c r="T280" s="14">
        <v>164</v>
      </c>
      <c r="U280" s="14">
        <v>74</v>
      </c>
      <c r="V280" s="14">
        <v>27.5</v>
      </c>
      <c r="W280" s="14"/>
    </row>
    <row r="281" spans="1:23" x14ac:dyDescent="0.35">
      <c r="A281" s="151">
        <v>95</v>
      </c>
      <c r="B281" s="152">
        <v>1</v>
      </c>
      <c r="C281" s="153">
        <v>250</v>
      </c>
      <c r="D281" s="27" t="s">
        <v>704</v>
      </c>
      <c r="E281" s="65" t="s">
        <v>705</v>
      </c>
      <c r="F281" s="15"/>
      <c r="G281" s="14"/>
      <c r="H281" s="14"/>
      <c r="I281" s="65" t="s">
        <v>60</v>
      </c>
      <c r="J281" s="14"/>
      <c r="K281" s="14"/>
      <c r="L281" s="65" t="s">
        <v>706</v>
      </c>
      <c r="M281" s="65" t="s">
        <v>707</v>
      </c>
      <c r="N281" s="15"/>
      <c r="O281" s="66" t="s">
        <v>20</v>
      </c>
      <c r="P281" s="14"/>
      <c r="Q281" s="14"/>
      <c r="R281" s="14"/>
      <c r="S281" s="14"/>
      <c r="T281" s="14"/>
      <c r="U281" s="14"/>
      <c r="V281" s="14"/>
      <c r="W281" s="14"/>
    </row>
    <row r="282" spans="1:23" x14ac:dyDescent="0.35">
      <c r="A282" s="151">
        <v>95</v>
      </c>
      <c r="B282" s="152">
        <v>1</v>
      </c>
      <c r="C282" s="153">
        <v>250</v>
      </c>
      <c r="D282" s="27" t="s">
        <v>708</v>
      </c>
      <c r="E282" s="65" t="s">
        <v>709</v>
      </c>
      <c r="F282" s="15"/>
      <c r="G282" s="14"/>
      <c r="H282" s="14"/>
      <c r="I282" s="65" t="s">
        <v>60</v>
      </c>
      <c r="J282" s="14"/>
      <c r="K282" s="14"/>
      <c r="L282" s="65" t="s">
        <v>706</v>
      </c>
      <c r="M282" s="65" t="s">
        <v>707</v>
      </c>
      <c r="N282" s="15"/>
      <c r="O282" s="66" t="s">
        <v>36</v>
      </c>
      <c r="P282" s="14"/>
      <c r="Q282" s="14"/>
      <c r="R282" s="14"/>
      <c r="S282" s="14"/>
      <c r="T282" s="14"/>
      <c r="U282" s="14"/>
      <c r="V282" s="14"/>
      <c r="W282" s="14"/>
    </row>
    <row r="283" spans="1:23" x14ac:dyDescent="0.35">
      <c r="A283" s="151">
        <v>95</v>
      </c>
      <c r="B283" s="152">
        <v>1</v>
      </c>
      <c r="C283" s="153">
        <v>250</v>
      </c>
      <c r="D283" s="27" t="s">
        <v>711</v>
      </c>
      <c r="E283" s="65" t="s">
        <v>712</v>
      </c>
      <c r="F283" s="15"/>
      <c r="G283" s="14"/>
      <c r="H283" s="14"/>
      <c r="I283" s="65" t="s">
        <v>60</v>
      </c>
      <c r="J283" s="14"/>
      <c r="K283" s="14"/>
      <c r="L283" s="65" t="s">
        <v>706</v>
      </c>
      <c r="M283" s="65" t="s">
        <v>707</v>
      </c>
      <c r="N283" s="15"/>
      <c r="O283" s="66" t="s">
        <v>713</v>
      </c>
      <c r="P283" s="14"/>
      <c r="Q283" s="14"/>
      <c r="R283" s="14"/>
      <c r="S283" s="14"/>
      <c r="T283" s="14"/>
      <c r="U283" s="14"/>
      <c r="V283" s="14"/>
      <c r="W283" s="14"/>
    </row>
    <row r="284" spans="1:23" x14ac:dyDescent="0.35">
      <c r="A284" s="151">
        <v>95</v>
      </c>
      <c r="B284" s="152">
        <v>1</v>
      </c>
      <c r="C284" s="153">
        <v>250</v>
      </c>
      <c r="D284" s="27" t="s">
        <v>715</v>
      </c>
      <c r="E284" s="65" t="s">
        <v>712</v>
      </c>
      <c r="F284" s="15"/>
      <c r="G284" s="14"/>
      <c r="H284" s="14"/>
      <c r="I284" s="65" t="s">
        <v>60</v>
      </c>
      <c r="J284" s="14"/>
      <c r="K284" s="14"/>
      <c r="L284" s="65" t="s">
        <v>706</v>
      </c>
      <c r="M284" s="65" t="s">
        <v>707</v>
      </c>
      <c r="N284" s="15"/>
      <c r="O284" s="66" t="s">
        <v>713</v>
      </c>
      <c r="P284" s="14"/>
      <c r="Q284" s="14"/>
      <c r="R284" s="14"/>
      <c r="S284" s="14"/>
      <c r="T284" s="14"/>
      <c r="U284" s="14"/>
      <c r="V284" s="14"/>
      <c r="W284" s="14"/>
    </row>
    <row r="285" spans="1:23" x14ac:dyDescent="0.35">
      <c r="A285" s="151">
        <v>95</v>
      </c>
      <c r="B285" s="152">
        <v>1</v>
      </c>
      <c r="C285" s="153">
        <v>250</v>
      </c>
      <c r="D285" s="27" t="s">
        <v>716</v>
      </c>
      <c r="E285" s="65" t="s">
        <v>717</v>
      </c>
      <c r="F285" s="15"/>
      <c r="G285" s="14"/>
      <c r="H285" s="14"/>
      <c r="I285" s="65" t="s">
        <v>60</v>
      </c>
      <c r="J285" s="14"/>
      <c r="K285" s="14"/>
      <c r="L285" s="65" t="s">
        <v>706</v>
      </c>
      <c r="M285" s="65" t="s">
        <v>707</v>
      </c>
      <c r="N285" s="15"/>
      <c r="O285" s="66" t="s">
        <v>718</v>
      </c>
      <c r="P285" s="14"/>
      <c r="Q285" s="14"/>
      <c r="R285" s="14"/>
      <c r="S285" s="14"/>
      <c r="T285" s="14"/>
      <c r="U285" s="14"/>
      <c r="V285" s="14"/>
      <c r="W285" s="14"/>
    </row>
    <row r="286" spans="1:23" x14ac:dyDescent="0.35">
      <c r="A286" s="151">
        <v>95</v>
      </c>
      <c r="B286" s="152">
        <v>1</v>
      </c>
      <c r="C286" s="153">
        <v>250</v>
      </c>
      <c r="D286" s="27" t="s">
        <v>719</v>
      </c>
      <c r="E286" s="65" t="s">
        <v>717</v>
      </c>
      <c r="F286" s="15"/>
      <c r="G286" s="14"/>
      <c r="H286" s="14"/>
      <c r="I286" s="65" t="s">
        <v>60</v>
      </c>
      <c r="J286" s="14"/>
      <c r="K286" s="14"/>
      <c r="L286" s="65" t="s">
        <v>706</v>
      </c>
      <c r="M286" s="65" t="s">
        <v>707</v>
      </c>
      <c r="N286" s="15"/>
      <c r="O286" s="66" t="s">
        <v>718</v>
      </c>
      <c r="P286" s="14"/>
      <c r="Q286" s="14"/>
      <c r="R286" s="14"/>
      <c r="S286" s="14"/>
      <c r="T286" s="14"/>
      <c r="U286" s="14"/>
      <c r="V286" s="14"/>
      <c r="W286" s="14"/>
    </row>
    <row r="287" spans="1:23" x14ac:dyDescent="0.35">
      <c r="A287" s="151">
        <v>95</v>
      </c>
      <c r="B287" s="152">
        <v>1</v>
      </c>
      <c r="C287" s="153">
        <v>250</v>
      </c>
      <c r="D287" s="27" t="s">
        <v>720</v>
      </c>
      <c r="E287" s="65" t="s">
        <v>721</v>
      </c>
      <c r="F287" s="15"/>
      <c r="G287" s="14"/>
      <c r="H287" s="14"/>
      <c r="I287" s="65" t="s">
        <v>722</v>
      </c>
      <c r="J287" s="14"/>
      <c r="K287" s="14"/>
      <c r="L287" s="65" t="s">
        <v>706</v>
      </c>
      <c r="M287" s="65" t="s">
        <v>707</v>
      </c>
      <c r="N287" s="15"/>
      <c r="O287" s="66" t="s">
        <v>32</v>
      </c>
      <c r="P287" s="14"/>
      <c r="Q287" s="14"/>
      <c r="R287" s="14"/>
      <c r="S287" s="14"/>
      <c r="T287" s="14"/>
      <c r="U287" s="14"/>
      <c r="V287" s="14"/>
      <c r="W287" s="14"/>
    </row>
    <row r="288" spans="1:23" x14ac:dyDescent="0.35">
      <c r="A288" s="151">
        <v>95</v>
      </c>
      <c r="B288" s="152">
        <v>1</v>
      </c>
      <c r="C288" s="153">
        <v>250</v>
      </c>
      <c r="D288" s="27" t="s">
        <v>723</v>
      </c>
      <c r="E288" s="65" t="s">
        <v>721</v>
      </c>
      <c r="F288" s="15"/>
      <c r="G288" s="14"/>
      <c r="H288" s="14"/>
      <c r="I288" s="65" t="s">
        <v>722</v>
      </c>
      <c r="J288" s="14"/>
      <c r="K288" s="14"/>
      <c r="L288" s="65" t="s">
        <v>706</v>
      </c>
      <c r="M288" s="65" t="s">
        <v>707</v>
      </c>
      <c r="N288" s="15"/>
      <c r="O288" s="66" t="s">
        <v>32</v>
      </c>
      <c r="P288" s="14"/>
      <c r="Q288" s="14"/>
      <c r="R288" s="14"/>
      <c r="S288" s="14"/>
      <c r="T288" s="14"/>
      <c r="U288" s="14"/>
      <c r="V288" s="14"/>
      <c r="W288" s="14"/>
    </row>
    <row r="289" spans="1:23" x14ac:dyDescent="0.35">
      <c r="A289" s="151">
        <v>95</v>
      </c>
      <c r="B289" s="152">
        <v>1</v>
      </c>
      <c r="C289" s="153">
        <v>250</v>
      </c>
      <c r="D289" s="27" t="s">
        <v>724</v>
      </c>
      <c r="E289" s="65" t="s">
        <v>721</v>
      </c>
      <c r="F289" s="15"/>
      <c r="G289" s="14"/>
      <c r="H289" s="14"/>
      <c r="I289" s="65" t="s">
        <v>722</v>
      </c>
      <c r="J289" s="14"/>
      <c r="K289" s="14"/>
      <c r="L289" s="65" t="s">
        <v>706</v>
      </c>
      <c r="M289" s="65" t="s">
        <v>707</v>
      </c>
      <c r="N289" s="15"/>
      <c r="O289" s="66" t="s">
        <v>32</v>
      </c>
      <c r="P289" s="14"/>
      <c r="Q289" s="14"/>
      <c r="R289" s="14"/>
      <c r="S289" s="14"/>
      <c r="T289" s="14"/>
      <c r="U289" s="14"/>
      <c r="V289" s="14"/>
      <c r="W289" s="14"/>
    </row>
    <row r="290" spans="1:23" x14ac:dyDescent="0.35">
      <c r="A290" s="151">
        <v>95</v>
      </c>
      <c r="B290" s="152">
        <v>1</v>
      </c>
      <c r="C290" s="153">
        <v>250</v>
      </c>
      <c r="D290" s="27" t="s">
        <v>725</v>
      </c>
      <c r="E290" s="65" t="s">
        <v>721</v>
      </c>
      <c r="F290" s="15"/>
      <c r="G290" s="14"/>
      <c r="H290" s="14"/>
      <c r="I290" s="65" t="s">
        <v>722</v>
      </c>
      <c r="J290" s="14"/>
      <c r="K290" s="14"/>
      <c r="L290" s="65" t="s">
        <v>706</v>
      </c>
      <c r="M290" s="65" t="s">
        <v>707</v>
      </c>
      <c r="N290" s="15"/>
      <c r="O290" s="66" t="s">
        <v>32</v>
      </c>
      <c r="P290" s="14"/>
      <c r="Q290" s="14"/>
      <c r="R290" s="14"/>
      <c r="S290" s="14"/>
      <c r="T290" s="14"/>
      <c r="U290" s="14"/>
      <c r="V290" s="14"/>
      <c r="W290" s="14"/>
    </row>
    <row r="291" spans="1:23" x14ac:dyDescent="0.35">
      <c r="A291" s="151">
        <v>95</v>
      </c>
      <c r="B291" s="152">
        <v>1</v>
      </c>
      <c r="C291" s="153">
        <v>250</v>
      </c>
      <c r="D291" s="27" t="s">
        <v>726</v>
      </c>
      <c r="E291" s="65" t="s">
        <v>727</v>
      </c>
      <c r="F291" s="15"/>
      <c r="G291" s="14"/>
      <c r="H291" s="14"/>
      <c r="I291" s="65" t="s">
        <v>60</v>
      </c>
      <c r="J291" s="14"/>
      <c r="K291" s="14"/>
      <c r="L291" s="65" t="s">
        <v>706</v>
      </c>
      <c r="M291" s="65" t="s">
        <v>707</v>
      </c>
      <c r="N291" s="15"/>
      <c r="O291" s="66" t="s">
        <v>32</v>
      </c>
      <c r="P291" s="14"/>
      <c r="Q291" s="14"/>
      <c r="R291" s="14"/>
      <c r="S291" s="14"/>
      <c r="T291" s="14"/>
      <c r="U291" s="14"/>
      <c r="V291" s="14"/>
      <c r="W291" s="14"/>
    </row>
    <row r="292" spans="1:23" x14ac:dyDescent="0.35">
      <c r="A292" s="151">
        <v>95</v>
      </c>
      <c r="B292" s="152">
        <v>1</v>
      </c>
      <c r="C292" s="153">
        <v>250</v>
      </c>
      <c r="D292" s="27" t="s">
        <v>728</v>
      </c>
      <c r="E292" s="65" t="s">
        <v>727</v>
      </c>
      <c r="F292" s="15"/>
      <c r="G292" s="14"/>
      <c r="H292" s="14"/>
      <c r="I292" s="65" t="s">
        <v>60</v>
      </c>
      <c r="J292" s="14"/>
      <c r="K292" s="14"/>
      <c r="L292" s="65" t="s">
        <v>706</v>
      </c>
      <c r="M292" s="65" t="s">
        <v>707</v>
      </c>
      <c r="N292" s="15"/>
      <c r="O292" s="66" t="s">
        <v>32</v>
      </c>
      <c r="P292" s="14"/>
      <c r="Q292" s="14"/>
      <c r="R292" s="14"/>
      <c r="S292" s="14"/>
      <c r="T292" s="14"/>
      <c r="U292" s="14"/>
      <c r="V292" s="14"/>
      <c r="W292" s="14"/>
    </row>
    <row r="293" spans="1:23" x14ac:dyDescent="0.35">
      <c r="A293" s="151">
        <v>95</v>
      </c>
      <c r="B293" s="152">
        <v>1</v>
      </c>
      <c r="C293" s="153">
        <v>250</v>
      </c>
      <c r="D293" s="27" t="s">
        <v>730</v>
      </c>
      <c r="E293" s="65" t="s">
        <v>727</v>
      </c>
      <c r="F293" s="15"/>
      <c r="G293" s="14"/>
      <c r="H293" s="14"/>
      <c r="I293" s="65" t="s">
        <v>60</v>
      </c>
      <c r="J293" s="14"/>
      <c r="K293" s="14"/>
      <c r="L293" s="65" t="s">
        <v>706</v>
      </c>
      <c r="M293" s="65" t="s">
        <v>707</v>
      </c>
      <c r="N293" s="15"/>
      <c r="O293" s="66" t="s">
        <v>32</v>
      </c>
      <c r="P293" s="14"/>
      <c r="Q293" s="14"/>
      <c r="R293" s="14"/>
      <c r="S293" s="14"/>
      <c r="T293" s="14"/>
      <c r="U293" s="14"/>
      <c r="V293" s="14"/>
      <c r="W293" s="14"/>
    </row>
    <row r="294" spans="1:23" x14ac:dyDescent="0.35">
      <c r="A294" s="151">
        <v>95</v>
      </c>
      <c r="B294" s="152">
        <v>1</v>
      </c>
      <c r="C294" s="153">
        <v>250</v>
      </c>
      <c r="D294" s="27" t="s">
        <v>732</v>
      </c>
      <c r="E294" s="65" t="s">
        <v>733</v>
      </c>
      <c r="F294" s="15"/>
      <c r="G294" s="14"/>
      <c r="H294" s="14"/>
      <c r="I294" s="65" t="s">
        <v>60</v>
      </c>
      <c r="J294" s="14"/>
      <c r="K294" s="14"/>
      <c r="L294" s="65" t="s">
        <v>706</v>
      </c>
      <c r="M294" s="65" t="s">
        <v>707</v>
      </c>
      <c r="N294" s="15"/>
      <c r="O294" s="66" t="s">
        <v>24</v>
      </c>
      <c r="P294" s="14"/>
      <c r="Q294" s="14"/>
      <c r="R294" s="14"/>
      <c r="S294" s="14"/>
      <c r="T294" s="14"/>
      <c r="U294" s="14"/>
      <c r="V294" s="14"/>
      <c r="W294" s="14"/>
    </row>
    <row r="295" spans="1:23" x14ac:dyDescent="0.35">
      <c r="A295" s="151">
        <v>95</v>
      </c>
      <c r="B295" s="152">
        <v>1</v>
      </c>
      <c r="C295" s="153">
        <v>250</v>
      </c>
      <c r="D295" s="27" t="s">
        <v>734</v>
      </c>
      <c r="E295" s="65" t="s">
        <v>735</v>
      </c>
      <c r="F295" s="15"/>
      <c r="G295" s="14"/>
      <c r="H295" s="14"/>
      <c r="I295" s="65" t="s">
        <v>60</v>
      </c>
      <c r="J295" s="14"/>
      <c r="K295" s="14"/>
      <c r="L295" s="65" t="s">
        <v>706</v>
      </c>
      <c r="M295" s="65" t="s">
        <v>707</v>
      </c>
      <c r="N295" s="15"/>
      <c r="O295" s="66" t="s">
        <v>36</v>
      </c>
      <c r="P295" s="14"/>
      <c r="Q295" s="14"/>
      <c r="R295" s="14"/>
      <c r="S295" s="14"/>
      <c r="T295" s="14"/>
      <c r="U295" s="14"/>
      <c r="V295" s="14"/>
      <c r="W295" s="14"/>
    </row>
    <row r="296" spans="1:23" x14ac:dyDescent="0.35">
      <c r="A296" s="151">
        <v>95</v>
      </c>
      <c r="B296" s="152">
        <v>1</v>
      </c>
      <c r="C296" s="153">
        <v>250</v>
      </c>
      <c r="D296" s="27" t="s">
        <v>736</v>
      </c>
      <c r="E296" s="65" t="s">
        <v>735</v>
      </c>
      <c r="F296" s="15"/>
      <c r="G296" s="14"/>
      <c r="H296" s="14"/>
      <c r="I296" s="65" t="s">
        <v>60</v>
      </c>
      <c r="J296" s="14"/>
      <c r="K296" s="14"/>
      <c r="L296" s="65" t="s">
        <v>706</v>
      </c>
      <c r="M296" s="65" t="s">
        <v>707</v>
      </c>
      <c r="N296" s="15"/>
      <c r="O296" s="66" t="s">
        <v>36</v>
      </c>
      <c r="P296" s="14"/>
      <c r="Q296" s="14"/>
      <c r="R296" s="14"/>
      <c r="S296" s="14"/>
      <c r="T296" s="14"/>
      <c r="U296" s="14"/>
      <c r="V296" s="14"/>
      <c r="W296" s="14"/>
    </row>
    <row r="297" spans="1:23" x14ac:dyDescent="0.35">
      <c r="A297" s="151">
        <v>95</v>
      </c>
      <c r="B297" s="152">
        <v>1</v>
      </c>
      <c r="C297" s="153">
        <v>250</v>
      </c>
      <c r="D297" s="27" t="s">
        <v>738</v>
      </c>
      <c r="E297" s="65" t="s">
        <v>735</v>
      </c>
      <c r="F297" s="15"/>
      <c r="G297" s="14"/>
      <c r="H297" s="14"/>
      <c r="I297" s="65" t="s">
        <v>60</v>
      </c>
      <c r="J297" s="14"/>
      <c r="K297" s="14"/>
      <c r="L297" s="65" t="s">
        <v>706</v>
      </c>
      <c r="M297" s="65" t="s">
        <v>707</v>
      </c>
      <c r="N297" s="15"/>
      <c r="O297" s="66" t="s">
        <v>36</v>
      </c>
      <c r="P297" s="14"/>
      <c r="Q297" s="14"/>
      <c r="R297" s="14"/>
      <c r="S297" s="14"/>
      <c r="T297" s="14"/>
      <c r="U297" s="14"/>
      <c r="V297" s="14"/>
      <c r="W297" s="14"/>
    </row>
    <row r="298" spans="1:23" x14ac:dyDescent="0.35">
      <c r="A298" s="151">
        <v>95</v>
      </c>
      <c r="B298" s="152">
        <v>1</v>
      </c>
      <c r="C298" s="153">
        <v>250</v>
      </c>
      <c r="D298" s="27" t="s">
        <v>739</v>
      </c>
      <c r="E298" s="65" t="s">
        <v>735</v>
      </c>
      <c r="F298" s="15"/>
      <c r="G298" s="14"/>
      <c r="H298" s="14"/>
      <c r="I298" s="65" t="s">
        <v>60</v>
      </c>
      <c r="J298" s="14"/>
      <c r="K298" s="14"/>
      <c r="L298" s="65" t="s">
        <v>706</v>
      </c>
      <c r="M298" s="65" t="s">
        <v>707</v>
      </c>
      <c r="N298" s="15"/>
      <c r="O298" s="66" t="s">
        <v>36</v>
      </c>
      <c r="P298" s="14"/>
      <c r="Q298" s="14"/>
      <c r="R298" s="14"/>
      <c r="S298" s="14"/>
      <c r="T298" s="14"/>
      <c r="U298" s="14"/>
      <c r="V298" s="14"/>
      <c r="W298" s="14"/>
    </row>
    <row r="299" spans="1:23" x14ac:dyDescent="0.35">
      <c r="A299" s="151">
        <v>95</v>
      </c>
      <c r="B299" s="152">
        <v>1</v>
      </c>
      <c r="C299" s="153">
        <v>250</v>
      </c>
      <c r="D299" s="27" t="s">
        <v>740</v>
      </c>
      <c r="E299" s="65" t="s">
        <v>741</v>
      </c>
      <c r="F299" s="15"/>
      <c r="G299" s="14"/>
      <c r="H299" s="14"/>
      <c r="I299" s="65" t="s">
        <v>722</v>
      </c>
      <c r="J299" s="14"/>
      <c r="K299" s="14"/>
      <c r="L299" s="65" t="s">
        <v>706</v>
      </c>
      <c r="M299" s="65" t="s">
        <v>707</v>
      </c>
      <c r="N299" s="15"/>
      <c r="O299" s="66" t="s">
        <v>32</v>
      </c>
      <c r="P299" s="14"/>
      <c r="Q299" s="14"/>
      <c r="R299" s="14"/>
      <c r="S299" s="14"/>
      <c r="T299" s="14"/>
      <c r="U299" s="14"/>
      <c r="V299" s="14"/>
      <c r="W299" s="14"/>
    </row>
    <row r="300" spans="1:23" x14ac:dyDescent="0.35">
      <c r="A300" s="151">
        <v>95</v>
      </c>
      <c r="B300" s="152">
        <v>1</v>
      </c>
      <c r="C300" s="153">
        <v>250</v>
      </c>
      <c r="D300" s="27" t="s">
        <v>742</v>
      </c>
      <c r="E300" s="65" t="s">
        <v>741</v>
      </c>
      <c r="F300" s="15"/>
      <c r="G300" s="14"/>
      <c r="H300" s="14"/>
      <c r="I300" s="65" t="s">
        <v>722</v>
      </c>
      <c r="J300" s="14"/>
      <c r="K300" s="14"/>
      <c r="L300" s="65" t="s">
        <v>706</v>
      </c>
      <c r="M300" s="65" t="s">
        <v>707</v>
      </c>
      <c r="N300" s="15"/>
      <c r="O300" s="66" t="s">
        <v>32</v>
      </c>
      <c r="P300" s="14"/>
      <c r="Q300" s="14"/>
      <c r="R300" s="14"/>
      <c r="S300" s="14"/>
      <c r="T300" s="14"/>
      <c r="U300" s="14"/>
      <c r="V300" s="14"/>
      <c r="W300" s="14"/>
    </row>
    <row r="301" spans="1:23" x14ac:dyDescent="0.35">
      <c r="A301" s="151">
        <v>95</v>
      </c>
      <c r="B301" s="152">
        <v>1</v>
      </c>
      <c r="C301" s="153">
        <v>250</v>
      </c>
      <c r="D301" s="27" t="s">
        <v>743</v>
      </c>
      <c r="E301" s="65" t="s">
        <v>741</v>
      </c>
      <c r="F301" s="15"/>
      <c r="G301" s="14"/>
      <c r="H301" s="14"/>
      <c r="I301" s="65" t="s">
        <v>722</v>
      </c>
      <c r="J301" s="14"/>
      <c r="K301" s="14"/>
      <c r="L301" s="65" t="s">
        <v>706</v>
      </c>
      <c r="M301" s="65" t="s">
        <v>707</v>
      </c>
      <c r="N301" s="15"/>
      <c r="O301" s="66" t="s">
        <v>32</v>
      </c>
      <c r="P301" s="14"/>
      <c r="Q301" s="14"/>
      <c r="R301" s="14"/>
      <c r="S301" s="14"/>
      <c r="T301" s="14"/>
      <c r="U301" s="14"/>
      <c r="V301" s="14"/>
      <c r="W301" s="14"/>
    </row>
    <row r="302" spans="1:23" x14ac:dyDescent="0.35">
      <c r="A302" s="151">
        <v>95</v>
      </c>
      <c r="B302" s="152">
        <v>1</v>
      </c>
      <c r="C302" s="153">
        <v>250</v>
      </c>
      <c r="D302" s="27" t="s">
        <v>744</v>
      </c>
      <c r="E302" s="65" t="s">
        <v>745</v>
      </c>
      <c r="F302" s="15"/>
      <c r="G302" s="14"/>
      <c r="H302" s="14"/>
      <c r="I302" s="65" t="s">
        <v>722</v>
      </c>
      <c r="J302" s="14"/>
      <c r="K302" s="14"/>
      <c r="L302" s="65" t="s">
        <v>706</v>
      </c>
      <c r="M302" s="65" t="s">
        <v>707</v>
      </c>
      <c r="N302" s="15"/>
      <c r="O302" s="66" t="s">
        <v>737</v>
      </c>
      <c r="P302" s="14"/>
      <c r="Q302" s="14"/>
      <c r="R302" s="14"/>
      <c r="S302" s="14"/>
      <c r="T302" s="14"/>
      <c r="U302" s="14"/>
      <c r="V302" s="14"/>
      <c r="W302" s="14"/>
    </row>
    <row r="303" spans="1:23" x14ac:dyDescent="0.35">
      <c r="A303" s="151">
        <v>95</v>
      </c>
      <c r="B303" s="152">
        <v>1</v>
      </c>
      <c r="C303" s="153">
        <v>250</v>
      </c>
      <c r="D303" s="27" t="s">
        <v>746</v>
      </c>
      <c r="E303" s="65" t="s">
        <v>745</v>
      </c>
      <c r="F303" s="15"/>
      <c r="G303" s="14"/>
      <c r="H303" s="14"/>
      <c r="I303" s="65" t="s">
        <v>722</v>
      </c>
      <c r="J303" s="14"/>
      <c r="K303" s="14"/>
      <c r="L303" s="65" t="s">
        <v>706</v>
      </c>
      <c r="M303" s="65" t="s">
        <v>707</v>
      </c>
      <c r="N303" s="15"/>
      <c r="O303" s="66" t="s">
        <v>737</v>
      </c>
      <c r="P303" s="14"/>
      <c r="Q303" s="14"/>
      <c r="R303" s="14"/>
      <c r="S303" s="14"/>
      <c r="T303" s="14"/>
      <c r="U303" s="14"/>
      <c r="V303" s="14"/>
      <c r="W303" s="14"/>
    </row>
    <row r="304" spans="1:23" x14ac:dyDescent="0.35">
      <c r="A304" s="151">
        <v>95</v>
      </c>
      <c r="B304" s="152">
        <v>1</v>
      </c>
      <c r="C304" s="153">
        <v>250</v>
      </c>
      <c r="D304" s="27" t="s">
        <v>747</v>
      </c>
      <c r="E304" s="65" t="s">
        <v>745</v>
      </c>
      <c r="F304" s="15"/>
      <c r="G304" s="14"/>
      <c r="H304" s="14"/>
      <c r="I304" s="65" t="s">
        <v>722</v>
      </c>
      <c r="J304" s="14"/>
      <c r="K304" s="14"/>
      <c r="L304" s="65" t="s">
        <v>706</v>
      </c>
      <c r="M304" s="65" t="s">
        <v>707</v>
      </c>
      <c r="N304" s="15"/>
      <c r="O304" s="66" t="s">
        <v>737</v>
      </c>
      <c r="P304" s="14"/>
      <c r="Q304" s="14"/>
      <c r="R304" s="14"/>
      <c r="S304" s="14"/>
      <c r="T304" s="14"/>
      <c r="U304" s="14"/>
      <c r="V304" s="14"/>
      <c r="W304" s="14"/>
    </row>
    <row r="305" spans="1:23" x14ac:dyDescent="0.35">
      <c r="A305" s="151">
        <v>95</v>
      </c>
      <c r="B305" s="152">
        <v>1</v>
      </c>
      <c r="C305" s="153">
        <v>250</v>
      </c>
      <c r="D305" s="27" t="s">
        <v>748</v>
      </c>
      <c r="E305" s="65" t="s">
        <v>749</v>
      </c>
      <c r="F305" s="15"/>
      <c r="G305" s="14"/>
      <c r="H305" s="14"/>
      <c r="I305" s="65" t="s">
        <v>60</v>
      </c>
      <c r="J305" s="14"/>
      <c r="K305" s="14"/>
      <c r="L305" s="65" t="s">
        <v>706</v>
      </c>
      <c r="M305" s="65" t="s">
        <v>707</v>
      </c>
      <c r="N305" s="15"/>
      <c r="O305" s="66" t="s">
        <v>18</v>
      </c>
      <c r="P305" s="14"/>
      <c r="Q305" s="14"/>
      <c r="R305" s="14"/>
      <c r="S305" s="14"/>
      <c r="T305" s="14"/>
      <c r="U305" s="14"/>
      <c r="V305" s="14"/>
      <c r="W305" s="14"/>
    </row>
    <row r="306" spans="1:23" x14ac:dyDescent="0.35">
      <c r="A306" s="151">
        <v>95</v>
      </c>
      <c r="B306" s="152">
        <v>1</v>
      </c>
      <c r="C306" s="153">
        <v>250</v>
      </c>
      <c r="D306" s="27" t="s">
        <v>750</v>
      </c>
      <c r="E306" s="65" t="s">
        <v>749</v>
      </c>
      <c r="F306" s="15"/>
      <c r="G306" s="14"/>
      <c r="H306" s="14"/>
      <c r="I306" s="65" t="s">
        <v>60</v>
      </c>
      <c r="J306" s="14"/>
      <c r="K306" s="14"/>
      <c r="L306" s="65" t="s">
        <v>706</v>
      </c>
      <c r="M306" s="65" t="s">
        <v>707</v>
      </c>
      <c r="N306" s="15"/>
      <c r="O306" s="66" t="s">
        <v>18</v>
      </c>
      <c r="P306" s="14"/>
      <c r="Q306" s="14"/>
      <c r="R306" s="14"/>
      <c r="S306" s="14"/>
      <c r="T306" s="14"/>
      <c r="U306" s="14"/>
      <c r="V306" s="14"/>
      <c r="W306" s="14"/>
    </row>
    <row r="307" spans="1:23" x14ac:dyDescent="0.35">
      <c r="A307" s="151">
        <v>95</v>
      </c>
      <c r="B307" s="152">
        <v>1</v>
      </c>
      <c r="C307" s="153">
        <v>250</v>
      </c>
      <c r="D307" s="27" t="s">
        <v>751</v>
      </c>
      <c r="E307" s="65" t="s">
        <v>749</v>
      </c>
      <c r="F307" s="15"/>
      <c r="G307" s="14"/>
      <c r="H307" s="14"/>
      <c r="I307" s="65" t="s">
        <v>60</v>
      </c>
      <c r="J307" s="14"/>
      <c r="K307" s="14"/>
      <c r="L307" s="65" t="s">
        <v>706</v>
      </c>
      <c r="M307" s="65" t="s">
        <v>707</v>
      </c>
      <c r="N307" s="15"/>
      <c r="O307" s="66" t="s">
        <v>18</v>
      </c>
      <c r="P307" s="14"/>
      <c r="Q307" s="14"/>
      <c r="R307" s="14"/>
      <c r="S307" s="14"/>
      <c r="T307" s="14"/>
      <c r="U307" s="14"/>
      <c r="V307" s="14"/>
      <c r="W307" s="14"/>
    </row>
    <row r="308" spans="1:23" x14ac:dyDescent="0.35">
      <c r="A308" s="151">
        <v>95</v>
      </c>
      <c r="B308" s="152">
        <v>1</v>
      </c>
      <c r="C308" s="153">
        <v>250</v>
      </c>
      <c r="D308" s="27" t="s">
        <v>752</v>
      </c>
      <c r="E308" s="65" t="s">
        <v>749</v>
      </c>
      <c r="F308" s="15"/>
      <c r="G308" s="14"/>
      <c r="H308" s="14"/>
      <c r="I308" s="65" t="s">
        <v>60</v>
      </c>
      <c r="J308" s="14"/>
      <c r="K308" s="14"/>
      <c r="L308" s="65" t="s">
        <v>706</v>
      </c>
      <c r="M308" s="65" t="s">
        <v>707</v>
      </c>
      <c r="N308" s="15"/>
      <c r="O308" s="66" t="s">
        <v>18</v>
      </c>
      <c r="P308" s="14"/>
      <c r="Q308" s="14"/>
      <c r="R308" s="14"/>
      <c r="S308" s="14"/>
      <c r="T308" s="14"/>
      <c r="U308" s="14"/>
      <c r="V308" s="14"/>
      <c r="W308" s="14"/>
    </row>
    <row r="309" spans="1:23" x14ac:dyDescent="0.35">
      <c r="A309" s="151">
        <v>95</v>
      </c>
      <c r="B309" s="152">
        <v>1</v>
      </c>
      <c r="C309" s="153">
        <v>250</v>
      </c>
      <c r="D309" s="27" t="s">
        <v>753</v>
      </c>
      <c r="E309" s="65" t="s">
        <v>754</v>
      </c>
      <c r="F309" s="15"/>
      <c r="G309" s="14"/>
      <c r="H309" s="14"/>
      <c r="I309" s="65" t="s">
        <v>722</v>
      </c>
      <c r="J309" s="14"/>
      <c r="K309" s="14"/>
      <c r="L309" s="65" t="s">
        <v>706</v>
      </c>
      <c r="M309" s="65" t="s">
        <v>707</v>
      </c>
      <c r="N309" s="15"/>
      <c r="O309" s="66" t="s">
        <v>20</v>
      </c>
      <c r="P309" s="14"/>
      <c r="Q309" s="14"/>
      <c r="R309" s="14"/>
      <c r="S309" s="14"/>
      <c r="T309" s="14"/>
      <c r="U309" s="14"/>
      <c r="V309" s="14"/>
      <c r="W309" s="14"/>
    </row>
    <row r="310" spans="1:23" x14ac:dyDescent="0.35">
      <c r="A310" s="151">
        <v>95</v>
      </c>
      <c r="B310" s="152">
        <v>1</v>
      </c>
      <c r="C310" s="153">
        <v>250</v>
      </c>
      <c r="D310" s="27" t="s">
        <v>755</v>
      </c>
      <c r="E310" s="65" t="s">
        <v>754</v>
      </c>
      <c r="F310" s="15"/>
      <c r="G310" s="14"/>
      <c r="H310" s="14"/>
      <c r="I310" s="65" t="s">
        <v>722</v>
      </c>
      <c r="J310" s="14"/>
      <c r="K310" s="14"/>
      <c r="L310" s="65" t="s">
        <v>706</v>
      </c>
      <c r="M310" s="65" t="s">
        <v>707</v>
      </c>
      <c r="N310" s="15"/>
      <c r="O310" s="66" t="s">
        <v>20</v>
      </c>
      <c r="P310" s="14"/>
      <c r="Q310" s="14"/>
      <c r="R310" s="14"/>
      <c r="S310" s="14"/>
      <c r="T310" s="14"/>
      <c r="U310" s="14"/>
      <c r="V310" s="14"/>
      <c r="W310" s="14"/>
    </row>
    <row r="311" spans="1:23" x14ac:dyDescent="0.35">
      <c r="A311" s="151">
        <v>95</v>
      </c>
      <c r="B311" s="152">
        <v>1</v>
      </c>
      <c r="C311" s="153">
        <v>250</v>
      </c>
      <c r="D311" s="27" t="s">
        <v>756</v>
      </c>
      <c r="E311" s="65" t="s">
        <v>754</v>
      </c>
      <c r="F311" s="15"/>
      <c r="G311" s="14"/>
      <c r="H311" s="14"/>
      <c r="I311" s="65" t="s">
        <v>722</v>
      </c>
      <c r="J311" s="14"/>
      <c r="K311" s="14"/>
      <c r="L311" s="65" t="s">
        <v>706</v>
      </c>
      <c r="M311" s="65" t="s">
        <v>707</v>
      </c>
      <c r="N311" s="15"/>
      <c r="O311" s="66" t="s">
        <v>20</v>
      </c>
      <c r="P311" s="14"/>
      <c r="Q311" s="14"/>
      <c r="R311" s="14"/>
      <c r="S311" s="14"/>
      <c r="T311" s="14"/>
      <c r="U311" s="14"/>
      <c r="V311" s="14"/>
      <c r="W311" s="14"/>
    </row>
    <row r="312" spans="1:23" x14ac:dyDescent="0.35">
      <c r="A312" s="151">
        <v>95</v>
      </c>
      <c r="B312" s="152">
        <v>1</v>
      </c>
      <c r="C312" s="153">
        <v>250</v>
      </c>
      <c r="D312" s="27" t="s">
        <v>757</v>
      </c>
      <c r="E312" s="65" t="s">
        <v>758</v>
      </c>
      <c r="F312" s="15"/>
      <c r="G312" s="14"/>
      <c r="H312" s="14"/>
      <c r="I312" s="65" t="s">
        <v>722</v>
      </c>
      <c r="J312" s="14"/>
      <c r="K312" s="14"/>
      <c r="L312" s="65" t="s">
        <v>706</v>
      </c>
      <c r="M312" s="65" t="s">
        <v>707</v>
      </c>
      <c r="N312" s="15"/>
      <c r="O312" s="66" t="s">
        <v>32</v>
      </c>
      <c r="P312" s="14"/>
      <c r="Q312" s="14"/>
      <c r="R312" s="14"/>
      <c r="S312" s="14"/>
      <c r="T312" s="14"/>
      <c r="U312" s="14"/>
      <c r="V312" s="14"/>
      <c r="W312" s="14"/>
    </row>
    <row r="313" spans="1:23" x14ac:dyDescent="0.35">
      <c r="A313" s="151">
        <v>95</v>
      </c>
      <c r="B313" s="152">
        <v>1</v>
      </c>
      <c r="C313" s="153">
        <v>250</v>
      </c>
      <c r="D313" s="27" t="s">
        <v>759</v>
      </c>
      <c r="E313" s="65" t="s">
        <v>758</v>
      </c>
      <c r="F313" s="15"/>
      <c r="G313" s="14"/>
      <c r="H313" s="14"/>
      <c r="I313" s="65" t="s">
        <v>722</v>
      </c>
      <c r="J313" s="14"/>
      <c r="K313" s="14"/>
      <c r="L313" s="65" t="s">
        <v>706</v>
      </c>
      <c r="M313" s="65" t="s">
        <v>707</v>
      </c>
      <c r="N313" s="15"/>
      <c r="O313" s="66" t="s">
        <v>32</v>
      </c>
      <c r="P313" s="14"/>
      <c r="Q313" s="14"/>
      <c r="R313" s="14"/>
      <c r="S313" s="14"/>
      <c r="T313" s="14"/>
      <c r="U313" s="14"/>
      <c r="V313" s="14"/>
      <c r="W313" s="14"/>
    </row>
    <row r="314" spans="1:23" x14ac:dyDescent="0.35">
      <c r="A314" s="151">
        <v>95</v>
      </c>
      <c r="B314" s="152">
        <v>1</v>
      </c>
      <c r="C314" s="153">
        <v>250</v>
      </c>
      <c r="D314" s="27" t="s">
        <v>760</v>
      </c>
      <c r="E314" s="65" t="s">
        <v>758</v>
      </c>
      <c r="F314" s="15"/>
      <c r="G314" s="14"/>
      <c r="H314" s="14"/>
      <c r="I314" s="65" t="s">
        <v>722</v>
      </c>
      <c r="J314" s="14"/>
      <c r="K314" s="14"/>
      <c r="L314" s="65" t="s">
        <v>706</v>
      </c>
      <c r="M314" s="65" t="s">
        <v>707</v>
      </c>
      <c r="N314" s="15"/>
      <c r="O314" s="66" t="s">
        <v>32</v>
      </c>
      <c r="P314" s="14"/>
      <c r="Q314" s="14"/>
      <c r="R314" s="14"/>
      <c r="S314" s="14"/>
      <c r="T314" s="14"/>
      <c r="U314" s="14"/>
      <c r="V314" s="14"/>
      <c r="W314" s="14"/>
    </row>
    <row r="315" spans="1:23" x14ac:dyDescent="0.35">
      <c r="A315" s="151">
        <v>95</v>
      </c>
      <c r="B315" s="152">
        <v>1</v>
      </c>
      <c r="C315" s="153">
        <v>250</v>
      </c>
      <c r="D315" s="27" t="s">
        <v>761</v>
      </c>
      <c r="E315" s="65" t="s">
        <v>762</v>
      </c>
      <c r="F315" s="15"/>
      <c r="G315" s="14"/>
      <c r="H315" s="14"/>
      <c r="I315" s="65" t="s">
        <v>60</v>
      </c>
      <c r="J315" s="14"/>
      <c r="K315" s="14"/>
      <c r="L315" s="65" t="s">
        <v>706</v>
      </c>
      <c r="M315" s="65" t="s">
        <v>707</v>
      </c>
      <c r="N315" s="15"/>
      <c r="O315" s="66" t="s">
        <v>737</v>
      </c>
      <c r="P315" s="14"/>
      <c r="Q315" s="14"/>
      <c r="R315" s="14"/>
      <c r="S315" s="14"/>
      <c r="T315" s="14"/>
      <c r="U315" s="14"/>
      <c r="V315" s="14"/>
      <c r="W315" s="14"/>
    </row>
    <row r="316" spans="1:23" x14ac:dyDescent="0.35">
      <c r="A316" s="151">
        <v>95</v>
      </c>
      <c r="B316" s="152">
        <v>1</v>
      </c>
      <c r="C316" s="153">
        <v>250</v>
      </c>
      <c r="D316" s="27" t="s">
        <v>763</v>
      </c>
      <c r="E316" s="65" t="s">
        <v>762</v>
      </c>
      <c r="F316" s="15"/>
      <c r="G316" s="14"/>
      <c r="H316" s="14"/>
      <c r="I316" s="65" t="s">
        <v>60</v>
      </c>
      <c r="J316" s="14"/>
      <c r="K316" s="14"/>
      <c r="L316" s="65" t="s">
        <v>706</v>
      </c>
      <c r="M316" s="65" t="s">
        <v>707</v>
      </c>
      <c r="N316" s="15"/>
      <c r="O316" s="66" t="s">
        <v>737</v>
      </c>
      <c r="P316" s="14"/>
      <c r="Q316" s="14"/>
      <c r="R316" s="14"/>
      <c r="S316" s="14"/>
      <c r="T316" s="14"/>
      <c r="U316" s="14"/>
      <c r="V316" s="14"/>
      <c r="W316" s="14"/>
    </row>
    <row r="317" spans="1:23" x14ac:dyDescent="0.35">
      <c r="A317" s="151">
        <v>95</v>
      </c>
      <c r="B317" s="152">
        <v>1</v>
      </c>
      <c r="C317" s="153">
        <v>250</v>
      </c>
      <c r="D317" s="27" t="s">
        <v>764</v>
      </c>
      <c r="E317" s="65" t="s">
        <v>762</v>
      </c>
      <c r="F317" s="15"/>
      <c r="G317" s="14"/>
      <c r="H317" s="14"/>
      <c r="I317" s="65" t="s">
        <v>60</v>
      </c>
      <c r="J317" s="14"/>
      <c r="K317" s="14"/>
      <c r="L317" s="65" t="s">
        <v>706</v>
      </c>
      <c r="M317" s="65" t="s">
        <v>707</v>
      </c>
      <c r="N317" s="15"/>
      <c r="O317" s="66" t="s">
        <v>737</v>
      </c>
      <c r="P317" s="14"/>
      <c r="Q317" s="14"/>
      <c r="R317" s="14"/>
      <c r="S317" s="14"/>
      <c r="T317" s="14"/>
      <c r="U317" s="14"/>
      <c r="V317" s="14"/>
      <c r="W317" s="14"/>
    </row>
    <row r="318" spans="1:23" x14ac:dyDescent="0.35">
      <c r="A318" s="151">
        <v>95</v>
      </c>
      <c r="B318" s="152">
        <v>1</v>
      </c>
      <c r="C318" s="153">
        <v>250</v>
      </c>
      <c r="D318" s="27" t="s">
        <v>765</v>
      </c>
      <c r="E318" s="65" t="s">
        <v>762</v>
      </c>
      <c r="F318" s="15"/>
      <c r="G318" s="14"/>
      <c r="H318" s="14"/>
      <c r="I318" s="65" t="s">
        <v>60</v>
      </c>
      <c r="J318" s="14"/>
      <c r="K318" s="14"/>
      <c r="L318" s="65" t="s">
        <v>706</v>
      </c>
      <c r="M318" s="65" t="s">
        <v>707</v>
      </c>
      <c r="N318" s="15"/>
      <c r="O318" s="66" t="s">
        <v>737</v>
      </c>
      <c r="P318" s="14"/>
      <c r="Q318" s="14"/>
      <c r="R318" s="14"/>
      <c r="S318" s="14"/>
      <c r="T318" s="14"/>
      <c r="U318" s="14"/>
      <c r="V318" s="14"/>
      <c r="W318" s="14"/>
    </row>
    <row r="319" spans="1:23" x14ac:dyDescent="0.35">
      <c r="A319" s="151">
        <v>95</v>
      </c>
      <c r="B319" s="152">
        <v>1</v>
      </c>
      <c r="C319" s="153">
        <v>250</v>
      </c>
      <c r="D319" s="27" t="s">
        <v>766</v>
      </c>
      <c r="E319" s="65" t="s">
        <v>767</v>
      </c>
      <c r="F319" s="15"/>
      <c r="G319" s="14"/>
      <c r="H319" s="14"/>
      <c r="I319" s="65" t="s">
        <v>60</v>
      </c>
      <c r="J319" s="14"/>
      <c r="K319" s="14"/>
      <c r="L319" s="65" t="s">
        <v>706</v>
      </c>
      <c r="M319" s="65" t="s">
        <v>707</v>
      </c>
      <c r="N319" s="15"/>
      <c r="O319" s="66" t="s">
        <v>20</v>
      </c>
      <c r="P319" s="14"/>
      <c r="Q319" s="14"/>
      <c r="R319" s="14"/>
      <c r="S319" s="14"/>
      <c r="T319" s="14"/>
      <c r="U319" s="14"/>
      <c r="V319" s="14"/>
      <c r="W319" s="14"/>
    </row>
    <row r="320" spans="1:23" x14ac:dyDescent="0.35">
      <c r="A320" s="151">
        <v>95</v>
      </c>
      <c r="B320" s="152">
        <v>1</v>
      </c>
      <c r="C320" s="153">
        <v>250</v>
      </c>
      <c r="D320" s="27" t="s">
        <v>768</v>
      </c>
      <c r="E320" s="65" t="s">
        <v>769</v>
      </c>
      <c r="F320" s="15"/>
      <c r="G320" s="14"/>
      <c r="H320" s="14"/>
      <c r="I320" s="65" t="s">
        <v>60</v>
      </c>
      <c r="J320" s="14"/>
      <c r="K320" s="14"/>
      <c r="L320" s="65" t="s">
        <v>706</v>
      </c>
      <c r="M320" s="65" t="s">
        <v>707</v>
      </c>
      <c r="N320" s="15"/>
      <c r="O320" s="66" t="s">
        <v>718</v>
      </c>
      <c r="P320" s="14"/>
      <c r="Q320" s="14"/>
      <c r="R320" s="14"/>
      <c r="S320" s="14"/>
      <c r="T320" s="14"/>
      <c r="U320" s="14"/>
      <c r="V320" s="14"/>
      <c r="W320" s="14"/>
    </row>
    <row r="321" spans="1:23" x14ac:dyDescent="0.35">
      <c r="A321" s="151">
        <v>95</v>
      </c>
      <c r="B321" s="152">
        <v>1</v>
      </c>
      <c r="C321" s="153">
        <v>250</v>
      </c>
      <c r="D321" s="27" t="s">
        <v>770</v>
      </c>
      <c r="E321" s="65" t="s">
        <v>769</v>
      </c>
      <c r="F321" s="15"/>
      <c r="G321" s="14"/>
      <c r="H321" s="14"/>
      <c r="I321" s="65" t="s">
        <v>60</v>
      </c>
      <c r="J321" s="14"/>
      <c r="K321" s="14"/>
      <c r="L321" s="65" t="s">
        <v>706</v>
      </c>
      <c r="M321" s="65" t="s">
        <v>707</v>
      </c>
      <c r="N321" s="15"/>
      <c r="O321" s="66" t="s">
        <v>718</v>
      </c>
      <c r="P321" s="14"/>
      <c r="Q321" s="14"/>
      <c r="R321" s="14"/>
      <c r="S321" s="14"/>
      <c r="T321" s="14"/>
      <c r="U321" s="14"/>
      <c r="V321" s="14"/>
      <c r="W321" s="14"/>
    </row>
    <row r="322" spans="1:23" x14ac:dyDescent="0.35">
      <c r="A322" s="151">
        <v>95</v>
      </c>
      <c r="B322" s="152">
        <v>1</v>
      </c>
      <c r="C322" s="153">
        <v>250</v>
      </c>
      <c r="D322" s="27" t="s">
        <v>771</v>
      </c>
      <c r="E322" s="65" t="s">
        <v>772</v>
      </c>
      <c r="F322" s="15"/>
      <c r="G322" s="14"/>
      <c r="H322" s="14"/>
      <c r="I322" s="65" t="s">
        <v>60</v>
      </c>
      <c r="J322" s="14"/>
      <c r="K322" s="14"/>
      <c r="L322" s="65" t="s">
        <v>706</v>
      </c>
      <c r="M322" s="65" t="s">
        <v>707</v>
      </c>
      <c r="N322" s="15"/>
      <c r="O322" s="66" t="s">
        <v>20</v>
      </c>
      <c r="P322" s="14"/>
      <c r="Q322" s="14"/>
      <c r="R322" s="14"/>
      <c r="S322" s="14"/>
      <c r="T322" s="14"/>
      <c r="U322" s="14"/>
      <c r="V322" s="14"/>
      <c r="W322" s="14"/>
    </row>
    <row r="323" spans="1:23" x14ac:dyDescent="0.35">
      <c r="A323" s="151">
        <v>95</v>
      </c>
      <c r="B323" s="152">
        <v>1</v>
      </c>
      <c r="C323" s="153">
        <v>250</v>
      </c>
      <c r="D323" s="27" t="s">
        <v>773</v>
      </c>
      <c r="E323" s="65" t="s">
        <v>772</v>
      </c>
      <c r="F323" s="15"/>
      <c r="G323" s="14"/>
      <c r="H323" s="14"/>
      <c r="I323" s="65" t="s">
        <v>60</v>
      </c>
      <c r="J323" s="14"/>
      <c r="K323" s="14"/>
      <c r="L323" s="65" t="s">
        <v>706</v>
      </c>
      <c r="M323" s="65" t="s">
        <v>707</v>
      </c>
      <c r="N323" s="15"/>
      <c r="O323" s="66" t="s">
        <v>20</v>
      </c>
      <c r="P323" s="14"/>
      <c r="Q323" s="14"/>
      <c r="R323" s="14"/>
      <c r="S323" s="14"/>
      <c r="T323" s="14"/>
      <c r="U323" s="14"/>
      <c r="V323" s="14"/>
      <c r="W323" s="14"/>
    </row>
    <row r="324" spans="1:23" x14ac:dyDescent="0.35">
      <c r="A324" s="151">
        <v>95</v>
      </c>
      <c r="B324" s="152">
        <v>1</v>
      </c>
      <c r="C324" s="153">
        <v>250</v>
      </c>
      <c r="D324" s="27" t="s">
        <v>774</v>
      </c>
      <c r="E324" s="65" t="s">
        <v>772</v>
      </c>
      <c r="F324" s="15"/>
      <c r="G324" s="14"/>
      <c r="H324" s="14"/>
      <c r="I324" s="65" t="s">
        <v>60</v>
      </c>
      <c r="J324" s="14"/>
      <c r="K324" s="14"/>
      <c r="L324" s="65" t="s">
        <v>706</v>
      </c>
      <c r="M324" s="65" t="s">
        <v>707</v>
      </c>
      <c r="N324" s="15"/>
      <c r="O324" s="66" t="s">
        <v>20</v>
      </c>
      <c r="P324" s="14"/>
      <c r="Q324" s="14"/>
      <c r="R324" s="14"/>
      <c r="S324" s="14"/>
      <c r="T324" s="14"/>
      <c r="U324" s="14"/>
      <c r="V324" s="14"/>
      <c r="W324" s="14"/>
    </row>
    <row r="325" spans="1:23" x14ac:dyDescent="0.35">
      <c r="A325" s="151">
        <v>95</v>
      </c>
      <c r="B325" s="152">
        <v>1</v>
      </c>
      <c r="C325" s="153">
        <v>250</v>
      </c>
      <c r="D325" s="27" t="s">
        <v>775</v>
      </c>
      <c r="E325" s="65" t="s">
        <v>776</v>
      </c>
      <c r="F325" s="15"/>
      <c r="G325" s="14"/>
      <c r="H325" s="14"/>
      <c r="I325" s="65" t="s">
        <v>60</v>
      </c>
      <c r="J325" s="14"/>
      <c r="K325" s="14"/>
      <c r="L325" s="65" t="s">
        <v>706</v>
      </c>
      <c r="M325" s="65" t="s">
        <v>707</v>
      </c>
      <c r="N325" s="15"/>
      <c r="O325" s="66" t="s">
        <v>729</v>
      </c>
      <c r="P325" s="14"/>
      <c r="Q325" s="14"/>
      <c r="R325" s="14"/>
      <c r="S325" s="14"/>
      <c r="T325" s="14"/>
      <c r="U325" s="14"/>
      <c r="V325" s="14"/>
      <c r="W325" s="14"/>
    </row>
    <row r="326" spans="1:23" x14ac:dyDescent="0.35">
      <c r="A326" s="151">
        <v>95</v>
      </c>
      <c r="B326" s="152">
        <v>1</v>
      </c>
      <c r="C326" s="153">
        <v>250</v>
      </c>
      <c r="D326" s="27" t="s">
        <v>777</v>
      </c>
      <c r="E326" s="65" t="s">
        <v>776</v>
      </c>
      <c r="F326" s="15"/>
      <c r="G326" s="14"/>
      <c r="H326" s="14"/>
      <c r="I326" s="65" t="s">
        <v>60</v>
      </c>
      <c r="J326" s="14"/>
      <c r="K326" s="14"/>
      <c r="L326" s="65" t="s">
        <v>706</v>
      </c>
      <c r="M326" s="65" t="s">
        <v>707</v>
      </c>
      <c r="N326" s="15"/>
      <c r="O326" s="66" t="s">
        <v>729</v>
      </c>
      <c r="P326" s="14"/>
      <c r="Q326" s="14"/>
      <c r="R326" s="14"/>
      <c r="S326" s="14"/>
      <c r="T326" s="14"/>
      <c r="U326" s="14"/>
      <c r="V326" s="14"/>
      <c r="W326" s="14"/>
    </row>
    <row r="327" spans="1:23" x14ac:dyDescent="0.35">
      <c r="A327" s="151">
        <v>95</v>
      </c>
      <c r="B327" s="152">
        <v>1</v>
      </c>
      <c r="C327" s="153">
        <v>250</v>
      </c>
      <c r="D327" s="27" t="s">
        <v>778</v>
      </c>
      <c r="E327" s="65" t="s">
        <v>779</v>
      </c>
      <c r="F327" s="15"/>
      <c r="G327" s="14"/>
      <c r="H327" s="14"/>
      <c r="I327" s="65" t="s">
        <v>60</v>
      </c>
      <c r="J327" s="14"/>
      <c r="K327" s="14"/>
      <c r="L327" s="65" t="s">
        <v>706</v>
      </c>
      <c r="M327" s="65" t="s">
        <v>707</v>
      </c>
      <c r="N327" s="15"/>
      <c r="O327" s="66" t="s">
        <v>713</v>
      </c>
      <c r="P327" s="14"/>
      <c r="Q327" s="14"/>
      <c r="R327" s="14"/>
      <c r="S327" s="14"/>
      <c r="T327" s="14"/>
      <c r="U327" s="14"/>
      <c r="V327" s="14"/>
      <c r="W327" s="14"/>
    </row>
    <row r="328" spans="1:23" x14ac:dyDescent="0.35">
      <c r="A328" s="151">
        <v>95</v>
      </c>
      <c r="B328" s="152">
        <v>1</v>
      </c>
      <c r="C328" s="153">
        <v>250</v>
      </c>
      <c r="D328" s="27" t="s">
        <v>780</v>
      </c>
      <c r="E328" s="65" t="s">
        <v>779</v>
      </c>
      <c r="F328" s="15"/>
      <c r="G328" s="14"/>
      <c r="H328" s="14"/>
      <c r="I328" s="65" t="s">
        <v>60</v>
      </c>
      <c r="J328" s="14"/>
      <c r="K328" s="14"/>
      <c r="L328" s="65" t="s">
        <v>706</v>
      </c>
      <c r="M328" s="65" t="s">
        <v>707</v>
      </c>
      <c r="N328" s="15"/>
      <c r="O328" s="66" t="s">
        <v>713</v>
      </c>
      <c r="P328" s="14"/>
      <c r="Q328" s="14"/>
      <c r="R328" s="14"/>
      <c r="S328" s="14"/>
      <c r="T328" s="14"/>
      <c r="U328" s="14"/>
      <c r="V328" s="14"/>
      <c r="W328" s="14"/>
    </row>
    <row r="329" spans="1:23" x14ac:dyDescent="0.35">
      <c r="A329" s="151">
        <v>95</v>
      </c>
      <c r="B329" s="152">
        <v>1</v>
      </c>
      <c r="C329" s="153">
        <v>250</v>
      </c>
      <c r="D329" s="27" t="s">
        <v>781</v>
      </c>
      <c r="E329" s="65" t="s">
        <v>782</v>
      </c>
      <c r="F329" s="15"/>
      <c r="G329" s="14"/>
      <c r="H329" s="14"/>
      <c r="I329" s="65" t="s">
        <v>60</v>
      </c>
      <c r="J329" s="14"/>
      <c r="K329" s="14"/>
      <c r="L329" s="65" t="s">
        <v>706</v>
      </c>
      <c r="M329" s="65" t="s">
        <v>707</v>
      </c>
      <c r="N329" s="15"/>
      <c r="O329" s="66" t="s">
        <v>36</v>
      </c>
      <c r="P329" s="14"/>
      <c r="Q329" s="14"/>
      <c r="R329" s="14"/>
      <c r="S329" s="14"/>
      <c r="T329" s="14"/>
      <c r="U329" s="14"/>
      <c r="V329" s="14"/>
      <c r="W329" s="14"/>
    </row>
    <row r="330" spans="1:23" x14ac:dyDescent="0.35">
      <c r="A330" s="151">
        <v>95</v>
      </c>
      <c r="B330" s="152">
        <v>1</v>
      </c>
      <c r="C330" s="153">
        <v>250</v>
      </c>
      <c r="D330" s="27" t="s">
        <v>783</v>
      </c>
      <c r="E330" s="65" t="s">
        <v>782</v>
      </c>
      <c r="F330" s="15"/>
      <c r="G330" s="14"/>
      <c r="H330" s="14"/>
      <c r="I330" s="65" t="s">
        <v>60</v>
      </c>
      <c r="J330" s="14"/>
      <c r="K330" s="14"/>
      <c r="L330" s="65" t="s">
        <v>706</v>
      </c>
      <c r="M330" s="65" t="s">
        <v>707</v>
      </c>
      <c r="N330" s="15"/>
      <c r="O330" s="66" t="s">
        <v>36</v>
      </c>
      <c r="P330" s="14"/>
      <c r="Q330" s="14"/>
      <c r="R330" s="14"/>
      <c r="S330" s="14"/>
      <c r="T330" s="14"/>
      <c r="U330" s="14"/>
      <c r="V330" s="14"/>
      <c r="W330" s="14"/>
    </row>
    <row r="331" spans="1:23" x14ac:dyDescent="0.35">
      <c r="A331" s="151">
        <v>95</v>
      </c>
      <c r="B331" s="152">
        <v>1</v>
      </c>
      <c r="C331" s="153">
        <v>250</v>
      </c>
      <c r="D331" s="27" t="s">
        <v>784</v>
      </c>
      <c r="E331" s="65" t="s">
        <v>782</v>
      </c>
      <c r="F331" s="15"/>
      <c r="G331" s="14"/>
      <c r="H331" s="14"/>
      <c r="I331" s="65" t="s">
        <v>60</v>
      </c>
      <c r="J331" s="14"/>
      <c r="K331" s="14"/>
      <c r="L331" s="65" t="s">
        <v>706</v>
      </c>
      <c r="M331" s="65" t="s">
        <v>707</v>
      </c>
      <c r="N331" s="15"/>
      <c r="O331" s="66" t="s">
        <v>36</v>
      </c>
      <c r="P331" s="14"/>
      <c r="Q331" s="14"/>
      <c r="R331" s="14"/>
      <c r="S331" s="14"/>
      <c r="T331" s="14"/>
      <c r="U331" s="14"/>
      <c r="V331" s="14"/>
      <c r="W331" s="14"/>
    </row>
    <row r="332" spans="1:23" x14ac:dyDescent="0.35">
      <c r="A332" s="151">
        <v>95</v>
      </c>
      <c r="B332" s="152">
        <v>1</v>
      </c>
      <c r="C332" s="153">
        <v>250</v>
      </c>
      <c r="D332" s="27" t="s">
        <v>785</v>
      </c>
      <c r="E332" s="65" t="s">
        <v>786</v>
      </c>
      <c r="F332" s="15"/>
      <c r="G332" s="14"/>
      <c r="H332" s="14"/>
      <c r="I332" s="65" t="s">
        <v>60</v>
      </c>
      <c r="J332" s="14"/>
      <c r="K332" s="14"/>
      <c r="L332" s="65" t="s">
        <v>706</v>
      </c>
      <c r="M332" s="65" t="s">
        <v>707</v>
      </c>
      <c r="N332" s="15"/>
      <c r="O332" s="66" t="s">
        <v>20</v>
      </c>
      <c r="P332" s="14"/>
      <c r="Q332" s="14"/>
      <c r="R332" s="14"/>
      <c r="S332" s="14"/>
      <c r="T332" s="14"/>
      <c r="U332" s="14"/>
      <c r="V332" s="14"/>
      <c r="W332" s="14"/>
    </row>
    <row r="333" spans="1:23" x14ac:dyDescent="0.35">
      <c r="A333" s="151">
        <v>95</v>
      </c>
      <c r="B333" s="152">
        <v>1</v>
      </c>
      <c r="C333" s="153">
        <v>250</v>
      </c>
      <c r="D333" s="27" t="s">
        <v>787</v>
      </c>
      <c r="E333" s="65" t="s">
        <v>786</v>
      </c>
      <c r="F333" s="15"/>
      <c r="G333" s="14"/>
      <c r="H333" s="14"/>
      <c r="I333" s="65" t="s">
        <v>60</v>
      </c>
      <c r="J333" s="14"/>
      <c r="K333" s="14"/>
      <c r="L333" s="65" t="s">
        <v>706</v>
      </c>
      <c r="M333" s="65" t="s">
        <v>707</v>
      </c>
      <c r="N333" s="15"/>
      <c r="O333" s="66" t="s">
        <v>20</v>
      </c>
      <c r="P333" s="14"/>
      <c r="Q333" s="14"/>
      <c r="R333" s="14"/>
      <c r="S333" s="14"/>
      <c r="T333" s="14"/>
      <c r="U333" s="14"/>
      <c r="V333" s="14"/>
      <c r="W333" s="14"/>
    </row>
    <row r="334" spans="1:23" x14ac:dyDescent="0.35">
      <c r="A334" s="151">
        <v>95</v>
      </c>
      <c r="B334" s="152">
        <v>1</v>
      </c>
      <c r="C334" s="153">
        <v>250</v>
      </c>
      <c r="D334" s="27" t="s">
        <v>788</v>
      </c>
      <c r="E334" s="65" t="s">
        <v>789</v>
      </c>
      <c r="F334" s="15"/>
      <c r="G334" s="14"/>
      <c r="H334" s="14"/>
      <c r="I334" s="65" t="s">
        <v>60</v>
      </c>
      <c r="J334" s="14"/>
      <c r="K334" s="14"/>
      <c r="L334" s="65" t="s">
        <v>706</v>
      </c>
      <c r="M334" s="65" t="s">
        <v>707</v>
      </c>
      <c r="N334" s="15"/>
      <c r="O334" s="66" t="s">
        <v>20</v>
      </c>
      <c r="P334" s="14"/>
      <c r="Q334" s="14"/>
      <c r="R334" s="14"/>
      <c r="S334" s="14"/>
      <c r="T334" s="14"/>
      <c r="U334" s="14"/>
      <c r="V334" s="14"/>
      <c r="W334" s="14"/>
    </row>
    <row r="335" spans="1:23" x14ac:dyDescent="0.35">
      <c r="A335" s="151">
        <v>95</v>
      </c>
      <c r="B335" s="152">
        <v>1</v>
      </c>
      <c r="C335" s="153">
        <v>250</v>
      </c>
      <c r="D335" s="27" t="s">
        <v>790</v>
      </c>
      <c r="E335" s="65" t="s">
        <v>789</v>
      </c>
      <c r="F335" s="15"/>
      <c r="G335" s="14"/>
      <c r="H335" s="14"/>
      <c r="I335" s="65" t="s">
        <v>60</v>
      </c>
      <c r="J335" s="14"/>
      <c r="K335" s="14"/>
      <c r="L335" s="65" t="s">
        <v>706</v>
      </c>
      <c r="M335" s="65" t="s">
        <v>707</v>
      </c>
      <c r="N335" s="15"/>
      <c r="O335" s="66" t="s">
        <v>20</v>
      </c>
      <c r="P335" s="14"/>
      <c r="Q335" s="14"/>
      <c r="R335" s="14"/>
      <c r="S335" s="14"/>
      <c r="T335" s="14"/>
      <c r="U335" s="14"/>
      <c r="V335" s="14"/>
      <c r="W335" s="14"/>
    </row>
    <row r="336" spans="1:23" x14ac:dyDescent="0.35">
      <c r="A336" s="151">
        <v>95</v>
      </c>
      <c r="B336" s="152">
        <v>1</v>
      </c>
      <c r="C336" s="153">
        <v>250</v>
      </c>
      <c r="D336" s="27" t="s">
        <v>791</v>
      </c>
      <c r="E336" s="65" t="s">
        <v>792</v>
      </c>
      <c r="F336" s="15"/>
      <c r="G336" s="14"/>
      <c r="H336" s="14"/>
      <c r="I336" s="65" t="s">
        <v>60</v>
      </c>
      <c r="J336" s="14"/>
      <c r="K336" s="14"/>
      <c r="L336" s="65" t="s">
        <v>706</v>
      </c>
      <c r="M336" s="65" t="s">
        <v>707</v>
      </c>
      <c r="N336" s="15"/>
      <c r="O336" s="66" t="s">
        <v>32</v>
      </c>
      <c r="P336" s="14"/>
      <c r="Q336" s="14"/>
      <c r="R336" s="14"/>
      <c r="S336" s="14"/>
      <c r="T336" s="14"/>
      <c r="U336" s="14"/>
      <c r="V336" s="14"/>
      <c r="W336" s="14"/>
    </row>
    <row r="337" spans="1:23" x14ac:dyDescent="0.35">
      <c r="A337" s="151">
        <v>95</v>
      </c>
      <c r="B337" s="152">
        <v>1</v>
      </c>
      <c r="C337" s="153">
        <v>250</v>
      </c>
      <c r="D337" s="27" t="s">
        <v>793</v>
      </c>
      <c r="E337" s="65" t="s">
        <v>792</v>
      </c>
      <c r="F337" s="15"/>
      <c r="G337" s="14"/>
      <c r="H337" s="14"/>
      <c r="I337" s="65" t="s">
        <v>60</v>
      </c>
      <c r="J337" s="14"/>
      <c r="K337" s="14"/>
      <c r="L337" s="65" t="s">
        <v>706</v>
      </c>
      <c r="M337" s="65" t="s">
        <v>707</v>
      </c>
      <c r="N337" s="15"/>
      <c r="O337" s="66" t="s">
        <v>32</v>
      </c>
      <c r="P337" s="14"/>
      <c r="Q337" s="14"/>
      <c r="R337" s="14"/>
      <c r="S337" s="14"/>
      <c r="T337" s="14"/>
      <c r="U337" s="14"/>
      <c r="V337" s="14"/>
      <c r="W337" s="14"/>
    </row>
    <row r="338" spans="1:23" x14ac:dyDescent="0.35">
      <c r="A338" s="151">
        <v>95</v>
      </c>
      <c r="B338" s="152">
        <v>1</v>
      </c>
      <c r="C338" s="153">
        <v>250</v>
      </c>
      <c r="D338" s="27" t="s">
        <v>794</v>
      </c>
      <c r="E338" s="65" t="s">
        <v>792</v>
      </c>
      <c r="F338" s="15"/>
      <c r="G338" s="14"/>
      <c r="H338" s="14"/>
      <c r="I338" s="65" t="s">
        <v>60</v>
      </c>
      <c r="J338" s="14"/>
      <c r="K338" s="14"/>
      <c r="L338" s="65" t="s">
        <v>706</v>
      </c>
      <c r="M338" s="65" t="s">
        <v>707</v>
      </c>
      <c r="N338" s="15"/>
      <c r="O338" s="66" t="s">
        <v>32</v>
      </c>
      <c r="P338" s="14"/>
      <c r="Q338" s="14"/>
      <c r="R338" s="14"/>
      <c r="S338" s="14"/>
      <c r="T338" s="14"/>
      <c r="U338" s="14"/>
      <c r="V338" s="14"/>
      <c r="W338" s="14"/>
    </row>
    <row r="339" spans="1:23" x14ac:dyDescent="0.35">
      <c r="A339" s="151">
        <v>95</v>
      </c>
      <c r="B339" s="152">
        <v>1</v>
      </c>
      <c r="C339" s="153">
        <v>250</v>
      </c>
      <c r="D339" s="27" t="s">
        <v>795</v>
      </c>
      <c r="E339" s="65" t="s">
        <v>792</v>
      </c>
      <c r="F339" s="15"/>
      <c r="G339" s="14"/>
      <c r="H339" s="14"/>
      <c r="I339" s="65" t="s">
        <v>60</v>
      </c>
      <c r="J339" s="14"/>
      <c r="K339" s="14"/>
      <c r="L339" s="65" t="s">
        <v>706</v>
      </c>
      <c r="M339" s="65" t="s">
        <v>707</v>
      </c>
      <c r="N339" s="15"/>
      <c r="O339" s="66" t="s">
        <v>32</v>
      </c>
      <c r="P339" s="14"/>
      <c r="Q339" s="14"/>
      <c r="R339" s="14"/>
      <c r="S339" s="14"/>
      <c r="T339" s="14"/>
      <c r="U339" s="14"/>
      <c r="V339" s="14"/>
      <c r="W339" s="14"/>
    </row>
    <row r="340" spans="1:23" x14ac:dyDescent="0.35">
      <c r="A340" s="151">
        <v>95</v>
      </c>
      <c r="B340" s="152">
        <v>1</v>
      </c>
      <c r="C340" s="153">
        <v>250</v>
      </c>
      <c r="D340" s="27" t="s">
        <v>796</v>
      </c>
      <c r="E340" s="65" t="s">
        <v>797</v>
      </c>
      <c r="F340" s="15"/>
      <c r="G340" s="14"/>
      <c r="H340" s="14"/>
      <c r="I340" s="65" t="s">
        <v>60</v>
      </c>
      <c r="J340" s="14"/>
      <c r="K340" s="14"/>
      <c r="L340" s="65" t="s">
        <v>706</v>
      </c>
      <c r="M340" s="65" t="s">
        <v>707</v>
      </c>
      <c r="N340" s="15"/>
      <c r="O340" s="66" t="s">
        <v>9</v>
      </c>
      <c r="P340" s="14"/>
      <c r="Q340" s="14"/>
      <c r="R340" s="14"/>
      <c r="S340" s="14"/>
      <c r="T340" s="14"/>
      <c r="U340" s="14"/>
      <c r="V340" s="14"/>
      <c r="W340" s="14"/>
    </row>
    <row r="341" spans="1:23" x14ac:dyDescent="0.35">
      <c r="A341" s="151">
        <v>95</v>
      </c>
      <c r="B341" s="152">
        <v>1</v>
      </c>
      <c r="C341" s="153">
        <v>250</v>
      </c>
      <c r="D341" s="27" t="s">
        <v>798</v>
      </c>
      <c r="E341" s="65" t="s">
        <v>799</v>
      </c>
      <c r="F341" s="15"/>
      <c r="G341" s="14"/>
      <c r="H341" s="14"/>
      <c r="I341" s="65" t="s">
        <v>60</v>
      </c>
      <c r="J341" s="14"/>
      <c r="K341" s="14"/>
      <c r="L341" s="65" t="s">
        <v>706</v>
      </c>
      <c r="M341" s="65" t="s">
        <v>707</v>
      </c>
      <c r="N341" s="15"/>
      <c r="O341" s="66" t="s">
        <v>713</v>
      </c>
      <c r="P341" s="14"/>
      <c r="Q341" s="14"/>
      <c r="R341" s="14"/>
      <c r="S341" s="14"/>
      <c r="T341" s="14"/>
      <c r="U341" s="14"/>
      <c r="V341" s="14"/>
      <c r="W341" s="14"/>
    </row>
    <row r="342" spans="1:23" x14ac:dyDescent="0.35">
      <c r="A342" s="151">
        <v>95</v>
      </c>
      <c r="B342" s="152">
        <v>1</v>
      </c>
      <c r="C342" s="153">
        <v>250</v>
      </c>
      <c r="D342" s="27" t="s">
        <v>800</v>
      </c>
      <c r="E342" s="65" t="s">
        <v>799</v>
      </c>
      <c r="F342" s="15"/>
      <c r="G342" s="14"/>
      <c r="H342" s="14"/>
      <c r="I342" s="65" t="s">
        <v>60</v>
      </c>
      <c r="J342" s="14"/>
      <c r="K342" s="14"/>
      <c r="L342" s="65" t="s">
        <v>706</v>
      </c>
      <c r="M342" s="65" t="s">
        <v>707</v>
      </c>
      <c r="N342" s="15"/>
      <c r="O342" s="66" t="s">
        <v>713</v>
      </c>
      <c r="P342" s="14"/>
      <c r="Q342" s="14"/>
      <c r="R342" s="14"/>
      <c r="S342" s="14"/>
      <c r="T342" s="14"/>
      <c r="U342" s="14"/>
      <c r="V342" s="14"/>
      <c r="W342" s="14"/>
    </row>
    <row r="343" spans="1:23" x14ac:dyDescent="0.35">
      <c r="A343" s="151">
        <v>95</v>
      </c>
      <c r="B343" s="152">
        <v>1</v>
      </c>
      <c r="C343" s="153">
        <v>250</v>
      </c>
      <c r="D343" s="27" t="s">
        <v>801</v>
      </c>
      <c r="E343" s="65" t="s">
        <v>799</v>
      </c>
      <c r="F343" s="15"/>
      <c r="G343" s="14"/>
      <c r="H343" s="14"/>
      <c r="I343" s="65" t="s">
        <v>60</v>
      </c>
      <c r="J343" s="14"/>
      <c r="K343" s="14"/>
      <c r="L343" s="65" t="s">
        <v>706</v>
      </c>
      <c r="M343" s="65" t="s">
        <v>707</v>
      </c>
      <c r="N343" s="15"/>
      <c r="O343" s="66" t="s">
        <v>713</v>
      </c>
      <c r="P343" s="14"/>
      <c r="Q343" s="14"/>
      <c r="R343" s="14"/>
      <c r="S343" s="14"/>
      <c r="T343" s="14"/>
      <c r="U343" s="14"/>
      <c r="V343" s="14"/>
      <c r="W343" s="14"/>
    </row>
    <row r="344" spans="1:23" x14ac:dyDescent="0.35">
      <c r="A344" s="151">
        <v>95</v>
      </c>
      <c r="B344" s="152">
        <v>1</v>
      </c>
      <c r="C344" s="153">
        <v>250</v>
      </c>
      <c r="D344" s="27" t="s">
        <v>802</v>
      </c>
      <c r="E344" s="65" t="s">
        <v>803</v>
      </c>
      <c r="F344" s="15"/>
      <c r="G344" s="14"/>
      <c r="H344" s="14"/>
      <c r="I344" s="65" t="s">
        <v>60</v>
      </c>
      <c r="J344" s="14"/>
      <c r="K344" s="14"/>
      <c r="L344" s="65" t="s">
        <v>706</v>
      </c>
      <c r="M344" s="65" t="s">
        <v>707</v>
      </c>
      <c r="N344" s="15"/>
      <c r="O344" s="66" t="s">
        <v>27</v>
      </c>
      <c r="P344" s="14"/>
      <c r="Q344" s="14"/>
      <c r="R344" s="14"/>
      <c r="S344" s="14"/>
      <c r="T344" s="14"/>
      <c r="U344" s="14"/>
      <c r="V344" s="14"/>
      <c r="W344" s="14"/>
    </row>
    <row r="345" spans="1:23" x14ac:dyDescent="0.35">
      <c r="A345" s="151">
        <v>95</v>
      </c>
      <c r="B345" s="152">
        <v>1</v>
      </c>
      <c r="C345" s="153">
        <v>250</v>
      </c>
      <c r="D345" s="27" t="s">
        <v>804</v>
      </c>
      <c r="E345" s="65" t="s">
        <v>803</v>
      </c>
      <c r="F345" s="15"/>
      <c r="G345" s="14"/>
      <c r="H345" s="14"/>
      <c r="I345" s="65" t="s">
        <v>60</v>
      </c>
      <c r="J345" s="14"/>
      <c r="K345" s="14"/>
      <c r="L345" s="65" t="s">
        <v>706</v>
      </c>
      <c r="M345" s="65" t="s">
        <v>707</v>
      </c>
      <c r="N345" s="15"/>
      <c r="O345" s="66" t="s">
        <v>27</v>
      </c>
      <c r="P345" s="14"/>
      <c r="Q345" s="14"/>
      <c r="R345" s="14"/>
      <c r="S345" s="14"/>
      <c r="T345" s="14"/>
      <c r="U345" s="14"/>
      <c r="V345" s="14"/>
      <c r="W345" s="14"/>
    </row>
    <row r="346" spans="1:23" x14ac:dyDescent="0.35">
      <c r="A346" s="151">
        <v>95</v>
      </c>
      <c r="B346" s="152">
        <v>1</v>
      </c>
      <c r="C346" s="153">
        <v>250</v>
      </c>
      <c r="D346" s="27" t="s">
        <v>805</v>
      </c>
      <c r="E346" s="65" t="s">
        <v>806</v>
      </c>
      <c r="F346" s="15"/>
      <c r="G346" s="14"/>
      <c r="H346" s="14"/>
      <c r="I346" s="65" t="s">
        <v>60</v>
      </c>
      <c r="J346" s="14"/>
      <c r="K346" s="14"/>
      <c r="L346" s="65" t="s">
        <v>706</v>
      </c>
      <c r="M346" s="65" t="s">
        <v>707</v>
      </c>
      <c r="N346" s="15"/>
      <c r="O346" s="66" t="s">
        <v>36</v>
      </c>
      <c r="P346" s="14"/>
      <c r="Q346" s="14"/>
      <c r="R346" s="14"/>
      <c r="S346" s="14"/>
      <c r="T346" s="14"/>
      <c r="U346" s="14"/>
      <c r="V346" s="14"/>
      <c r="W346" s="14"/>
    </row>
    <row r="347" spans="1:23" x14ac:dyDescent="0.35">
      <c r="A347" s="151">
        <v>95</v>
      </c>
      <c r="B347" s="152">
        <v>1</v>
      </c>
      <c r="C347" s="153">
        <v>250</v>
      </c>
      <c r="D347" s="27" t="s">
        <v>807</v>
      </c>
      <c r="E347" s="65" t="s">
        <v>806</v>
      </c>
      <c r="F347" s="15"/>
      <c r="G347" s="14"/>
      <c r="H347" s="14"/>
      <c r="I347" s="65" t="s">
        <v>60</v>
      </c>
      <c r="J347" s="14"/>
      <c r="K347" s="14"/>
      <c r="L347" s="65" t="s">
        <v>706</v>
      </c>
      <c r="M347" s="65" t="s">
        <v>707</v>
      </c>
      <c r="N347" s="15"/>
      <c r="O347" s="66" t="s">
        <v>36</v>
      </c>
      <c r="P347" s="14"/>
      <c r="Q347" s="14"/>
      <c r="R347" s="14"/>
      <c r="S347" s="14"/>
      <c r="T347" s="14"/>
      <c r="U347" s="14"/>
      <c r="V347" s="14"/>
      <c r="W347" s="14"/>
    </row>
    <row r="348" spans="1:23" x14ac:dyDescent="0.35">
      <c r="A348" s="151">
        <v>95</v>
      </c>
      <c r="B348" s="152">
        <v>1</v>
      </c>
      <c r="C348" s="153">
        <v>250</v>
      </c>
      <c r="D348" s="27" t="s">
        <v>808</v>
      </c>
      <c r="E348" s="65" t="s">
        <v>809</v>
      </c>
      <c r="F348" s="15"/>
      <c r="G348" s="14"/>
      <c r="H348" s="14"/>
      <c r="I348" s="65" t="s">
        <v>60</v>
      </c>
      <c r="J348" s="14"/>
      <c r="K348" s="14"/>
      <c r="L348" s="65" t="s">
        <v>706</v>
      </c>
      <c r="M348" s="65" t="s">
        <v>707</v>
      </c>
      <c r="N348" s="15"/>
      <c r="O348" s="66" t="s">
        <v>737</v>
      </c>
      <c r="P348" s="14"/>
      <c r="Q348" s="14"/>
      <c r="R348" s="14"/>
      <c r="S348" s="14"/>
      <c r="T348" s="14"/>
      <c r="U348" s="14"/>
      <c r="V348" s="14"/>
      <c r="W348" s="14"/>
    </row>
    <row r="349" spans="1:23" x14ac:dyDescent="0.35">
      <c r="A349" s="151">
        <v>95</v>
      </c>
      <c r="B349" s="152">
        <v>1</v>
      </c>
      <c r="C349" s="153">
        <v>250</v>
      </c>
      <c r="D349" s="27" t="s">
        <v>810</v>
      </c>
      <c r="E349" s="65" t="s">
        <v>809</v>
      </c>
      <c r="F349" s="15"/>
      <c r="G349" s="14"/>
      <c r="H349" s="14"/>
      <c r="I349" s="65" t="s">
        <v>60</v>
      </c>
      <c r="J349" s="14"/>
      <c r="K349" s="14"/>
      <c r="L349" s="65" t="s">
        <v>706</v>
      </c>
      <c r="M349" s="65" t="s">
        <v>707</v>
      </c>
      <c r="N349" s="15"/>
      <c r="O349" s="66" t="s">
        <v>737</v>
      </c>
      <c r="P349" s="14"/>
      <c r="Q349" s="14"/>
      <c r="R349" s="14"/>
      <c r="S349" s="14"/>
      <c r="T349" s="14"/>
      <c r="U349" s="14"/>
      <c r="V349" s="14"/>
      <c r="W349" s="14"/>
    </row>
    <row r="350" spans="1:23" x14ac:dyDescent="0.35">
      <c r="A350" s="151">
        <v>95</v>
      </c>
      <c r="B350" s="152">
        <v>1</v>
      </c>
      <c r="C350" s="153">
        <v>250</v>
      </c>
      <c r="D350" s="27" t="s">
        <v>811</v>
      </c>
      <c r="E350" s="65" t="s">
        <v>809</v>
      </c>
      <c r="F350" s="15"/>
      <c r="G350" s="14"/>
      <c r="H350" s="14"/>
      <c r="I350" s="65" t="s">
        <v>60</v>
      </c>
      <c r="J350" s="14"/>
      <c r="K350" s="14"/>
      <c r="L350" s="65" t="s">
        <v>706</v>
      </c>
      <c r="M350" s="65" t="s">
        <v>707</v>
      </c>
      <c r="N350" s="15"/>
      <c r="O350" s="66" t="s">
        <v>737</v>
      </c>
      <c r="P350" s="14"/>
      <c r="Q350" s="14"/>
      <c r="R350" s="14"/>
      <c r="S350" s="14"/>
      <c r="T350" s="14"/>
      <c r="U350" s="14"/>
      <c r="V350" s="14"/>
      <c r="W350" s="14"/>
    </row>
    <row r="351" spans="1:23" x14ac:dyDescent="0.35">
      <c r="A351" s="151">
        <v>95</v>
      </c>
      <c r="B351" s="152">
        <v>1</v>
      </c>
      <c r="C351" s="153">
        <v>250</v>
      </c>
      <c r="D351" s="27" t="s">
        <v>812</v>
      </c>
      <c r="E351" s="65" t="s">
        <v>809</v>
      </c>
      <c r="F351" s="15"/>
      <c r="G351" s="14"/>
      <c r="H351" s="14"/>
      <c r="I351" s="65" t="s">
        <v>60</v>
      </c>
      <c r="J351" s="14"/>
      <c r="K351" s="14"/>
      <c r="L351" s="65" t="s">
        <v>706</v>
      </c>
      <c r="M351" s="65" t="s">
        <v>707</v>
      </c>
      <c r="N351" s="15"/>
      <c r="O351" s="66" t="s">
        <v>737</v>
      </c>
      <c r="P351" s="14"/>
      <c r="Q351" s="14"/>
      <c r="R351" s="14"/>
      <c r="S351" s="14"/>
      <c r="T351" s="14"/>
      <c r="U351" s="14"/>
      <c r="V351" s="14"/>
      <c r="W351" s="14"/>
    </row>
    <row r="352" spans="1:23" x14ac:dyDescent="0.35">
      <c r="A352" s="151">
        <v>95</v>
      </c>
      <c r="B352" s="152">
        <v>1</v>
      </c>
      <c r="C352" s="153">
        <v>250</v>
      </c>
      <c r="D352" s="27" t="s">
        <v>813</v>
      </c>
      <c r="E352" s="65" t="s">
        <v>814</v>
      </c>
      <c r="F352" s="15"/>
      <c r="G352" s="14"/>
      <c r="H352" s="14"/>
      <c r="I352" s="65" t="s">
        <v>60</v>
      </c>
      <c r="J352" s="14"/>
      <c r="K352" s="14"/>
      <c r="L352" s="65" t="s">
        <v>706</v>
      </c>
      <c r="M352" s="65" t="s">
        <v>707</v>
      </c>
      <c r="N352" s="15"/>
      <c r="O352" s="66" t="s">
        <v>141</v>
      </c>
      <c r="P352" s="14"/>
      <c r="Q352" s="14"/>
      <c r="R352" s="14"/>
      <c r="S352" s="14"/>
      <c r="T352" s="14"/>
      <c r="U352" s="14"/>
      <c r="V352" s="14"/>
      <c r="W352" s="14"/>
    </row>
    <row r="353" spans="1:23" x14ac:dyDescent="0.35">
      <c r="A353" s="151">
        <v>95</v>
      </c>
      <c r="B353" s="152">
        <v>1</v>
      </c>
      <c r="C353" s="153">
        <v>250</v>
      </c>
      <c r="D353" s="27" t="s">
        <v>815</v>
      </c>
      <c r="E353" s="65" t="s">
        <v>814</v>
      </c>
      <c r="F353" s="15"/>
      <c r="G353" s="14"/>
      <c r="H353" s="14"/>
      <c r="I353" s="65" t="s">
        <v>60</v>
      </c>
      <c r="J353" s="14"/>
      <c r="K353" s="14"/>
      <c r="L353" s="65" t="s">
        <v>706</v>
      </c>
      <c r="M353" s="65" t="s">
        <v>707</v>
      </c>
      <c r="N353" s="15"/>
      <c r="O353" s="66" t="s">
        <v>141</v>
      </c>
      <c r="P353" s="14"/>
      <c r="Q353" s="14"/>
      <c r="R353" s="14"/>
      <c r="S353" s="14"/>
      <c r="T353" s="14"/>
      <c r="U353" s="14"/>
      <c r="V353" s="14"/>
      <c r="W353" s="14"/>
    </row>
    <row r="354" spans="1:23" x14ac:dyDescent="0.35">
      <c r="A354" s="151">
        <v>95</v>
      </c>
      <c r="B354" s="152">
        <v>1</v>
      </c>
      <c r="C354" s="153">
        <v>250</v>
      </c>
      <c r="D354" s="27" t="s">
        <v>816</v>
      </c>
      <c r="E354" s="65" t="s">
        <v>814</v>
      </c>
      <c r="F354" s="15"/>
      <c r="G354" s="14"/>
      <c r="H354" s="14"/>
      <c r="I354" s="65" t="s">
        <v>60</v>
      </c>
      <c r="J354" s="14"/>
      <c r="K354" s="14"/>
      <c r="L354" s="65" t="s">
        <v>706</v>
      </c>
      <c r="M354" s="65" t="s">
        <v>707</v>
      </c>
      <c r="N354" s="15"/>
      <c r="O354" s="66" t="s">
        <v>141</v>
      </c>
      <c r="P354" s="14"/>
      <c r="Q354" s="14"/>
      <c r="R354" s="14"/>
      <c r="S354" s="14"/>
      <c r="T354" s="14"/>
      <c r="U354" s="14"/>
      <c r="V354" s="14"/>
      <c r="W354" s="14"/>
    </row>
    <row r="355" spans="1:23" x14ac:dyDescent="0.35">
      <c r="A355" s="151">
        <v>95</v>
      </c>
      <c r="B355" s="152">
        <v>1</v>
      </c>
      <c r="C355" s="153">
        <v>250</v>
      </c>
      <c r="D355" s="27" t="s">
        <v>817</v>
      </c>
      <c r="E355" s="65" t="s">
        <v>814</v>
      </c>
      <c r="F355" s="15"/>
      <c r="G355" s="14"/>
      <c r="H355" s="14"/>
      <c r="I355" s="65" t="s">
        <v>60</v>
      </c>
      <c r="J355" s="14"/>
      <c r="K355" s="14"/>
      <c r="L355" s="65" t="s">
        <v>706</v>
      </c>
      <c r="M355" s="65" t="s">
        <v>707</v>
      </c>
      <c r="N355" s="15"/>
      <c r="O355" s="66" t="s">
        <v>141</v>
      </c>
      <c r="P355" s="14"/>
      <c r="Q355" s="14"/>
      <c r="R355" s="14"/>
      <c r="S355" s="14"/>
      <c r="T355" s="14"/>
      <c r="U355" s="14"/>
      <c r="V355" s="14"/>
      <c r="W355" s="14"/>
    </row>
    <row r="356" spans="1:23" x14ac:dyDescent="0.35">
      <c r="A356" s="151">
        <v>95</v>
      </c>
      <c r="B356" s="152">
        <v>1</v>
      </c>
      <c r="C356" s="153">
        <v>250</v>
      </c>
      <c r="D356" s="27" t="s">
        <v>818</v>
      </c>
      <c r="E356" s="65" t="s">
        <v>819</v>
      </c>
      <c r="F356" s="15"/>
      <c r="G356" s="14"/>
      <c r="H356" s="14"/>
      <c r="I356" s="65" t="s">
        <v>60</v>
      </c>
      <c r="J356" s="14"/>
      <c r="K356" s="14"/>
      <c r="L356" s="65" t="s">
        <v>706</v>
      </c>
      <c r="M356" s="65" t="s">
        <v>707</v>
      </c>
      <c r="N356" s="15"/>
      <c r="O356" s="66" t="s">
        <v>36</v>
      </c>
      <c r="P356" s="14"/>
      <c r="Q356" s="14"/>
      <c r="R356" s="14"/>
      <c r="S356" s="14"/>
      <c r="T356" s="14"/>
      <c r="U356" s="14"/>
      <c r="V356" s="14"/>
      <c r="W356" s="14"/>
    </row>
    <row r="357" spans="1:23" x14ac:dyDescent="0.35">
      <c r="A357" s="151">
        <v>95</v>
      </c>
      <c r="B357" s="152">
        <v>1</v>
      </c>
      <c r="C357" s="153">
        <v>250</v>
      </c>
      <c r="D357" s="27" t="s">
        <v>820</v>
      </c>
      <c r="E357" s="65" t="s">
        <v>819</v>
      </c>
      <c r="F357" s="15"/>
      <c r="G357" s="14"/>
      <c r="H357" s="14"/>
      <c r="I357" s="65" t="s">
        <v>60</v>
      </c>
      <c r="J357" s="14"/>
      <c r="K357" s="14"/>
      <c r="L357" s="65" t="s">
        <v>706</v>
      </c>
      <c r="M357" s="65" t="s">
        <v>707</v>
      </c>
      <c r="N357" s="15"/>
      <c r="O357" s="66" t="s">
        <v>36</v>
      </c>
      <c r="P357" s="14"/>
      <c r="Q357" s="14"/>
      <c r="R357" s="14"/>
      <c r="S357" s="14"/>
      <c r="T357" s="14"/>
      <c r="U357" s="14"/>
      <c r="V357" s="14"/>
      <c r="W357" s="14"/>
    </row>
    <row r="358" spans="1:23" x14ac:dyDescent="0.35">
      <c r="A358" s="151">
        <v>95</v>
      </c>
      <c r="B358" s="152">
        <v>1</v>
      </c>
      <c r="C358" s="153">
        <v>250</v>
      </c>
      <c r="D358" s="27" t="s">
        <v>821</v>
      </c>
      <c r="E358" s="65" t="s">
        <v>822</v>
      </c>
      <c r="F358" s="15"/>
      <c r="G358" s="14"/>
      <c r="H358" s="14"/>
      <c r="I358" s="65" t="s">
        <v>60</v>
      </c>
      <c r="J358" s="14"/>
      <c r="K358" s="14"/>
      <c r="L358" s="65" t="s">
        <v>706</v>
      </c>
      <c r="M358" s="65" t="s">
        <v>707</v>
      </c>
      <c r="N358" s="15"/>
      <c r="O358" s="66" t="s">
        <v>22</v>
      </c>
      <c r="P358" s="14"/>
      <c r="Q358" s="14"/>
      <c r="R358" s="14"/>
      <c r="S358" s="14"/>
      <c r="T358" s="14"/>
      <c r="U358" s="14"/>
      <c r="V358" s="14"/>
      <c r="W358" s="14"/>
    </row>
    <row r="359" spans="1:23" x14ac:dyDescent="0.35">
      <c r="A359" s="151">
        <v>95</v>
      </c>
      <c r="B359" s="152">
        <v>1</v>
      </c>
      <c r="C359" s="153">
        <v>250</v>
      </c>
      <c r="D359" s="27" t="s">
        <v>823</v>
      </c>
      <c r="E359" s="65" t="s">
        <v>822</v>
      </c>
      <c r="F359" s="15"/>
      <c r="G359" s="14"/>
      <c r="H359" s="14"/>
      <c r="I359" s="65" t="s">
        <v>60</v>
      </c>
      <c r="J359" s="14"/>
      <c r="K359" s="14"/>
      <c r="L359" s="65" t="s">
        <v>706</v>
      </c>
      <c r="M359" s="65" t="s">
        <v>707</v>
      </c>
      <c r="N359" s="15"/>
      <c r="O359" s="66" t="s">
        <v>22</v>
      </c>
      <c r="P359" s="14"/>
      <c r="Q359" s="14"/>
      <c r="R359" s="14"/>
      <c r="S359" s="14"/>
      <c r="T359" s="14"/>
      <c r="U359" s="14"/>
      <c r="V359" s="14"/>
      <c r="W359" s="14"/>
    </row>
    <row r="360" spans="1:23" x14ac:dyDescent="0.35">
      <c r="A360" s="151">
        <v>95</v>
      </c>
      <c r="B360" s="152">
        <v>1</v>
      </c>
      <c r="C360" s="153">
        <v>250</v>
      </c>
      <c r="D360" s="27" t="s">
        <v>824</v>
      </c>
      <c r="E360" s="65" t="s">
        <v>822</v>
      </c>
      <c r="F360" s="15"/>
      <c r="G360" s="14"/>
      <c r="H360" s="14"/>
      <c r="I360" s="65" t="s">
        <v>60</v>
      </c>
      <c r="J360" s="14"/>
      <c r="K360" s="14"/>
      <c r="L360" s="65" t="s">
        <v>706</v>
      </c>
      <c r="M360" s="65" t="s">
        <v>707</v>
      </c>
      <c r="N360" s="15"/>
      <c r="O360" s="66" t="s">
        <v>22</v>
      </c>
      <c r="P360" s="14"/>
      <c r="Q360" s="14"/>
      <c r="R360" s="14"/>
      <c r="S360" s="14"/>
      <c r="T360" s="14"/>
      <c r="U360" s="14"/>
      <c r="V360" s="14"/>
      <c r="W360" s="14"/>
    </row>
    <row r="361" spans="1:23" x14ac:dyDescent="0.35">
      <c r="A361" s="151">
        <v>95</v>
      </c>
      <c r="B361" s="152">
        <v>1</v>
      </c>
      <c r="C361" s="153">
        <v>250</v>
      </c>
      <c r="D361" s="27" t="s">
        <v>825</v>
      </c>
      <c r="E361" s="65" t="s">
        <v>826</v>
      </c>
      <c r="F361" s="15"/>
      <c r="G361" s="14"/>
      <c r="H361" s="14"/>
      <c r="I361" s="65" t="s">
        <v>60</v>
      </c>
      <c r="J361" s="14"/>
      <c r="K361" s="14"/>
      <c r="L361" s="65" t="s">
        <v>706</v>
      </c>
      <c r="M361" s="65" t="s">
        <v>707</v>
      </c>
      <c r="N361" s="15"/>
      <c r="O361" s="66" t="s">
        <v>20</v>
      </c>
      <c r="P361" s="14"/>
      <c r="Q361" s="14"/>
      <c r="R361" s="14"/>
      <c r="S361" s="14"/>
      <c r="T361" s="14"/>
      <c r="U361" s="14"/>
      <c r="V361" s="14"/>
      <c r="W361" s="14"/>
    </row>
    <row r="362" spans="1:23" x14ac:dyDescent="0.35">
      <c r="A362" s="151">
        <v>95</v>
      </c>
      <c r="B362" s="152">
        <v>1</v>
      </c>
      <c r="C362" s="153">
        <v>250</v>
      </c>
      <c r="D362" s="27" t="s">
        <v>827</v>
      </c>
      <c r="E362" s="65" t="s">
        <v>826</v>
      </c>
      <c r="F362" s="15"/>
      <c r="G362" s="14"/>
      <c r="H362" s="14"/>
      <c r="I362" s="65" t="s">
        <v>60</v>
      </c>
      <c r="J362" s="14"/>
      <c r="K362" s="14"/>
      <c r="L362" s="65" t="s">
        <v>706</v>
      </c>
      <c r="M362" s="65" t="s">
        <v>707</v>
      </c>
      <c r="N362" s="15"/>
      <c r="O362" s="66" t="s">
        <v>20</v>
      </c>
      <c r="P362" s="14"/>
      <c r="Q362" s="14"/>
      <c r="R362" s="14"/>
      <c r="S362" s="14"/>
      <c r="T362" s="14"/>
      <c r="U362" s="14"/>
      <c r="V362" s="14"/>
      <c r="W362" s="14"/>
    </row>
    <row r="363" spans="1:23" x14ac:dyDescent="0.35">
      <c r="A363" s="151">
        <v>95</v>
      </c>
      <c r="B363" s="152">
        <v>1</v>
      </c>
      <c r="C363" s="153">
        <v>250</v>
      </c>
      <c r="D363" s="27" t="s">
        <v>828</v>
      </c>
      <c r="E363" s="65" t="s">
        <v>826</v>
      </c>
      <c r="F363" s="15"/>
      <c r="G363" s="14"/>
      <c r="H363" s="14"/>
      <c r="I363" s="65" t="s">
        <v>60</v>
      </c>
      <c r="J363" s="14"/>
      <c r="K363" s="14"/>
      <c r="L363" s="65" t="s">
        <v>706</v>
      </c>
      <c r="M363" s="65" t="s">
        <v>707</v>
      </c>
      <c r="N363" s="15"/>
      <c r="O363" s="66" t="s">
        <v>20</v>
      </c>
      <c r="P363" s="14"/>
      <c r="Q363" s="14"/>
      <c r="R363" s="14"/>
      <c r="S363" s="14"/>
      <c r="T363" s="14"/>
      <c r="U363" s="14"/>
      <c r="V363" s="14"/>
      <c r="W363" s="14"/>
    </row>
    <row r="364" spans="1:23" x14ac:dyDescent="0.35">
      <c r="A364" s="151">
        <v>95</v>
      </c>
      <c r="B364" s="152">
        <v>1</v>
      </c>
      <c r="C364" s="153">
        <v>250</v>
      </c>
      <c r="D364" s="27" t="s">
        <v>829</v>
      </c>
      <c r="E364" s="65" t="s">
        <v>830</v>
      </c>
      <c r="F364" s="15"/>
      <c r="G364" s="14"/>
      <c r="H364" s="14"/>
      <c r="I364" s="65" t="s">
        <v>60</v>
      </c>
      <c r="J364" s="14"/>
      <c r="K364" s="14"/>
      <c r="L364" s="65" t="s">
        <v>706</v>
      </c>
      <c r="M364" s="65" t="s">
        <v>707</v>
      </c>
      <c r="N364" s="15"/>
      <c r="O364" s="66" t="s">
        <v>713</v>
      </c>
      <c r="P364" s="14"/>
      <c r="Q364" s="14"/>
      <c r="R364" s="14"/>
      <c r="S364" s="14"/>
      <c r="T364" s="14"/>
      <c r="U364" s="14"/>
      <c r="V364" s="14"/>
      <c r="W364" s="14"/>
    </row>
    <row r="365" spans="1:23" x14ac:dyDescent="0.35">
      <c r="A365" s="151">
        <v>95</v>
      </c>
      <c r="B365" s="152">
        <v>1</v>
      </c>
      <c r="C365" s="153">
        <v>250</v>
      </c>
      <c r="D365" s="27" t="s">
        <v>831</v>
      </c>
      <c r="E365" s="65" t="s">
        <v>830</v>
      </c>
      <c r="F365" s="15"/>
      <c r="G365" s="14"/>
      <c r="H365" s="14"/>
      <c r="I365" s="65" t="s">
        <v>60</v>
      </c>
      <c r="J365" s="14"/>
      <c r="K365" s="14"/>
      <c r="L365" s="65" t="s">
        <v>706</v>
      </c>
      <c r="M365" s="65" t="s">
        <v>707</v>
      </c>
      <c r="N365" s="15"/>
      <c r="O365" s="66" t="s">
        <v>713</v>
      </c>
      <c r="P365" s="14"/>
      <c r="Q365" s="14"/>
      <c r="R365" s="14"/>
      <c r="S365" s="14"/>
      <c r="T365" s="14"/>
      <c r="U365" s="14"/>
      <c r="V365" s="14"/>
      <c r="W365" s="14"/>
    </row>
    <row r="366" spans="1:23" x14ac:dyDescent="0.35">
      <c r="A366" s="151">
        <v>95</v>
      </c>
      <c r="B366" s="152">
        <v>1</v>
      </c>
      <c r="C366" s="153">
        <v>250</v>
      </c>
      <c r="D366" s="27" t="s">
        <v>832</v>
      </c>
      <c r="E366" s="65" t="s">
        <v>833</v>
      </c>
      <c r="F366" s="15"/>
      <c r="G366" s="14"/>
      <c r="H366" s="14"/>
      <c r="I366" s="65" t="s">
        <v>60</v>
      </c>
      <c r="J366" s="14"/>
      <c r="K366" s="14"/>
      <c r="L366" s="65" t="s">
        <v>141</v>
      </c>
      <c r="M366" s="65" t="s">
        <v>707</v>
      </c>
      <c r="N366" s="15"/>
      <c r="O366" s="66" t="s">
        <v>22</v>
      </c>
      <c r="P366" s="14"/>
      <c r="Q366" s="14"/>
      <c r="R366" s="14"/>
      <c r="S366" s="14"/>
      <c r="T366" s="14"/>
      <c r="U366" s="14"/>
      <c r="V366" s="14"/>
      <c r="W366" s="14"/>
    </row>
    <row r="367" spans="1:23" x14ac:dyDescent="0.35">
      <c r="A367" s="151">
        <v>95</v>
      </c>
      <c r="B367" s="152">
        <v>1</v>
      </c>
      <c r="C367" s="153">
        <v>250</v>
      </c>
      <c r="D367" s="27" t="s">
        <v>834</v>
      </c>
      <c r="E367" s="65" t="s">
        <v>833</v>
      </c>
      <c r="F367" s="15"/>
      <c r="G367" s="14"/>
      <c r="H367" s="14"/>
      <c r="I367" s="65" t="s">
        <v>60</v>
      </c>
      <c r="J367" s="14"/>
      <c r="K367" s="14"/>
      <c r="L367" s="65" t="s">
        <v>141</v>
      </c>
      <c r="M367" s="65" t="s">
        <v>707</v>
      </c>
      <c r="N367" s="15"/>
      <c r="O367" s="66" t="s">
        <v>22</v>
      </c>
      <c r="P367" s="14"/>
      <c r="Q367" s="14"/>
      <c r="R367" s="14"/>
      <c r="S367" s="14"/>
      <c r="T367" s="14"/>
      <c r="U367" s="14"/>
      <c r="V367" s="14"/>
      <c r="W367" s="14"/>
    </row>
    <row r="368" spans="1:23" x14ac:dyDescent="0.35">
      <c r="A368" s="151">
        <v>95</v>
      </c>
      <c r="B368" s="152">
        <v>1</v>
      </c>
      <c r="C368" s="153">
        <v>250</v>
      </c>
      <c r="D368" s="27" t="s">
        <v>835</v>
      </c>
      <c r="E368" s="65" t="s">
        <v>836</v>
      </c>
      <c r="F368" s="15"/>
      <c r="G368" s="14"/>
      <c r="H368" s="14"/>
      <c r="I368" s="65" t="s">
        <v>60</v>
      </c>
      <c r="J368" s="14"/>
      <c r="K368" s="14"/>
      <c r="L368" s="65" t="s">
        <v>141</v>
      </c>
      <c r="M368" s="65" t="s">
        <v>707</v>
      </c>
      <c r="N368" s="15"/>
      <c r="O368" s="66" t="s">
        <v>18</v>
      </c>
      <c r="P368" s="14"/>
      <c r="Q368" s="14"/>
      <c r="R368" s="14"/>
      <c r="S368" s="14"/>
      <c r="T368" s="14"/>
      <c r="U368" s="14"/>
      <c r="V368" s="14"/>
      <c r="W368" s="14"/>
    </row>
    <row r="369" spans="1:23" x14ac:dyDescent="0.35">
      <c r="A369" s="151">
        <v>95</v>
      </c>
      <c r="B369" s="152">
        <v>1</v>
      </c>
      <c r="C369" s="153">
        <v>250</v>
      </c>
      <c r="D369" s="27" t="s">
        <v>837</v>
      </c>
      <c r="E369" s="65" t="s">
        <v>836</v>
      </c>
      <c r="F369" s="15"/>
      <c r="G369" s="14"/>
      <c r="H369" s="14"/>
      <c r="I369" s="65" t="s">
        <v>60</v>
      </c>
      <c r="J369" s="14"/>
      <c r="K369" s="14"/>
      <c r="L369" s="65" t="s">
        <v>141</v>
      </c>
      <c r="M369" s="65" t="s">
        <v>707</v>
      </c>
      <c r="N369" s="15"/>
      <c r="O369" s="66" t="s">
        <v>18</v>
      </c>
      <c r="P369" s="14"/>
      <c r="Q369" s="14"/>
      <c r="R369" s="14"/>
      <c r="S369" s="14"/>
      <c r="T369" s="14"/>
      <c r="U369" s="14"/>
      <c r="V369" s="14"/>
      <c r="W369" s="14"/>
    </row>
    <row r="370" spans="1:23" x14ac:dyDescent="0.35">
      <c r="A370" s="151">
        <v>95</v>
      </c>
      <c r="B370" s="152">
        <v>1</v>
      </c>
      <c r="C370" s="153">
        <v>250</v>
      </c>
      <c r="D370" s="27" t="s">
        <v>838</v>
      </c>
      <c r="E370" s="65" t="s">
        <v>836</v>
      </c>
      <c r="F370" s="15"/>
      <c r="G370" s="14"/>
      <c r="H370" s="14"/>
      <c r="I370" s="65" t="s">
        <v>60</v>
      </c>
      <c r="J370" s="14"/>
      <c r="K370" s="14"/>
      <c r="L370" s="65" t="s">
        <v>141</v>
      </c>
      <c r="M370" s="65" t="s">
        <v>707</v>
      </c>
      <c r="N370" s="15"/>
      <c r="O370" s="66" t="s">
        <v>18</v>
      </c>
      <c r="P370" s="14"/>
      <c r="Q370" s="14"/>
      <c r="R370" s="14"/>
      <c r="S370" s="14"/>
      <c r="T370" s="14"/>
      <c r="U370" s="14"/>
      <c r="V370" s="14"/>
      <c r="W370" s="14"/>
    </row>
    <row r="371" spans="1:23" x14ac:dyDescent="0.35">
      <c r="A371" s="151">
        <v>95</v>
      </c>
      <c r="B371" s="152">
        <v>1</v>
      </c>
      <c r="C371" s="153">
        <v>250</v>
      </c>
      <c r="D371" s="27" t="s">
        <v>839</v>
      </c>
      <c r="E371" s="65" t="s">
        <v>840</v>
      </c>
      <c r="F371" s="15"/>
      <c r="G371" s="14"/>
      <c r="H371" s="14"/>
      <c r="I371" s="65" t="s">
        <v>60</v>
      </c>
      <c r="J371" s="14"/>
      <c r="K371" s="14"/>
      <c r="L371" s="65" t="s">
        <v>141</v>
      </c>
      <c r="M371" s="65" t="s">
        <v>707</v>
      </c>
      <c r="N371" s="15"/>
      <c r="O371" s="66" t="s">
        <v>18</v>
      </c>
      <c r="P371" s="14"/>
      <c r="Q371" s="14"/>
      <c r="R371" s="14"/>
      <c r="S371" s="14"/>
      <c r="T371" s="14"/>
      <c r="U371" s="14"/>
      <c r="V371" s="14"/>
      <c r="W371" s="14"/>
    </row>
    <row r="372" spans="1:23" x14ac:dyDescent="0.35">
      <c r="A372" s="151">
        <v>95</v>
      </c>
      <c r="B372" s="152">
        <v>1</v>
      </c>
      <c r="C372" s="153">
        <v>250</v>
      </c>
      <c r="D372" s="27" t="s">
        <v>841</v>
      </c>
      <c r="E372" s="65" t="s">
        <v>840</v>
      </c>
      <c r="F372" s="15"/>
      <c r="G372" s="14"/>
      <c r="H372" s="14"/>
      <c r="I372" s="65" t="s">
        <v>60</v>
      </c>
      <c r="J372" s="14"/>
      <c r="K372" s="14"/>
      <c r="L372" s="65" t="s">
        <v>141</v>
      </c>
      <c r="M372" s="65" t="s">
        <v>707</v>
      </c>
      <c r="N372" s="15"/>
      <c r="O372" s="66" t="s">
        <v>18</v>
      </c>
      <c r="P372" s="14"/>
      <c r="Q372" s="14"/>
      <c r="R372" s="14"/>
      <c r="S372" s="14"/>
      <c r="T372" s="14"/>
      <c r="U372" s="14"/>
      <c r="V372" s="14"/>
      <c r="W372" s="14"/>
    </row>
    <row r="373" spans="1:23" x14ac:dyDescent="0.35">
      <c r="A373" s="151">
        <v>95</v>
      </c>
      <c r="B373" s="152">
        <v>1</v>
      </c>
      <c r="C373" s="153">
        <v>250</v>
      </c>
      <c r="D373" s="27" t="s">
        <v>842</v>
      </c>
      <c r="E373" s="65" t="s">
        <v>840</v>
      </c>
      <c r="F373" s="15"/>
      <c r="G373" s="14"/>
      <c r="H373" s="14"/>
      <c r="I373" s="65" t="s">
        <v>60</v>
      </c>
      <c r="J373" s="14"/>
      <c r="K373" s="14"/>
      <c r="L373" s="65" t="s">
        <v>141</v>
      </c>
      <c r="M373" s="65" t="s">
        <v>707</v>
      </c>
      <c r="N373" s="15"/>
      <c r="O373" s="66" t="s">
        <v>18</v>
      </c>
      <c r="P373" s="14"/>
      <c r="Q373" s="14"/>
      <c r="R373" s="14"/>
      <c r="S373" s="14"/>
      <c r="T373" s="14"/>
      <c r="U373" s="14"/>
      <c r="V373" s="14"/>
      <c r="W373" s="14"/>
    </row>
    <row r="374" spans="1:23" x14ac:dyDescent="0.35">
      <c r="A374" s="151">
        <v>95</v>
      </c>
      <c r="B374" s="152">
        <v>1</v>
      </c>
      <c r="C374" s="153">
        <v>250</v>
      </c>
      <c r="D374" s="27" t="s">
        <v>843</v>
      </c>
      <c r="E374" s="65" t="s">
        <v>844</v>
      </c>
      <c r="F374" s="15"/>
      <c r="G374" s="14"/>
      <c r="H374" s="14"/>
      <c r="I374" s="65" t="s">
        <v>60</v>
      </c>
      <c r="J374" s="14"/>
      <c r="K374" s="14"/>
      <c r="L374" s="65" t="s">
        <v>141</v>
      </c>
      <c r="M374" s="65" t="s">
        <v>707</v>
      </c>
      <c r="N374" s="15"/>
      <c r="O374" s="66" t="s">
        <v>20</v>
      </c>
      <c r="P374" s="14"/>
      <c r="Q374" s="14"/>
      <c r="R374" s="14"/>
      <c r="S374" s="14"/>
      <c r="T374" s="14"/>
      <c r="U374" s="14"/>
      <c r="V374" s="14"/>
      <c r="W374" s="14"/>
    </row>
    <row r="375" spans="1:23" x14ac:dyDescent="0.35">
      <c r="A375" s="151">
        <v>95</v>
      </c>
      <c r="B375" s="152">
        <v>1</v>
      </c>
      <c r="C375" s="153">
        <v>250</v>
      </c>
      <c r="D375" s="27" t="s">
        <v>845</v>
      </c>
      <c r="E375" s="65" t="s">
        <v>846</v>
      </c>
      <c r="F375" s="15"/>
      <c r="G375" s="14"/>
      <c r="H375" s="14"/>
      <c r="I375" s="65" t="s">
        <v>60</v>
      </c>
      <c r="J375" s="14"/>
      <c r="K375" s="14"/>
      <c r="L375" s="65" t="s">
        <v>141</v>
      </c>
      <c r="M375" s="65" t="s">
        <v>707</v>
      </c>
      <c r="N375" s="15"/>
      <c r="O375" s="66" t="s">
        <v>141</v>
      </c>
      <c r="P375" s="14"/>
      <c r="Q375" s="14"/>
      <c r="R375" s="14"/>
      <c r="S375" s="14"/>
      <c r="T375" s="14"/>
      <c r="U375" s="14"/>
      <c r="V375" s="14"/>
      <c r="W375" s="14"/>
    </row>
    <row r="376" spans="1:23" x14ac:dyDescent="0.35">
      <c r="A376" s="151">
        <v>95</v>
      </c>
      <c r="B376" s="152">
        <v>1</v>
      </c>
      <c r="C376" s="153">
        <v>250</v>
      </c>
      <c r="D376" s="27" t="s">
        <v>847</v>
      </c>
      <c r="E376" s="65" t="s">
        <v>846</v>
      </c>
      <c r="F376" s="15"/>
      <c r="G376" s="14"/>
      <c r="H376" s="14"/>
      <c r="I376" s="65" t="s">
        <v>60</v>
      </c>
      <c r="J376" s="14"/>
      <c r="K376" s="14"/>
      <c r="L376" s="65" t="s">
        <v>141</v>
      </c>
      <c r="M376" s="65" t="s">
        <v>707</v>
      </c>
      <c r="N376" s="15"/>
      <c r="O376" s="66" t="s">
        <v>141</v>
      </c>
      <c r="P376" s="14"/>
      <c r="Q376" s="14"/>
      <c r="R376" s="14"/>
      <c r="S376" s="14"/>
      <c r="T376" s="14"/>
      <c r="U376" s="14"/>
      <c r="V376" s="14"/>
      <c r="W376" s="14"/>
    </row>
    <row r="377" spans="1:23" x14ac:dyDescent="0.35">
      <c r="A377" s="151">
        <v>95</v>
      </c>
      <c r="B377" s="152">
        <v>1</v>
      </c>
      <c r="C377" s="153">
        <v>250</v>
      </c>
      <c r="D377" s="27" t="s">
        <v>848</v>
      </c>
      <c r="E377" s="65" t="s">
        <v>849</v>
      </c>
      <c r="F377" s="15"/>
      <c r="G377" s="14"/>
      <c r="H377" s="14"/>
      <c r="I377" s="65" t="s">
        <v>60</v>
      </c>
      <c r="J377" s="14"/>
      <c r="K377" s="14"/>
      <c r="L377" s="65" t="s">
        <v>141</v>
      </c>
      <c r="M377" s="65" t="s">
        <v>707</v>
      </c>
      <c r="N377" s="15"/>
      <c r="O377" s="66" t="s">
        <v>20</v>
      </c>
      <c r="P377" s="14"/>
      <c r="Q377" s="14"/>
      <c r="R377" s="14"/>
      <c r="S377" s="14"/>
      <c r="T377" s="14"/>
      <c r="U377" s="14"/>
      <c r="V377" s="14"/>
      <c r="W377" s="14"/>
    </row>
    <row r="378" spans="1:23" x14ac:dyDescent="0.35">
      <c r="A378" s="151">
        <v>95</v>
      </c>
      <c r="B378" s="152">
        <v>1</v>
      </c>
      <c r="C378" s="153">
        <v>250</v>
      </c>
      <c r="D378" s="27" t="s">
        <v>850</v>
      </c>
      <c r="E378" s="65" t="s">
        <v>851</v>
      </c>
      <c r="F378" s="15"/>
      <c r="G378" s="14"/>
      <c r="H378" s="14"/>
      <c r="I378" s="65" t="s">
        <v>722</v>
      </c>
      <c r="J378" s="14"/>
      <c r="K378" s="14"/>
      <c r="L378" s="65" t="s">
        <v>141</v>
      </c>
      <c r="M378" s="65" t="s">
        <v>707</v>
      </c>
      <c r="N378" s="15"/>
      <c r="O378" s="66" t="s">
        <v>18</v>
      </c>
      <c r="P378" s="14"/>
      <c r="Q378" s="14"/>
      <c r="R378" s="14"/>
      <c r="S378" s="14"/>
      <c r="T378" s="14"/>
      <c r="U378" s="14"/>
      <c r="V378" s="14"/>
      <c r="W378" s="14"/>
    </row>
    <row r="379" spans="1:23" x14ac:dyDescent="0.35">
      <c r="A379" s="151">
        <v>95</v>
      </c>
      <c r="B379" s="152">
        <v>1</v>
      </c>
      <c r="C379" s="153">
        <v>250</v>
      </c>
      <c r="D379" s="27" t="s">
        <v>852</v>
      </c>
      <c r="E379" s="65" t="s">
        <v>853</v>
      </c>
      <c r="F379" s="15"/>
      <c r="G379" s="14"/>
      <c r="H379" s="14"/>
      <c r="I379" s="65" t="s">
        <v>60</v>
      </c>
      <c r="J379" s="14"/>
      <c r="K379" s="14"/>
      <c r="L379" s="65" t="s">
        <v>706</v>
      </c>
      <c r="M379" s="65" t="s">
        <v>707</v>
      </c>
      <c r="N379" s="15"/>
      <c r="O379" s="66" t="s">
        <v>714</v>
      </c>
      <c r="P379" s="14"/>
      <c r="Q379" s="14"/>
      <c r="R379" s="14"/>
      <c r="S379" s="14"/>
      <c r="T379" s="14"/>
      <c r="U379" s="14"/>
      <c r="V379" s="14"/>
      <c r="W379" s="14"/>
    </row>
    <row r="380" spans="1:23" x14ac:dyDescent="0.35">
      <c r="A380" s="151">
        <v>95</v>
      </c>
      <c r="B380" s="152">
        <v>1</v>
      </c>
      <c r="C380" s="153">
        <v>250</v>
      </c>
      <c r="D380" s="27" t="s">
        <v>854</v>
      </c>
      <c r="E380" s="65" t="s">
        <v>853</v>
      </c>
      <c r="F380" s="15"/>
      <c r="G380" s="14"/>
      <c r="H380" s="14"/>
      <c r="I380" s="65" t="s">
        <v>60</v>
      </c>
      <c r="J380" s="14"/>
      <c r="K380" s="14"/>
      <c r="L380" s="65" t="s">
        <v>706</v>
      </c>
      <c r="M380" s="65" t="s">
        <v>707</v>
      </c>
      <c r="N380" s="15"/>
      <c r="O380" s="66" t="s">
        <v>714</v>
      </c>
      <c r="P380" s="14"/>
      <c r="Q380" s="14"/>
      <c r="R380" s="14"/>
      <c r="S380" s="14"/>
      <c r="T380" s="14"/>
      <c r="U380" s="14"/>
      <c r="V380" s="14"/>
      <c r="W380" s="14"/>
    </row>
    <row r="381" spans="1:23" x14ac:dyDescent="0.35">
      <c r="A381" s="151">
        <v>95</v>
      </c>
      <c r="B381" s="152">
        <v>1</v>
      </c>
      <c r="C381" s="153">
        <v>250</v>
      </c>
      <c r="D381" s="27" t="s">
        <v>855</v>
      </c>
      <c r="E381" s="65" t="s">
        <v>853</v>
      </c>
      <c r="F381" s="15"/>
      <c r="G381" s="14"/>
      <c r="H381" s="14"/>
      <c r="I381" s="65" t="s">
        <v>60</v>
      </c>
      <c r="J381" s="14"/>
      <c r="K381" s="14"/>
      <c r="L381" s="65" t="s">
        <v>706</v>
      </c>
      <c r="M381" s="65" t="s">
        <v>707</v>
      </c>
      <c r="N381" s="15"/>
      <c r="O381" s="66" t="s">
        <v>714</v>
      </c>
      <c r="P381" s="14"/>
      <c r="Q381" s="14"/>
      <c r="R381" s="14"/>
      <c r="S381" s="14"/>
      <c r="T381" s="14"/>
      <c r="U381" s="14"/>
      <c r="V381" s="14"/>
      <c r="W381" s="14"/>
    </row>
    <row r="382" spans="1:23" x14ac:dyDescent="0.35">
      <c r="A382" s="151">
        <v>95</v>
      </c>
      <c r="B382" s="152">
        <v>1</v>
      </c>
      <c r="C382" s="153">
        <v>250</v>
      </c>
      <c r="D382" s="27" t="s">
        <v>856</v>
      </c>
      <c r="E382" s="65" t="s">
        <v>857</v>
      </c>
      <c r="F382" s="15"/>
      <c r="G382" s="14"/>
      <c r="H382" s="14"/>
      <c r="I382" s="65" t="s">
        <v>60</v>
      </c>
      <c r="J382" s="14"/>
      <c r="K382" s="14"/>
      <c r="L382" s="65" t="s">
        <v>706</v>
      </c>
      <c r="M382" s="65" t="s">
        <v>707</v>
      </c>
      <c r="N382" s="15"/>
      <c r="O382" s="66" t="s">
        <v>718</v>
      </c>
      <c r="P382" s="14"/>
      <c r="Q382" s="14"/>
      <c r="R382" s="14"/>
      <c r="S382" s="14"/>
      <c r="T382" s="14"/>
      <c r="U382" s="14"/>
      <c r="V382" s="14"/>
      <c r="W382" s="14"/>
    </row>
    <row r="383" spans="1:23" x14ac:dyDescent="0.35">
      <c r="A383" s="151">
        <v>95</v>
      </c>
      <c r="B383" s="152">
        <v>1</v>
      </c>
      <c r="C383" s="153">
        <v>250</v>
      </c>
      <c r="D383" s="27" t="s">
        <v>858</v>
      </c>
      <c r="E383" s="65" t="s">
        <v>859</v>
      </c>
      <c r="F383" s="15"/>
      <c r="G383" s="14"/>
      <c r="H383" s="14"/>
      <c r="I383" s="65" t="s">
        <v>60</v>
      </c>
      <c r="J383" s="14"/>
      <c r="K383" s="14"/>
      <c r="L383" s="65" t="s">
        <v>141</v>
      </c>
      <c r="M383" s="65" t="s">
        <v>707</v>
      </c>
      <c r="N383" s="15"/>
      <c r="O383" s="66" t="s">
        <v>20</v>
      </c>
      <c r="P383" s="14"/>
      <c r="Q383" s="14"/>
      <c r="R383" s="14"/>
      <c r="S383" s="14"/>
      <c r="T383" s="14"/>
      <c r="U383" s="14"/>
      <c r="V383" s="14"/>
      <c r="W383" s="14"/>
    </row>
    <row r="384" spans="1:23" x14ac:dyDescent="0.35">
      <c r="A384" s="151">
        <v>95</v>
      </c>
      <c r="B384" s="152">
        <v>1</v>
      </c>
      <c r="C384" s="153">
        <v>250</v>
      </c>
      <c r="D384" s="27" t="s">
        <v>860</v>
      </c>
      <c r="E384" s="65" t="s">
        <v>859</v>
      </c>
      <c r="F384" s="15"/>
      <c r="G384" s="14"/>
      <c r="H384" s="14"/>
      <c r="I384" s="65" t="s">
        <v>60</v>
      </c>
      <c r="J384" s="14"/>
      <c r="K384" s="14"/>
      <c r="L384" s="65" t="s">
        <v>141</v>
      </c>
      <c r="M384" s="65" t="s">
        <v>707</v>
      </c>
      <c r="N384" s="15"/>
      <c r="O384" s="66" t="s">
        <v>20</v>
      </c>
      <c r="P384" s="14"/>
      <c r="Q384" s="14"/>
      <c r="R384" s="14"/>
      <c r="S384" s="14"/>
      <c r="T384" s="14"/>
      <c r="U384" s="14"/>
      <c r="V384" s="14"/>
      <c r="W384" s="14"/>
    </row>
    <row r="385" spans="1:23" x14ac:dyDescent="0.35">
      <c r="A385" s="151">
        <v>95</v>
      </c>
      <c r="B385" s="152">
        <v>1</v>
      </c>
      <c r="C385" s="153">
        <v>250</v>
      </c>
      <c r="D385" s="27" t="s">
        <v>861</v>
      </c>
      <c r="E385" s="65" t="s">
        <v>859</v>
      </c>
      <c r="F385" s="15"/>
      <c r="G385" s="14"/>
      <c r="H385" s="14"/>
      <c r="I385" s="65" t="s">
        <v>60</v>
      </c>
      <c r="J385" s="14"/>
      <c r="K385" s="14"/>
      <c r="L385" s="65" t="s">
        <v>141</v>
      </c>
      <c r="M385" s="65" t="s">
        <v>707</v>
      </c>
      <c r="N385" s="15"/>
      <c r="O385" s="66" t="s">
        <v>20</v>
      </c>
      <c r="P385" s="14"/>
      <c r="Q385" s="14"/>
      <c r="R385" s="14"/>
      <c r="S385" s="14"/>
      <c r="T385" s="14"/>
      <c r="U385" s="14"/>
      <c r="V385" s="14"/>
      <c r="W385" s="14"/>
    </row>
    <row r="386" spans="1:23" x14ac:dyDescent="0.35">
      <c r="A386" s="151">
        <v>95</v>
      </c>
      <c r="B386" s="152">
        <v>1</v>
      </c>
      <c r="C386" s="153">
        <v>250</v>
      </c>
      <c r="D386" s="27" t="s">
        <v>862</v>
      </c>
      <c r="E386" s="65" t="s">
        <v>859</v>
      </c>
      <c r="F386" s="15"/>
      <c r="G386" s="14"/>
      <c r="H386" s="14"/>
      <c r="I386" s="65" t="s">
        <v>60</v>
      </c>
      <c r="J386" s="14"/>
      <c r="K386" s="14"/>
      <c r="L386" s="65" t="s">
        <v>141</v>
      </c>
      <c r="M386" s="65" t="s">
        <v>707</v>
      </c>
      <c r="N386" s="15"/>
      <c r="O386" s="66" t="s">
        <v>20</v>
      </c>
      <c r="P386" s="14"/>
      <c r="Q386" s="14"/>
      <c r="R386" s="14"/>
      <c r="S386" s="14"/>
      <c r="T386" s="14"/>
      <c r="U386" s="14"/>
      <c r="V386" s="14"/>
      <c r="W386" s="14"/>
    </row>
    <row r="387" spans="1:23" x14ac:dyDescent="0.35">
      <c r="A387" s="151">
        <v>95</v>
      </c>
      <c r="B387" s="152">
        <v>1</v>
      </c>
      <c r="C387" s="153">
        <v>250</v>
      </c>
      <c r="D387" s="27" t="s">
        <v>863</v>
      </c>
      <c r="E387" s="65" t="s">
        <v>864</v>
      </c>
      <c r="F387" s="15"/>
      <c r="G387" s="14"/>
      <c r="H387" s="14"/>
      <c r="I387" s="65" t="s">
        <v>60</v>
      </c>
      <c r="J387" s="14"/>
      <c r="K387" s="14"/>
      <c r="L387" s="65" t="s">
        <v>706</v>
      </c>
      <c r="M387" s="65" t="s">
        <v>707</v>
      </c>
      <c r="N387" s="15"/>
      <c r="O387" s="66" t="s">
        <v>731</v>
      </c>
      <c r="P387" s="14"/>
      <c r="Q387" s="14"/>
      <c r="R387" s="14"/>
      <c r="S387" s="14"/>
      <c r="T387" s="14"/>
      <c r="U387" s="14"/>
      <c r="V387" s="14"/>
      <c r="W387" s="14"/>
    </row>
    <row r="388" spans="1:23" x14ac:dyDescent="0.35">
      <c r="A388" s="151">
        <v>95</v>
      </c>
      <c r="B388" s="152">
        <v>1</v>
      </c>
      <c r="C388" s="153">
        <v>250</v>
      </c>
      <c r="D388" s="27" t="s">
        <v>865</v>
      </c>
      <c r="E388" s="65" t="s">
        <v>864</v>
      </c>
      <c r="F388" s="15"/>
      <c r="G388" s="14"/>
      <c r="H388" s="14"/>
      <c r="I388" s="65" t="s">
        <v>60</v>
      </c>
      <c r="J388" s="14"/>
      <c r="K388" s="14"/>
      <c r="L388" s="65" t="s">
        <v>706</v>
      </c>
      <c r="M388" s="65" t="s">
        <v>707</v>
      </c>
      <c r="N388" s="15"/>
      <c r="O388" s="66" t="s">
        <v>731</v>
      </c>
      <c r="P388" s="14"/>
      <c r="Q388" s="14"/>
      <c r="R388" s="14"/>
      <c r="S388" s="14"/>
      <c r="T388" s="14"/>
      <c r="U388" s="14"/>
      <c r="V388" s="14"/>
      <c r="W388" s="14"/>
    </row>
    <row r="389" spans="1:23" x14ac:dyDescent="0.35">
      <c r="A389" s="151">
        <v>95</v>
      </c>
      <c r="B389" s="152">
        <v>1</v>
      </c>
      <c r="C389" s="153">
        <v>250</v>
      </c>
      <c r="D389" s="27" t="s">
        <v>866</v>
      </c>
      <c r="E389" s="65" t="s">
        <v>864</v>
      </c>
      <c r="F389" s="15"/>
      <c r="G389" s="14"/>
      <c r="H389" s="14"/>
      <c r="I389" s="65" t="s">
        <v>60</v>
      </c>
      <c r="J389" s="14"/>
      <c r="K389" s="14"/>
      <c r="L389" s="65" t="s">
        <v>706</v>
      </c>
      <c r="M389" s="65" t="s">
        <v>707</v>
      </c>
      <c r="N389" s="15"/>
      <c r="O389" s="66" t="s">
        <v>731</v>
      </c>
      <c r="P389" s="14"/>
      <c r="Q389" s="14"/>
      <c r="R389" s="14"/>
      <c r="S389" s="14"/>
      <c r="T389" s="14"/>
      <c r="U389" s="14"/>
      <c r="V389" s="14"/>
      <c r="W389" s="14"/>
    </row>
    <row r="390" spans="1:23" x14ac:dyDescent="0.35">
      <c r="A390" s="151">
        <v>95</v>
      </c>
      <c r="B390" s="152">
        <v>1</v>
      </c>
      <c r="C390" s="153">
        <v>250</v>
      </c>
      <c r="D390" s="27" t="s">
        <v>867</v>
      </c>
      <c r="E390" s="65" t="s">
        <v>868</v>
      </c>
      <c r="F390" s="15"/>
      <c r="G390" s="14"/>
      <c r="H390" s="14"/>
      <c r="I390" s="65" t="s">
        <v>60</v>
      </c>
      <c r="J390" s="14"/>
      <c r="K390" s="14"/>
      <c r="L390" s="65" t="s">
        <v>706</v>
      </c>
      <c r="M390" s="65" t="s">
        <v>707</v>
      </c>
      <c r="N390" s="15"/>
      <c r="O390" s="66" t="s">
        <v>731</v>
      </c>
      <c r="P390" s="14"/>
      <c r="Q390" s="14"/>
      <c r="R390" s="14"/>
      <c r="S390" s="14"/>
      <c r="T390" s="14"/>
      <c r="U390" s="14"/>
      <c r="V390" s="14"/>
      <c r="W390" s="14"/>
    </row>
    <row r="391" spans="1:23" x14ac:dyDescent="0.35">
      <c r="A391" s="151">
        <v>95</v>
      </c>
      <c r="B391" s="152">
        <v>1</v>
      </c>
      <c r="C391" s="153">
        <v>250</v>
      </c>
      <c r="D391" s="27" t="s">
        <v>869</v>
      </c>
      <c r="E391" s="65" t="s">
        <v>868</v>
      </c>
      <c r="F391" s="15"/>
      <c r="G391" s="14"/>
      <c r="H391" s="14"/>
      <c r="I391" s="65" t="s">
        <v>60</v>
      </c>
      <c r="J391" s="14"/>
      <c r="K391" s="14"/>
      <c r="L391" s="65" t="s">
        <v>706</v>
      </c>
      <c r="M391" s="65" t="s">
        <v>707</v>
      </c>
      <c r="N391" s="15"/>
      <c r="O391" s="66" t="s">
        <v>731</v>
      </c>
      <c r="P391" s="14"/>
      <c r="Q391" s="14"/>
      <c r="R391" s="14"/>
      <c r="S391" s="14"/>
      <c r="T391" s="14"/>
      <c r="U391" s="14"/>
      <c r="V391" s="14"/>
      <c r="W391" s="14"/>
    </row>
    <row r="392" spans="1:23" x14ac:dyDescent="0.35">
      <c r="A392" s="151">
        <v>95</v>
      </c>
      <c r="B392" s="152">
        <v>1</v>
      </c>
      <c r="C392" s="153">
        <v>250</v>
      </c>
      <c r="D392" s="27" t="s">
        <v>870</v>
      </c>
      <c r="E392" s="65" t="s">
        <v>868</v>
      </c>
      <c r="F392" s="15"/>
      <c r="G392" s="14"/>
      <c r="H392" s="14"/>
      <c r="I392" s="65" t="s">
        <v>60</v>
      </c>
      <c r="J392" s="14"/>
      <c r="K392" s="14"/>
      <c r="L392" s="65" t="s">
        <v>706</v>
      </c>
      <c r="M392" s="65" t="s">
        <v>707</v>
      </c>
      <c r="N392" s="15"/>
      <c r="O392" s="66" t="s">
        <v>731</v>
      </c>
      <c r="P392" s="14"/>
      <c r="Q392" s="14"/>
      <c r="R392" s="14"/>
      <c r="S392" s="14"/>
      <c r="T392" s="14"/>
      <c r="U392" s="14"/>
      <c r="V392" s="14"/>
      <c r="W392" s="14"/>
    </row>
    <row r="393" spans="1:23" x14ac:dyDescent="0.35">
      <c r="A393" s="151">
        <v>95</v>
      </c>
      <c r="B393" s="152">
        <v>1</v>
      </c>
      <c r="C393" s="153">
        <v>250</v>
      </c>
      <c r="D393" s="27" t="s">
        <v>871</v>
      </c>
      <c r="E393" s="65" t="s">
        <v>868</v>
      </c>
      <c r="F393" s="15"/>
      <c r="G393" s="14"/>
      <c r="H393" s="14"/>
      <c r="I393" s="65" t="s">
        <v>60</v>
      </c>
      <c r="J393" s="14"/>
      <c r="K393" s="14"/>
      <c r="L393" s="65" t="s">
        <v>706</v>
      </c>
      <c r="M393" s="65" t="s">
        <v>707</v>
      </c>
      <c r="N393" s="15"/>
      <c r="O393" s="66" t="s">
        <v>731</v>
      </c>
      <c r="P393" s="14"/>
      <c r="Q393" s="14"/>
      <c r="R393" s="14"/>
      <c r="S393" s="14"/>
      <c r="T393" s="14"/>
      <c r="U393" s="14"/>
      <c r="V393" s="14"/>
      <c r="W393" s="14"/>
    </row>
    <row r="394" spans="1:23" x14ac:dyDescent="0.35">
      <c r="A394" s="151">
        <v>95</v>
      </c>
      <c r="B394" s="152">
        <v>1</v>
      </c>
      <c r="C394" s="153">
        <v>250</v>
      </c>
      <c r="D394" s="27" t="s">
        <v>872</v>
      </c>
      <c r="E394" s="65" t="s">
        <v>873</v>
      </c>
      <c r="F394" s="15"/>
      <c r="G394" s="14"/>
      <c r="H394" s="14"/>
      <c r="I394" s="65" t="s">
        <v>60</v>
      </c>
      <c r="J394" s="14"/>
      <c r="K394" s="14"/>
      <c r="L394" s="65" t="s">
        <v>706</v>
      </c>
      <c r="M394" s="65" t="s">
        <v>707</v>
      </c>
      <c r="N394" s="15"/>
      <c r="O394" s="66" t="s">
        <v>20</v>
      </c>
      <c r="P394" s="14"/>
      <c r="Q394" s="14"/>
      <c r="R394" s="14"/>
      <c r="S394" s="14"/>
      <c r="T394" s="14"/>
      <c r="U394" s="14"/>
      <c r="V394" s="14"/>
      <c r="W394" s="14"/>
    </row>
    <row r="395" spans="1:23" x14ac:dyDescent="0.35">
      <c r="A395" s="151">
        <v>95</v>
      </c>
      <c r="B395" s="152">
        <v>1</v>
      </c>
      <c r="C395" s="153">
        <v>250</v>
      </c>
      <c r="D395" s="27" t="s">
        <v>874</v>
      </c>
      <c r="E395" s="65" t="s">
        <v>873</v>
      </c>
      <c r="F395" s="15"/>
      <c r="G395" s="14"/>
      <c r="H395" s="14"/>
      <c r="I395" s="65" t="s">
        <v>60</v>
      </c>
      <c r="J395" s="14"/>
      <c r="K395" s="14"/>
      <c r="L395" s="65" t="s">
        <v>706</v>
      </c>
      <c r="M395" s="65" t="s">
        <v>707</v>
      </c>
      <c r="N395" s="15"/>
      <c r="O395" s="66" t="s">
        <v>20</v>
      </c>
      <c r="P395" s="14"/>
      <c r="Q395" s="14"/>
      <c r="R395" s="14"/>
      <c r="S395" s="14"/>
      <c r="T395" s="14"/>
      <c r="U395" s="14"/>
      <c r="V395" s="14"/>
      <c r="W395" s="14"/>
    </row>
    <row r="396" spans="1:23" x14ac:dyDescent="0.35">
      <c r="A396" s="151">
        <v>95</v>
      </c>
      <c r="B396" s="152">
        <v>1</v>
      </c>
      <c r="C396" s="153">
        <v>250</v>
      </c>
      <c r="D396" s="27" t="s">
        <v>875</v>
      </c>
      <c r="E396" s="65" t="s">
        <v>873</v>
      </c>
      <c r="F396" s="15"/>
      <c r="G396" s="14"/>
      <c r="H396" s="14"/>
      <c r="I396" s="65" t="s">
        <v>60</v>
      </c>
      <c r="J396" s="14"/>
      <c r="K396" s="14"/>
      <c r="L396" s="65" t="s">
        <v>706</v>
      </c>
      <c r="M396" s="65" t="s">
        <v>707</v>
      </c>
      <c r="N396" s="15"/>
      <c r="O396" s="66" t="s">
        <v>20</v>
      </c>
      <c r="P396" s="14"/>
      <c r="Q396" s="14"/>
      <c r="R396" s="14"/>
      <c r="S396" s="14"/>
      <c r="T396" s="14"/>
      <c r="U396" s="14"/>
      <c r="V396" s="14"/>
      <c r="W396" s="14"/>
    </row>
    <row r="397" spans="1:23" x14ac:dyDescent="0.35">
      <c r="A397" s="151">
        <v>95</v>
      </c>
      <c r="B397" s="152">
        <v>1</v>
      </c>
      <c r="C397" s="153">
        <v>250</v>
      </c>
      <c r="D397" s="27" t="s">
        <v>876</v>
      </c>
      <c r="E397" s="65" t="s">
        <v>877</v>
      </c>
      <c r="F397" s="15"/>
      <c r="G397" s="14"/>
      <c r="H397" s="14"/>
      <c r="I397" s="65" t="s">
        <v>60</v>
      </c>
      <c r="J397" s="14"/>
      <c r="K397" s="14"/>
      <c r="L397" s="65" t="s">
        <v>706</v>
      </c>
      <c r="M397" s="65" t="s">
        <v>707</v>
      </c>
      <c r="N397" s="15"/>
      <c r="O397" s="66" t="s">
        <v>22</v>
      </c>
      <c r="P397" s="14"/>
      <c r="Q397" s="14"/>
      <c r="R397" s="14"/>
      <c r="S397" s="14"/>
      <c r="T397" s="14"/>
      <c r="U397" s="14"/>
      <c r="V397" s="14"/>
      <c r="W397" s="14"/>
    </row>
    <row r="398" spans="1:23" x14ac:dyDescent="0.35">
      <c r="A398" s="151">
        <v>95</v>
      </c>
      <c r="B398" s="152">
        <v>1</v>
      </c>
      <c r="C398" s="153">
        <v>250</v>
      </c>
      <c r="D398" s="27" t="s">
        <v>878</v>
      </c>
      <c r="E398" s="65" t="s">
        <v>877</v>
      </c>
      <c r="F398" s="15"/>
      <c r="G398" s="14"/>
      <c r="H398" s="14"/>
      <c r="I398" s="65" t="s">
        <v>60</v>
      </c>
      <c r="J398" s="14"/>
      <c r="K398" s="14"/>
      <c r="L398" s="65" t="s">
        <v>706</v>
      </c>
      <c r="M398" s="65" t="s">
        <v>707</v>
      </c>
      <c r="N398" s="15"/>
      <c r="O398" s="66" t="s">
        <v>22</v>
      </c>
      <c r="P398" s="14"/>
      <c r="Q398" s="14"/>
      <c r="R398" s="14"/>
      <c r="S398" s="14"/>
      <c r="T398" s="14"/>
      <c r="U398" s="14"/>
      <c r="V398" s="14"/>
      <c r="W398" s="14"/>
    </row>
    <row r="399" spans="1:23" x14ac:dyDescent="0.35">
      <c r="A399" s="151">
        <v>95</v>
      </c>
      <c r="B399" s="152">
        <v>1</v>
      </c>
      <c r="C399" s="153">
        <v>250</v>
      </c>
      <c r="D399" s="27" t="s">
        <v>879</v>
      </c>
      <c r="E399" s="65" t="s">
        <v>877</v>
      </c>
      <c r="F399" s="15"/>
      <c r="G399" s="14"/>
      <c r="H399" s="14"/>
      <c r="I399" s="65" t="s">
        <v>60</v>
      </c>
      <c r="J399" s="14"/>
      <c r="K399" s="14"/>
      <c r="L399" s="65" t="s">
        <v>706</v>
      </c>
      <c r="M399" s="65" t="s">
        <v>707</v>
      </c>
      <c r="N399" s="15"/>
      <c r="O399" s="66" t="s">
        <v>22</v>
      </c>
      <c r="P399" s="14"/>
      <c r="Q399" s="14"/>
      <c r="R399" s="14"/>
      <c r="S399" s="14"/>
      <c r="T399" s="14"/>
      <c r="U399" s="14"/>
      <c r="V399" s="14"/>
      <c r="W399" s="14"/>
    </row>
    <row r="400" spans="1:23" x14ac:dyDescent="0.35">
      <c r="A400" s="151">
        <v>95</v>
      </c>
      <c r="B400" s="152">
        <v>1</v>
      </c>
      <c r="C400" s="153">
        <v>250</v>
      </c>
      <c r="D400" s="27" t="s">
        <v>880</v>
      </c>
      <c r="E400" s="65" t="s">
        <v>881</v>
      </c>
      <c r="F400" s="15"/>
      <c r="G400" s="14"/>
      <c r="H400" s="14"/>
      <c r="I400" s="65" t="s">
        <v>60</v>
      </c>
      <c r="J400" s="14"/>
      <c r="K400" s="14"/>
      <c r="L400" s="65" t="s">
        <v>706</v>
      </c>
      <c r="M400" s="65" t="s">
        <v>707</v>
      </c>
      <c r="N400" s="15"/>
      <c r="O400" s="66" t="s">
        <v>20</v>
      </c>
      <c r="P400" s="14"/>
      <c r="Q400" s="14"/>
      <c r="R400" s="14"/>
      <c r="S400" s="14"/>
      <c r="T400" s="14"/>
      <c r="U400" s="14"/>
      <c r="V400" s="14"/>
      <c r="W400" s="14"/>
    </row>
    <row r="401" spans="1:23" x14ac:dyDescent="0.35">
      <c r="A401" s="151">
        <v>95</v>
      </c>
      <c r="B401" s="152">
        <v>1</v>
      </c>
      <c r="C401" s="153">
        <v>250</v>
      </c>
      <c r="D401" s="27" t="s">
        <v>882</v>
      </c>
      <c r="E401" s="65" t="s">
        <v>881</v>
      </c>
      <c r="F401" s="15"/>
      <c r="G401" s="14"/>
      <c r="H401" s="14"/>
      <c r="I401" s="65" t="s">
        <v>60</v>
      </c>
      <c r="J401" s="14"/>
      <c r="K401" s="14"/>
      <c r="L401" s="65" t="s">
        <v>706</v>
      </c>
      <c r="M401" s="65" t="s">
        <v>707</v>
      </c>
      <c r="N401" s="15"/>
      <c r="O401" s="66" t="s">
        <v>20</v>
      </c>
      <c r="P401" s="14"/>
      <c r="Q401" s="14"/>
      <c r="R401" s="14"/>
      <c r="S401" s="14"/>
      <c r="T401" s="14"/>
      <c r="U401" s="14"/>
      <c r="V401" s="14"/>
      <c r="W401" s="14"/>
    </row>
    <row r="402" spans="1:23" x14ac:dyDescent="0.35">
      <c r="A402" s="151">
        <v>95</v>
      </c>
      <c r="B402" s="152">
        <v>1</v>
      </c>
      <c r="C402" s="153">
        <v>250</v>
      </c>
      <c r="D402" s="27" t="s">
        <v>883</v>
      </c>
      <c r="E402" s="65" t="s">
        <v>881</v>
      </c>
      <c r="F402" s="15"/>
      <c r="G402" s="14"/>
      <c r="H402" s="14"/>
      <c r="I402" s="65" t="s">
        <v>60</v>
      </c>
      <c r="J402" s="14"/>
      <c r="K402" s="14"/>
      <c r="L402" s="65" t="s">
        <v>706</v>
      </c>
      <c r="M402" s="65" t="s">
        <v>707</v>
      </c>
      <c r="N402" s="15"/>
      <c r="O402" s="66" t="s">
        <v>20</v>
      </c>
      <c r="P402" s="14"/>
      <c r="Q402" s="14"/>
      <c r="R402" s="14"/>
      <c r="S402" s="14"/>
      <c r="T402" s="14"/>
      <c r="U402" s="14"/>
      <c r="V402" s="14"/>
      <c r="W402" s="14"/>
    </row>
    <row r="403" spans="1:23" x14ac:dyDescent="0.35">
      <c r="A403" s="151">
        <v>95</v>
      </c>
      <c r="B403" s="152">
        <v>1</v>
      </c>
      <c r="C403" s="153">
        <v>250</v>
      </c>
      <c r="D403" s="27" t="s">
        <v>884</v>
      </c>
      <c r="E403" s="65" t="s">
        <v>885</v>
      </c>
      <c r="F403" s="15"/>
      <c r="G403" s="14"/>
      <c r="H403" s="14"/>
      <c r="I403" s="65" t="s">
        <v>60</v>
      </c>
      <c r="J403" s="14"/>
      <c r="K403" s="14"/>
      <c r="L403" s="65" t="s">
        <v>706</v>
      </c>
      <c r="M403" s="65" t="s">
        <v>707</v>
      </c>
      <c r="N403" s="15"/>
      <c r="O403" s="66" t="s">
        <v>718</v>
      </c>
      <c r="P403" s="14"/>
      <c r="Q403" s="14"/>
      <c r="R403" s="14"/>
      <c r="S403" s="14"/>
      <c r="T403" s="14"/>
      <c r="U403" s="14"/>
      <c r="V403" s="14"/>
      <c r="W403" s="14"/>
    </row>
    <row r="404" spans="1:23" x14ac:dyDescent="0.35">
      <c r="A404" s="151">
        <v>95</v>
      </c>
      <c r="B404" s="152">
        <v>1</v>
      </c>
      <c r="C404" s="153">
        <v>250</v>
      </c>
      <c r="D404" s="27" t="s">
        <v>886</v>
      </c>
      <c r="E404" s="68" t="s">
        <v>885</v>
      </c>
      <c r="F404" s="15"/>
      <c r="G404" s="14"/>
      <c r="H404" s="14"/>
      <c r="I404" s="68" t="s">
        <v>60</v>
      </c>
      <c r="J404" s="14"/>
      <c r="K404" s="14"/>
      <c r="L404" s="68" t="s">
        <v>706</v>
      </c>
      <c r="M404" s="68" t="s">
        <v>707</v>
      </c>
      <c r="N404" s="15"/>
      <c r="O404" s="69" t="s">
        <v>718</v>
      </c>
      <c r="P404" s="14"/>
      <c r="Q404" s="14"/>
      <c r="R404" s="14"/>
      <c r="S404" s="14"/>
      <c r="T404" s="14"/>
      <c r="U404" s="14"/>
      <c r="V404" s="14"/>
      <c r="W404" s="14"/>
    </row>
    <row r="405" spans="1:23" x14ac:dyDescent="0.35">
      <c r="A405" s="104" t="s">
        <v>1394</v>
      </c>
      <c r="B405" s="154">
        <f>SUBTOTAL(109,Table14[Purchase Request (ml)])</f>
        <v>388</v>
      </c>
      <c r="C405" s="155">
        <f>SUBTOTAL(109,Table14[Exp Cost])</f>
        <v>123400</v>
      </c>
      <c r="D405" s="28"/>
      <c r="E405" s="28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>
        <f>SUBTOTAL(103,Table14[BMI])</f>
        <v>197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8E10-F53F-4C54-B5B4-F8EA9161E27B}">
  <dimension ref="A1:V288"/>
  <sheetViews>
    <sheetView topLeftCell="F245" zoomScale="90" zoomScaleNormal="90" workbookViewId="0">
      <selection activeCell="A2" sqref="A2:S287"/>
    </sheetView>
  </sheetViews>
  <sheetFormatPr defaultColWidth="8.81640625" defaultRowHeight="14.5" x14ac:dyDescent="0.35"/>
  <cols>
    <col min="1" max="1" width="13" customWidth="1"/>
    <col min="2" max="2" width="22.54296875" customWidth="1"/>
    <col min="4" max="4" width="8.81640625" bestFit="1" customWidth="1"/>
    <col min="5" max="5" width="19.81640625" customWidth="1"/>
    <col min="6" max="6" width="23.81640625" customWidth="1"/>
    <col min="7" max="7" width="13.26953125" customWidth="1"/>
    <col min="8" max="8" width="22.7265625" customWidth="1"/>
    <col min="9" max="9" width="13.453125" customWidth="1"/>
    <col min="10" max="10" width="20.36328125" customWidth="1"/>
    <col min="11" max="11" width="28" customWidth="1"/>
    <col min="12" max="12" width="17.81640625" customWidth="1"/>
    <col min="13" max="13" width="21.453125" customWidth="1"/>
    <col min="14" max="14" width="32.7265625" customWidth="1"/>
    <col min="15" max="15" width="25.7265625" customWidth="1"/>
    <col min="16" max="16" width="14.54296875" customWidth="1"/>
    <col min="17" max="17" width="15.26953125" customWidth="1"/>
    <col min="18" max="18" width="15.453125" customWidth="1"/>
    <col min="19" max="19" width="8.81640625" bestFit="1" customWidth="1"/>
    <col min="21" max="21" width="33.453125" bestFit="1" customWidth="1"/>
    <col min="22" max="22" width="16.26953125" bestFit="1" customWidth="1"/>
  </cols>
  <sheetData>
    <row r="1" spans="1:22" x14ac:dyDescent="0.35">
      <c r="A1" s="35" t="s">
        <v>39</v>
      </c>
      <c r="B1" s="36" t="s">
        <v>40</v>
      </c>
      <c r="C1" s="36" t="s">
        <v>41</v>
      </c>
      <c r="D1" s="36" t="s">
        <v>42</v>
      </c>
      <c r="E1" s="36" t="s">
        <v>43</v>
      </c>
      <c r="F1" s="37" t="s">
        <v>44</v>
      </c>
      <c r="G1" s="37" t="s">
        <v>45</v>
      </c>
      <c r="H1" s="36" t="s">
        <v>46</v>
      </c>
      <c r="I1" s="36" t="s">
        <v>47</v>
      </c>
      <c r="J1" s="36" t="s">
        <v>48</v>
      </c>
      <c r="K1" s="36" t="s">
        <v>49</v>
      </c>
      <c r="L1" s="36" t="s">
        <v>108</v>
      </c>
      <c r="M1" s="36" t="s">
        <v>50</v>
      </c>
      <c r="N1" s="36" t="s">
        <v>51</v>
      </c>
      <c r="O1" s="37" t="s">
        <v>52</v>
      </c>
      <c r="P1" s="38" t="s">
        <v>53</v>
      </c>
      <c r="Q1" s="39" t="s">
        <v>54</v>
      </c>
      <c r="R1" s="39" t="s">
        <v>55</v>
      </c>
      <c r="S1" s="40" t="s">
        <v>56</v>
      </c>
      <c r="U1" t="s">
        <v>47</v>
      </c>
      <c r="V1" t="s">
        <v>57</v>
      </c>
    </row>
    <row r="2" spans="1:22" x14ac:dyDescent="0.35">
      <c r="A2" s="27" t="s">
        <v>109</v>
      </c>
      <c r="B2" s="15">
        <v>41429</v>
      </c>
      <c r="C2" s="14" t="s">
        <v>59</v>
      </c>
      <c r="D2" s="14">
        <v>42</v>
      </c>
      <c r="E2" s="14" t="s">
        <v>60</v>
      </c>
      <c r="F2" s="14" t="s">
        <v>102</v>
      </c>
      <c r="G2" s="14" t="s">
        <v>62</v>
      </c>
      <c r="H2" s="14" t="s">
        <v>63</v>
      </c>
      <c r="I2" s="14" t="s">
        <v>64</v>
      </c>
      <c r="J2" s="29" t="s">
        <v>110</v>
      </c>
      <c r="K2" s="14" t="s">
        <v>111</v>
      </c>
      <c r="L2" s="14">
        <v>120</v>
      </c>
      <c r="M2" s="14" t="s">
        <v>66</v>
      </c>
      <c r="N2" s="14" t="s">
        <v>66</v>
      </c>
      <c r="O2" s="14" t="s">
        <v>66</v>
      </c>
      <c r="P2" s="14" t="s">
        <v>66</v>
      </c>
      <c r="Q2" s="14">
        <v>175</v>
      </c>
      <c r="R2" s="14">
        <v>87</v>
      </c>
      <c r="S2" s="14">
        <v>28.4</v>
      </c>
      <c r="U2" t="s">
        <v>112</v>
      </c>
    </row>
    <row r="3" spans="1:22" x14ac:dyDescent="0.35">
      <c r="A3" s="27" t="s">
        <v>113</v>
      </c>
      <c r="B3" s="15">
        <v>41429</v>
      </c>
      <c r="C3" s="14" t="s">
        <v>59</v>
      </c>
      <c r="D3" s="14">
        <v>67</v>
      </c>
      <c r="E3" s="14" t="s">
        <v>60</v>
      </c>
      <c r="F3" s="14" t="s">
        <v>96</v>
      </c>
      <c r="G3" s="14" t="s">
        <v>62</v>
      </c>
      <c r="H3" s="14" t="s">
        <v>63</v>
      </c>
      <c r="I3" s="14" t="s">
        <v>64</v>
      </c>
      <c r="J3" s="29" t="s">
        <v>114</v>
      </c>
      <c r="K3" s="14" t="s">
        <v>115</v>
      </c>
      <c r="L3" s="14">
        <v>10</v>
      </c>
      <c r="M3" s="14" t="s">
        <v>66</v>
      </c>
      <c r="N3" s="14" t="s">
        <v>66</v>
      </c>
      <c r="O3" s="14" t="s">
        <v>116</v>
      </c>
      <c r="P3" s="14" t="s">
        <v>66</v>
      </c>
      <c r="Q3" s="14">
        <v>156</v>
      </c>
      <c r="R3" s="14">
        <v>68</v>
      </c>
      <c r="S3" s="14">
        <v>27.9</v>
      </c>
      <c r="U3" t="s">
        <v>117</v>
      </c>
      <c r="V3" t="s">
        <v>118</v>
      </c>
    </row>
    <row r="4" spans="1:22" x14ac:dyDescent="0.35">
      <c r="A4" s="27" t="s">
        <v>119</v>
      </c>
      <c r="B4" s="15">
        <v>41473</v>
      </c>
      <c r="C4" s="14" t="s">
        <v>59</v>
      </c>
      <c r="D4" s="14">
        <v>40</v>
      </c>
      <c r="E4" s="14" t="s">
        <v>60</v>
      </c>
      <c r="F4" s="14" t="s">
        <v>96</v>
      </c>
      <c r="G4" s="14" t="s">
        <v>62</v>
      </c>
      <c r="H4" s="14" t="s">
        <v>63</v>
      </c>
      <c r="I4" s="14" t="s">
        <v>64</v>
      </c>
      <c r="J4" s="15">
        <v>41479</v>
      </c>
      <c r="K4" s="14" t="s">
        <v>120</v>
      </c>
      <c r="L4" s="14">
        <v>17.8</v>
      </c>
      <c r="M4" s="14" t="s">
        <v>66</v>
      </c>
      <c r="N4" s="14" t="s">
        <v>66</v>
      </c>
      <c r="O4" s="14" t="s">
        <v>66</v>
      </c>
      <c r="P4" s="14" t="s">
        <v>66</v>
      </c>
      <c r="Q4" s="14">
        <v>160</v>
      </c>
      <c r="R4" s="14">
        <v>80</v>
      </c>
      <c r="S4" s="14">
        <v>31.2</v>
      </c>
      <c r="U4" s="16" t="s">
        <v>121</v>
      </c>
      <c r="V4">
        <v>1</v>
      </c>
    </row>
    <row r="5" spans="1:22" x14ac:dyDescent="0.35">
      <c r="A5" s="27" t="s">
        <v>122</v>
      </c>
      <c r="B5" s="15">
        <v>41477</v>
      </c>
      <c r="C5" s="14" t="s">
        <v>59</v>
      </c>
      <c r="D5" s="14">
        <v>59</v>
      </c>
      <c r="E5" s="14" t="s">
        <v>60</v>
      </c>
      <c r="F5" s="14" t="s">
        <v>123</v>
      </c>
      <c r="G5" s="14" t="s">
        <v>62</v>
      </c>
      <c r="H5" s="14" t="s">
        <v>63</v>
      </c>
      <c r="I5" s="14" t="s">
        <v>64</v>
      </c>
      <c r="J5" s="15">
        <v>41486</v>
      </c>
      <c r="K5" s="14" t="s">
        <v>124</v>
      </c>
      <c r="L5" s="14">
        <v>12.48</v>
      </c>
      <c r="M5" s="14" t="s">
        <v>66</v>
      </c>
      <c r="N5" s="14" t="s">
        <v>66</v>
      </c>
      <c r="O5" s="14" t="s">
        <v>125</v>
      </c>
      <c r="P5" s="14" t="s">
        <v>66</v>
      </c>
      <c r="Q5" s="14">
        <v>164</v>
      </c>
      <c r="R5" s="14">
        <v>66</v>
      </c>
      <c r="S5" s="14">
        <v>24.5</v>
      </c>
      <c r="U5" s="16" t="s">
        <v>126</v>
      </c>
      <c r="V5">
        <v>1</v>
      </c>
    </row>
    <row r="6" spans="1:22" x14ac:dyDescent="0.35">
      <c r="A6" s="27" t="s">
        <v>127</v>
      </c>
      <c r="B6" s="15">
        <v>41478</v>
      </c>
      <c r="C6" s="14" t="s">
        <v>59</v>
      </c>
      <c r="D6" s="14">
        <v>55</v>
      </c>
      <c r="E6" s="14" t="s">
        <v>60</v>
      </c>
      <c r="F6" s="14" t="s">
        <v>128</v>
      </c>
      <c r="G6" s="14" t="s">
        <v>62</v>
      </c>
      <c r="H6" s="14" t="s">
        <v>63</v>
      </c>
      <c r="I6" s="14" t="s">
        <v>64</v>
      </c>
      <c r="J6" s="15">
        <v>41488</v>
      </c>
      <c r="K6" s="14" t="s">
        <v>124</v>
      </c>
      <c r="L6" s="14">
        <v>46.2</v>
      </c>
      <c r="M6" s="14" t="s">
        <v>129</v>
      </c>
      <c r="N6" s="14" t="s">
        <v>66</v>
      </c>
      <c r="O6" s="14" t="s">
        <v>116</v>
      </c>
      <c r="P6" s="14" t="s">
        <v>66</v>
      </c>
      <c r="Q6" s="14">
        <v>164</v>
      </c>
      <c r="R6" s="14">
        <v>79</v>
      </c>
      <c r="S6" s="14">
        <v>29.4</v>
      </c>
      <c r="U6" s="16" t="s">
        <v>130</v>
      </c>
      <c r="V6">
        <v>1</v>
      </c>
    </row>
    <row r="7" spans="1:22" x14ac:dyDescent="0.35">
      <c r="A7" s="27" t="s">
        <v>131</v>
      </c>
      <c r="B7" s="15">
        <v>41486</v>
      </c>
      <c r="C7" s="14" t="s">
        <v>59</v>
      </c>
      <c r="D7" s="14">
        <v>45</v>
      </c>
      <c r="E7" s="14" t="s">
        <v>60</v>
      </c>
      <c r="F7" s="14" t="s">
        <v>61</v>
      </c>
      <c r="G7" s="14" t="s">
        <v>62</v>
      </c>
      <c r="H7" s="14" t="s">
        <v>63</v>
      </c>
      <c r="I7" s="14" t="s">
        <v>64</v>
      </c>
      <c r="J7" s="15">
        <v>41492</v>
      </c>
      <c r="K7" s="14" t="s">
        <v>132</v>
      </c>
      <c r="L7" s="14">
        <v>6</v>
      </c>
      <c r="M7" s="14" t="s">
        <v>66</v>
      </c>
      <c r="N7" s="14" t="s">
        <v>133</v>
      </c>
      <c r="O7" s="14" t="s">
        <v>134</v>
      </c>
      <c r="P7" s="14" t="s">
        <v>66</v>
      </c>
      <c r="Q7" s="14">
        <v>170</v>
      </c>
      <c r="R7" s="14">
        <v>80</v>
      </c>
      <c r="S7" s="14">
        <v>27.7</v>
      </c>
      <c r="U7" s="16" t="s">
        <v>135</v>
      </c>
      <c r="V7">
        <v>1</v>
      </c>
    </row>
    <row r="8" spans="1:22" x14ac:dyDescent="0.35">
      <c r="A8" s="27" t="s">
        <v>136</v>
      </c>
      <c r="B8" s="15">
        <v>41486</v>
      </c>
      <c r="C8" s="14" t="s">
        <v>59</v>
      </c>
      <c r="D8" s="14">
        <v>47</v>
      </c>
      <c r="E8" s="14" t="s">
        <v>60</v>
      </c>
      <c r="F8" s="14" t="s">
        <v>74</v>
      </c>
      <c r="G8" s="14" t="s">
        <v>62</v>
      </c>
      <c r="H8" s="14" t="s">
        <v>63</v>
      </c>
      <c r="I8" s="14" t="s">
        <v>64</v>
      </c>
      <c r="J8" s="15">
        <v>41491</v>
      </c>
      <c r="K8" s="14" t="s">
        <v>65</v>
      </c>
      <c r="L8" s="14">
        <v>23.8</v>
      </c>
      <c r="M8" s="14" t="s">
        <v>66</v>
      </c>
      <c r="N8" s="14" t="s">
        <v>137</v>
      </c>
      <c r="O8" s="14" t="s">
        <v>138</v>
      </c>
      <c r="P8" s="14" t="s">
        <v>66</v>
      </c>
      <c r="Q8" s="14">
        <v>154</v>
      </c>
      <c r="R8" s="14">
        <v>71</v>
      </c>
      <c r="S8" s="14">
        <v>29.9</v>
      </c>
      <c r="U8" s="16" t="s">
        <v>139</v>
      </c>
      <c r="V8">
        <v>1</v>
      </c>
    </row>
    <row r="9" spans="1:22" x14ac:dyDescent="0.35">
      <c r="A9" s="27" t="s">
        <v>140</v>
      </c>
      <c r="B9" s="15">
        <v>41492</v>
      </c>
      <c r="C9" s="14" t="s">
        <v>59</v>
      </c>
      <c r="D9" s="14">
        <v>72</v>
      </c>
      <c r="E9" s="14" t="s">
        <v>60</v>
      </c>
      <c r="F9" s="14" t="s">
        <v>71</v>
      </c>
      <c r="G9" s="14" t="s">
        <v>62</v>
      </c>
      <c r="H9" s="14" t="s">
        <v>63</v>
      </c>
      <c r="I9" s="14" t="s">
        <v>64</v>
      </c>
      <c r="J9" s="15">
        <v>41493</v>
      </c>
      <c r="K9" s="14" t="s">
        <v>120</v>
      </c>
      <c r="L9" s="14" t="s">
        <v>141</v>
      </c>
      <c r="M9" s="14" t="s">
        <v>66</v>
      </c>
      <c r="N9" s="14" t="s">
        <v>66</v>
      </c>
      <c r="O9" s="14" t="s">
        <v>66</v>
      </c>
      <c r="P9" s="14" t="s">
        <v>66</v>
      </c>
      <c r="Q9" s="14">
        <v>164</v>
      </c>
      <c r="R9" s="14">
        <v>67</v>
      </c>
      <c r="S9" s="14">
        <v>24.9</v>
      </c>
      <c r="U9" s="16" t="s">
        <v>142</v>
      </c>
      <c r="V9">
        <v>3</v>
      </c>
    </row>
    <row r="10" spans="1:22" x14ac:dyDescent="0.35">
      <c r="A10" s="27" t="s">
        <v>143</v>
      </c>
      <c r="B10" s="15">
        <v>41492</v>
      </c>
      <c r="C10" s="14" t="s">
        <v>59</v>
      </c>
      <c r="D10" s="14">
        <v>60</v>
      </c>
      <c r="E10" s="14" t="s">
        <v>60</v>
      </c>
      <c r="F10" s="14" t="s">
        <v>96</v>
      </c>
      <c r="G10" s="14" t="s">
        <v>62</v>
      </c>
      <c r="H10" s="14" t="s">
        <v>63</v>
      </c>
      <c r="I10" s="14" t="s">
        <v>64</v>
      </c>
      <c r="J10" s="15">
        <v>41499</v>
      </c>
      <c r="K10" s="14" t="s">
        <v>124</v>
      </c>
      <c r="L10" s="14">
        <v>7.8</v>
      </c>
      <c r="M10" s="14" t="s">
        <v>144</v>
      </c>
      <c r="N10" s="14" t="s">
        <v>145</v>
      </c>
      <c r="O10" s="14" t="s">
        <v>146</v>
      </c>
      <c r="P10" s="14" t="s">
        <v>66</v>
      </c>
      <c r="Q10" s="14">
        <v>150</v>
      </c>
      <c r="R10" s="14">
        <v>80</v>
      </c>
      <c r="S10" s="14">
        <v>35.6</v>
      </c>
      <c r="U10" s="16" t="s">
        <v>147</v>
      </c>
      <c r="V10">
        <v>1</v>
      </c>
    </row>
    <row r="11" spans="1:22" x14ac:dyDescent="0.35">
      <c r="A11" s="27" t="s">
        <v>148</v>
      </c>
      <c r="B11" s="15">
        <v>41516</v>
      </c>
      <c r="C11" s="14" t="s">
        <v>59</v>
      </c>
      <c r="D11" s="14">
        <v>53</v>
      </c>
      <c r="E11" s="14" t="s">
        <v>60</v>
      </c>
      <c r="F11" s="14" t="s">
        <v>102</v>
      </c>
      <c r="G11" s="14" t="s">
        <v>62</v>
      </c>
      <c r="H11" s="14" t="s">
        <v>63</v>
      </c>
      <c r="I11" s="14" t="s">
        <v>64</v>
      </c>
      <c r="J11" s="15">
        <v>41523</v>
      </c>
      <c r="K11" s="14" t="s">
        <v>149</v>
      </c>
      <c r="L11" s="14">
        <v>8</v>
      </c>
      <c r="M11" s="14" t="s">
        <v>66</v>
      </c>
      <c r="N11" s="14" t="s">
        <v>66</v>
      </c>
      <c r="O11" s="14" t="s">
        <v>66</v>
      </c>
      <c r="P11" s="14" t="s">
        <v>66</v>
      </c>
      <c r="Q11" s="14">
        <v>173</v>
      </c>
      <c r="R11" s="14">
        <v>70</v>
      </c>
      <c r="S11" s="14">
        <v>23.4</v>
      </c>
      <c r="U11" s="16" t="s">
        <v>150</v>
      </c>
      <c r="V11">
        <v>1</v>
      </c>
    </row>
    <row r="12" spans="1:22" x14ac:dyDescent="0.35">
      <c r="A12" s="27" t="s">
        <v>151</v>
      </c>
      <c r="B12" s="15">
        <v>41530</v>
      </c>
      <c r="C12" s="14" t="s">
        <v>59</v>
      </c>
      <c r="D12" s="14">
        <v>35</v>
      </c>
      <c r="E12" s="14" t="s">
        <v>60</v>
      </c>
      <c r="F12" s="14" t="s">
        <v>152</v>
      </c>
      <c r="G12" s="14" t="s">
        <v>62</v>
      </c>
      <c r="H12" s="14" t="s">
        <v>63</v>
      </c>
      <c r="I12" s="14" t="s">
        <v>64</v>
      </c>
      <c r="J12" s="15">
        <v>41535</v>
      </c>
      <c r="K12" s="14" t="s">
        <v>149</v>
      </c>
      <c r="L12" s="14">
        <v>13.9</v>
      </c>
      <c r="M12" s="14" t="s">
        <v>153</v>
      </c>
      <c r="N12" s="14" t="s">
        <v>66</v>
      </c>
      <c r="O12" s="14" t="s">
        <v>154</v>
      </c>
      <c r="P12" s="14" t="s">
        <v>66</v>
      </c>
      <c r="Q12" s="14">
        <v>168</v>
      </c>
      <c r="R12" s="14">
        <v>103</v>
      </c>
      <c r="S12" s="14">
        <v>36.5</v>
      </c>
      <c r="U12" s="16" t="s">
        <v>120</v>
      </c>
      <c r="V12">
        <v>8</v>
      </c>
    </row>
    <row r="13" spans="1:22" x14ac:dyDescent="0.35">
      <c r="A13" s="27" t="s">
        <v>155</v>
      </c>
      <c r="B13" s="15">
        <v>41541</v>
      </c>
      <c r="C13" s="14" t="s">
        <v>59</v>
      </c>
      <c r="D13" s="14">
        <v>44</v>
      </c>
      <c r="E13" s="14" t="s">
        <v>60</v>
      </c>
      <c r="F13" s="14" t="s">
        <v>71</v>
      </c>
      <c r="G13" s="14" t="s">
        <v>62</v>
      </c>
      <c r="H13" s="14" t="s">
        <v>63</v>
      </c>
      <c r="I13" s="14" t="s">
        <v>64</v>
      </c>
      <c r="J13" s="15">
        <v>41543</v>
      </c>
      <c r="K13" s="14" t="s">
        <v>156</v>
      </c>
      <c r="L13" s="14">
        <v>50</v>
      </c>
      <c r="M13" s="14" t="s">
        <v>66</v>
      </c>
      <c r="N13" s="14" t="s">
        <v>66</v>
      </c>
      <c r="O13" s="14" t="s">
        <v>157</v>
      </c>
      <c r="P13" s="14" t="s">
        <v>66</v>
      </c>
      <c r="Q13" s="14">
        <v>161</v>
      </c>
      <c r="R13" s="14">
        <v>63</v>
      </c>
      <c r="S13" s="14">
        <v>24.3</v>
      </c>
      <c r="U13" s="16" t="s">
        <v>111</v>
      </c>
      <c r="V13">
        <v>20</v>
      </c>
    </row>
    <row r="14" spans="1:22" x14ac:dyDescent="0.35">
      <c r="A14" s="27" t="s">
        <v>158</v>
      </c>
      <c r="B14" s="15">
        <v>41542</v>
      </c>
      <c r="C14" s="14" t="s">
        <v>59</v>
      </c>
      <c r="D14" s="14">
        <v>75</v>
      </c>
      <c r="E14" s="14" t="s">
        <v>60</v>
      </c>
      <c r="F14" s="14" t="s">
        <v>71</v>
      </c>
      <c r="G14" s="14" t="s">
        <v>62</v>
      </c>
      <c r="H14" s="14" t="s">
        <v>63</v>
      </c>
      <c r="I14" s="14" t="s">
        <v>64</v>
      </c>
      <c r="J14" s="15">
        <v>41550</v>
      </c>
      <c r="K14" s="14" t="s">
        <v>159</v>
      </c>
      <c r="L14" s="14">
        <v>267</v>
      </c>
      <c r="M14" s="14" t="s">
        <v>66</v>
      </c>
      <c r="N14" s="14" t="s">
        <v>160</v>
      </c>
      <c r="O14" s="14" t="s">
        <v>116</v>
      </c>
      <c r="P14" s="14" t="s">
        <v>66</v>
      </c>
      <c r="Q14" s="14">
        <v>156</v>
      </c>
      <c r="R14" s="14">
        <v>46</v>
      </c>
      <c r="S14" s="14">
        <v>18.899999999999999</v>
      </c>
      <c r="U14" s="16" t="s">
        <v>103</v>
      </c>
      <c r="V14">
        <v>2</v>
      </c>
    </row>
    <row r="15" spans="1:22" x14ac:dyDescent="0.35">
      <c r="A15" s="27" t="s">
        <v>161</v>
      </c>
      <c r="B15" s="15">
        <v>41542</v>
      </c>
      <c r="C15" s="14" t="s">
        <v>59</v>
      </c>
      <c r="D15" s="14">
        <v>52</v>
      </c>
      <c r="E15" s="14" t="s">
        <v>60</v>
      </c>
      <c r="F15" s="14" t="s">
        <v>61</v>
      </c>
      <c r="G15" s="14" t="s">
        <v>62</v>
      </c>
      <c r="H15" s="14" t="s">
        <v>63</v>
      </c>
      <c r="I15" s="14" t="s">
        <v>64</v>
      </c>
      <c r="J15" s="15">
        <v>41547</v>
      </c>
      <c r="K15" s="14" t="s">
        <v>159</v>
      </c>
      <c r="L15" s="14">
        <v>80</v>
      </c>
      <c r="M15" s="14" t="s">
        <v>66</v>
      </c>
      <c r="N15" s="14" t="s">
        <v>66</v>
      </c>
      <c r="O15" s="14" t="s">
        <v>116</v>
      </c>
      <c r="P15" s="14" t="s">
        <v>66</v>
      </c>
      <c r="Q15" s="14">
        <v>161</v>
      </c>
      <c r="R15" s="14">
        <v>70</v>
      </c>
      <c r="S15" s="14">
        <v>27</v>
      </c>
      <c r="U15" s="16" t="s">
        <v>162</v>
      </c>
      <c r="V15">
        <v>5</v>
      </c>
    </row>
    <row r="16" spans="1:22" x14ac:dyDescent="0.35">
      <c r="A16" s="27" t="s">
        <v>163</v>
      </c>
      <c r="B16" s="15">
        <v>41554</v>
      </c>
      <c r="C16" s="14" t="s">
        <v>59</v>
      </c>
      <c r="D16" s="14">
        <v>30</v>
      </c>
      <c r="E16" s="14" t="s">
        <v>60</v>
      </c>
      <c r="F16" s="14" t="s">
        <v>96</v>
      </c>
      <c r="G16" s="14" t="s">
        <v>62</v>
      </c>
      <c r="H16" s="14" t="s">
        <v>63</v>
      </c>
      <c r="I16" s="14" t="s">
        <v>64</v>
      </c>
      <c r="J16" s="15">
        <v>41556</v>
      </c>
      <c r="K16" s="14" t="s">
        <v>132</v>
      </c>
      <c r="L16" s="14">
        <v>0</v>
      </c>
      <c r="M16" s="14" t="s">
        <v>66</v>
      </c>
      <c r="N16" s="14" t="s">
        <v>164</v>
      </c>
      <c r="O16" s="14" t="s">
        <v>66</v>
      </c>
      <c r="P16" s="14" t="s">
        <v>66</v>
      </c>
      <c r="Q16" s="14">
        <v>170</v>
      </c>
      <c r="R16" s="14">
        <v>65</v>
      </c>
      <c r="S16" s="14">
        <v>22.5</v>
      </c>
      <c r="U16" s="16" t="s">
        <v>165</v>
      </c>
      <c r="V16">
        <v>1</v>
      </c>
    </row>
    <row r="17" spans="1:22" x14ac:dyDescent="0.35">
      <c r="A17" s="27" t="s">
        <v>166</v>
      </c>
      <c r="B17" s="15">
        <v>41554</v>
      </c>
      <c r="C17" s="14" t="s">
        <v>59</v>
      </c>
      <c r="D17" s="14">
        <v>37</v>
      </c>
      <c r="E17" s="14" t="s">
        <v>60</v>
      </c>
      <c r="F17" s="14" t="s">
        <v>71</v>
      </c>
      <c r="G17" s="14" t="s">
        <v>62</v>
      </c>
      <c r="H17" s="14" t="s">
        <v>63</v>
      </c>
      <c r="I17" s="14" t="s">
        <v>64</v>
      </c>
      <c r="J17" s="15">
        <v>41557</v>
      </c>
      <c r="K17" s="14" t="s">
        <v>167</v>
      </c>
      <c r="L17" s="14">
        <v>46</v>
      </c>
      <c r="M17" s="14" t="s">
        <v>66</v>
      </c>
      <c r="N17" s="14" t="s">
        <v>168</v>
      </c>
      <c r="O17" s="14" t="s">
        <v>157</v>
      </c>
      <c r="P17" s="14" t="s">
        <v>66</v>
      </c>
      <c r="Q17" s="14">
        <v>164</v>
      </c>
      <c r="R17" s="14">
        <v>62</v>
      </c>
      <c r="S17" s="14">
        <v>23.1</v>
      </c>
      <c r="U17" s="16" t="s">
        <v>88</v>
      </c>
      <c r="V17">
        <v>13</v>
      </c>
    </row>
    <row r="18" spans="1:22" x14ac:dyDescent="0.35">
      <c r="A18" s="27" t="s">
        <v>169</v>
      </c>
      <c r="B18" s="15">
        <v>41556</v>
      </c>
      <c r="C18" s="14" t="s">
        <v>59</v>
      </c>
      <c r="D18" s="14">
        <v>52</v>
      </c>
      <c r="E18" s="14" t="s">
        <v>60</v>
      </c>
      <c r="F18" s="14" t="s">
        <v>170</v>
      </c>
      <c r="G18" s="14" t="s">
        <v>62</v>
      </c>
      <c r="H18" s="14" t="s">
        <v>63</v>
      </c>
      <c r="I18" s="14" t="s">
        <v>64</v>
      </c>
      <c r="J18" s="15">
        <v>41558</v>
      </c>
      <c r="K18" s="14" t="s">
        <v>111</v>
      </c>
      <c r="L18" s="14" t="s">
        <v>66</v>
      </c>
      <c r="M18" s="14" t="s">
        <v>171</v>
      </c>
      <c r="N18" s="14" t="s">
        <v>66</v>
      </c>
      <c r="O18" s="14" t="s">
        <v>66</v>
      </c>
      <c r="P18" s="14" t="s">
        <v>66</v>
      </c>
      <c r="Q18" s="14">
        <v>167</v>
      </c>
      <c r="R18" s="14">
        <v>53</v>
      </c>
      <c r="S18" s="14">
        <v>19</v>
      </c>
      <c r="U18" s="16" t="s">
        <v>172</v>
      </c>
      <c r="V18">
        <v>1</v>
      </c>
    </row>
    <row r="19" spans="1:22" x14ac:dyDescent="0.35">
      <c r="A19" s="27" t="s">
        <v>173</v>
      </c>
      <c r="B19" s="15">
        <v>41569</v>
      </c>
      <c r="C19" s="14" t="s">
        <v>59</v>
      </c>
      <c r="D19" s="14">
        <v>44</v>
      </c>
      <c r="E19" s="14" t="s">
        <v>60</v>
      </c>
      <c r="F19" s="14" t="s">
        <v>61</v>
      </c>
      <c r="G19" s="14" t="s">
        <v>62</v>
      </c>
      <c r="H19" s="14" t="s">
        <v>63</v>
      </c>
      <c r="I19" s="14" t="s">
        <v>64</v>
      </c>
      <c r="J19" s="15">
        <v>41571</v>
      </c>
      <c r="K19" s="14" t="s">
        <v>111</v>
      </c>
      <c r="L19" s="14">
        <v>10</v>
      </c>
      <c r="M19" s="14" t="s">
        <v>66</v>
      </c>
      <c r="N19" s="14" t="s">
        <v>66</v>
      </c>
      <c r="O19" s="14" t="s">
        <v>174</v>
      </c>
      <c r="P19" s="14" t="s">
        <v>66</v>
      </c>
      <c r="Q19" s="14">
        <v>165</v>
      </c>
      <c r="R19" s="14">
        <v>110</v>
      </c>
      <c r="S19" s="14">
        <v>40.4</v>
      </c>
      <c r="U19" s="16" t="s">
        <v>175</v>
      </c>
      <c r="V19">
        <v>1</v>
      </c>
    </row>
    <row r="20" spans="1:22" x14ac:dyDescent="0.35">
      <c r="A20" s="27" t="s">
        <v>176</v>
      </c>
      <c r="B20" s="15">
        <v>41590</v>
      </c>
      <c r="C20" s="14" t="s">
        <v>59</v>
      </c>
      <c r="D20" s="14">
        <v>56</v>
      </c>
      <c r="E20" s="14" t="s">
        <v>60</v>
      </c>
      <c r="F20" s="14" t="s">
        <v>96</v>
      </c>
      <c r="G20" s="14" t="s">
        <v>62</v>
      </c>
      <c r="H20" s="14" t="s">
        <v>63</v>
      </c>
      <c r="I20" s="14" t="s">
        <v>64</v>
      </c>
      <c r="J20" s="15">
        <v>41598</v>
      </c>
      <c r="K20" s="14" t="s">
        <v>177</v>
      </c>
      <c r="L20" s="14">
        <v>200</v>
      </c>
      <c r="M20" s="14" t="s">
        <v>66</v>
      </c>
      <c r="N20" s="14" t="s">
        <v>66</v>
      </c>
      <c r="O20" s="14" t="s">
        <v>116</v>
      </c>
      <c r="P20" s="14" t="s">
        <v>66</v>
      </c>
      <c r="Q20" s="14" t="s">
        <v>141</v>
      </c>
      <c r="R20" s="14" t="s">
        <v>141</v>
      </c>
      <c r="S20" s="14" t="s">
        <v>141</v>
      </c>
      <c r="U20" s="16" t="s">
        <v>156</v>
      </c>
      <c r="V20">
        <v>6</v>
      </c>
    </row>
    <row r="21" spans="1:22" x14ac:dyDescent="0.35">
      <c r="A21" s="27" t="s">
        <v>178</v>
      </c>
      <c r="B21" s="15">
        <v>41592</v>
      </c>
      <c r="C21" s="14" t="s">
        <v>59</v>
      </c>
      <c r="D21" s="14">
        <v>30</v>
      </c>
      <c r="E21" s="14" t="s">
        <v>60</v>
      </c>
      <c r="F21" s="14" t="s">
        <v>102</v>
      </c>
      <c r="G21" s="14" t="s">
        <v>62</v>
      </c>
      <c r="H21" s="14" t="s">
        <v>63</v>
      </c>
      <c r="I21" s="14" t="s">
        <v>64</v>
      </c>
      <c r="J21" s="15">
        <v>41596</v>
      </c>
      <c r="K21" s="14" t="s">
        <v>120</v>
      </c>
      <c r="L21" s="14">
        <v>140</v>
      </c>
      <c r="M21" s="14" t="s">
        <v>66</v>
      </c>
      <c r="N21" s="14" t="s">
        <v>179</v>
      </c>
      <c r="O21" s="14" t="s">
        <v>116</v>
      </c>
      <c r="P21" s="14" t="s">
        <v>66</v>
      </c>
      <c r="Q21" s="14">
        <v>155</v>
      </c>
      <c r="R21" s="14">
        <v>87</v>
      </c>
      <c r="S21" s="14">
        <v>36.200000000000003</v>
      </c>
      <c r="U21" s="16" t="s">
        <v>180</v>
      </c>
      <c r="V21">
        <v>1</v>
      </c>
    </row>
    <row r="22" spans="1:22" x14ac:dyDescent="0.35">
      <c r="A22" s="27" t="s">
        <v>181</v>
      </c>
      <c r="B22" s="15">
        <v>41610</v>
      </c>
      <c r="C22" s="14" t="s">
        <v>59</v>
      </c>
      <c r="D22" s="14">
        <v>24</v>
      </c>
      <c r="E22" s="14" t="s">
        <v>60</v>
      </c>
      <c r="F22" s="14" t="s">
        <v>96</v>
      </c>
      <c r="G22" s="14" t="s">
        <v>62</v>
      </c>
      <c r="H22" s="14" t="s">
        <v>63</v>
      </c>
      <c r="I22" s="14" t="s">
        <v>64</v>
      </c>
      <c r="J22" s="15">
        <v>41610</v>
      </c>
      <c r="K22" s="14" t="s">
        <v>120</v>
      </c>
      <c r="L22" s="14">
        <v>52</v>
      </c>
      <c r="M22" s="14" t="s">
        <v>182</v>
      </c>
      <c r="N22" s="14" t="s">
        <v>66</v>
      </c>
      <c r="O22" s="14" t="s">
        <v>66</v>
      </c>
      <c r="P22" s="14" t="s">
        <v>66</v>
      </c>
      <c r="Q22" s="14">
        <v>162</v>
      </c>
      <c r="R22" s="14">
        <v>58</v>
      </c>
      <c r="S22" s="14">
        <v>22.1</v>
      </c>
      <c r="U22" s="16" t="s">
        <v>115</v>
      </c>
      <c r="V22">
        <v>10</v>
      </c>
    </row>
    <row r="23" spans="1:22" x14ac:dyDescent="0.35">
      <c r="A23" s="27" t="s">
        <v>183</v>
      </c>
      <c r="B23" s="15">
        <v>41612</v>
      </c>
      <c r="C23" s="14" t="s">
        <v>59</v>
      </c>
      <c r="D23" s="14">
        <v>57</v>
      </c>
      <c r="E23" s="14" t="s">
        <v>60</v>
      </c>
      <c r="F23" s="14" t="s">
        <v>74</v>
      </c>
      <c r="G23" s="14" t="s">
        <v>62</v>
      </c>
      <c r="H23" s="14" t="s">
        <v>63</v>
      </c>
      <c r="I23" s="14" t="s">
        <v>64</v>
      </c>
      <c r="J23" s="15">
        <v>41619</v>
      </c>
      <c r="K23" s="14" t="s">
        <v>149</v>
      </c>
      <c r="L23" s="14">
        <v>15</v>
      </c>
      <c r="M23" s="14" t="s">
        <v>184</v>
      </c>
      <c r="N23" s="14" t="s">
        <v>66</v>
      </c>
      <c r="O23" s="14" t="s">
        <v>66</v>
      </c>
      <c r="P23" s="14" t="s">
        <v>66</v>
      </c>
      <c r="Q23" s="14">
        <v>172</v>
      </c>
      <c r="R23" s="14">
        <v>100</v>
      </c>
      <c r="S23" s="14">
        <v>33.799999999999997</v>
      </c>
      <c r="U23" s="16" t="s">
        <v>159</v>
      </c>
      <c r="V23">
        <v>3</v>
      </c>
    </row>
    <row r="24" spans="1:22" x14ac:dyDescent="0.35">
      <c r="A24" s="27" t="s">
        <v>185</v>
      </c>
      <c r="B24" s="15">
        <v>41612</v>
      </c>
      <c r="C24" s="14" t="s">
        <v>59</v>
      </c>
      <c r="D24" s="14">
        <v>21</v>
      </c>
      <c r="E24" s="14" t="s">
        <v>60</v>
      </c>
      <c r="F24" s="14" t="s">
        <v>96</v>
      </c>
      <c r="G24" s="14" t="s">
        <v>62</v>
      </c>
      <c r="H24" s="14" t="s">
        <v>63</v>
      </c>
      <c r="I24" s="14" t="s">
        <v>64</v>
      </c>
      <c r="J24" s="15">
        <v>41617</v>
      </c>
      <c r="K24" s="14" t="s">
        <v>120</v>
      </c>
      <c r="L24" s="14" t="s">
        <v>186</v>
      </c>
      <c r="M24" s="14" t="s">
        <v>66</v>
      </c>
      <c r="N24" s="14" t="s">
        <v>66</v>
      </c>
      <c r="O24" s="14" t="s">
        <v>66</v>
      </c>
      <c r="P24" s="14" t="s">
        <v>66</v>
      </c>
      <c r="Q24" s="14">
        <v>158</v>
      </c>
      <c r="R24" s="14">
        <v>48</v>
      </c>
      <c r="S24" s="14">
        <v>19.2</v>
      </c>
      <c r="U24" s="16" t="s">
        <v>187</v>
      </c>
      <c r="V24">
        <v>10</v>
      </c>
    </row>
    <row r="25" spans="1:22" x14ac:dyDescent="0.35">
      <c r="A25" s="27" t="s">
        <v>188</v>
      </c>
      <c r="B25" s="15">
        <v>41613</v>
      </c>
      <c r="C25" s="14" t="s">
        <v>59</v>
      </c>
      <c r="D25" s="14">
        <v>45</v>
      </c>
      <c r="E25" s="14" t="s">
        <v>60</v>
      </c>
      <c r="F25" s="14" t="s">
        <v>102</v>
      </c>
      <c r="G25" s="14" t="s">
        <v>62</v>
      </c>
      <c r="H25" s="14" t="s">
        <v>63</v>
      </c>
      <c r="I25" s="14" t="s">
        <v>64</v>
      </c>
      <c r="J25" s="15">
        <v>41613</v>
      </c>
      <c r="K25" s="14" t="s">
        <v>111</v>
      </c>
      <c r="L25" s="14">
        <v>229</v>
      </c>
      <c r="M25" s="14" t="s">
        <v>66</v>
      </c>
      <c r="N25" s="14" t="s">
        <v>66</v>
      </c>
      <c r="O25" s="14" t="s">
        <v>189</v>
      </c>
      <c r="P25" s="14" t="s">
        <v>66</v>
      </c>
      <c r="Q25" s="14">
        <v>160</v>
      </c>
      <c r="R25" s="14">
        <v>73</v>
      </c>
      <c r="S25" s="14">
        <v>28.5</v>
      </c>
      <c r="U25" s="16" t="s">
        <v>132</v>
      </c>
      <c r="V25">
        <v>7</v>
      </c>
    </row>
    <row r="26" spans="1:22" x14ac:dyDescent="0.35">
      <c r="A26" s="27" t="s">
        <v>190</v>
      </c>
      <c r="B26" s="15">
        <v>41673</v>
      </c>
      <c r="C26" s="14" t="s">
        <v>59</v>
      </c>
      <c r="D26" s="14">
        <v>51</v>
      </c>
      <c r="E26" s="14" t="s">
        <v>60</v>
      </c>
      <c r="F26" s="14" t="s">
        <v>191</v>
      </c>
      <c r="G26" s="14" t="s">
        <v>62</v>
      </c>
      <c r="H26" s="14" t="s">
        <v>63</v>
      </c>
      <c r="I26" s="14" t="s">
        <v>64</v>
      </c>
      <c r="J26" s="15">
        <v>41687</v>
      </c>
      <c r="K26" s="14" t="s">
        <v>156</v>
      </c>
      <c r="L26" s="14">
        <v>6</v>
      </c>
      <c r="M26" s="14" t="s">
        <v>66</v>
      </c>
      <c r="N26" s="14" t="s">
        <v>192</v>
      </c>
      <c r="O26" s="14" t="s">
        <v>193</v>
      </c>
      <c r="P26" s="14" t="s">
        <v>66</v>
      </c>
      <c r="Q26" s="14">
        <v>165</v>
      </c>
      <c r="R26" s="14">
        <v>53</v>
      </c>
      <c r="S26" s="14">
        <v>19.5</v>
      </c>
      <c r="U26" s="16" t="s">
        <v>194</v>
      </c>
      <c r="V26">
        <v>1</v>
      </c>
    </row>
    <row r="27" spans="1:22" x14ac:dyDescent="0.35">
      <c r="A27" s="27" t="s">
        <v>195</v>
      </c>
      <c r="B27" s="15">
        <v>41674</v>
      </c>
      <c r="C27" s="14" t="s">
        <v>59</v>
      </c>
      <c r="D27" s="14">
        <v>54</v>
      </c>
      <c r="E27" s="14" t="s">
        <v>60</v>
      </c>
      <c r="F27" s="14" t="s">
        <v>96</v>
      </c>
      <c r="G27" s="14" t="s">
        <v>62</v>
      </c>
      <c r="H27" s="14" t="s">
        <v>63</v>
      </c>
      <c r="I27" s="14" t="s">
        <v>64</v>
      </c>
      <c r="J27" s="15">
        <v>41682</v>
      </c>
      <c r="K27" s="14" t="s">
        <v>196</v>
      </c>
      <c r="L27" s="14" t="s">
        <v>186</v>
      </c>
      <c r="M27" s="14" t="s">
        <v>197</v>
      </c>
      <c r="N27" s="14" t="s">
        <v>198</v>
      </c>
      <c r="O27" s="14" t="s">
        <v>199</v>
      </c>
      <c r="P27" s="14" t="s">
        <v>66</v>
      </c>
      <c r="Q27" s="14">
        <v>155</v>
      </c>
      <c r="R27" s="14">
        <v>68</v>
      </c>
      <c r="S27" s="14">
        <v>28.3</v>
      </c>
      <c r="U27" s="16" t="s">
        <v>200</v>
      </c>
      <c r="V27">
        <v>19</v>
      </c>
    </row>
    <row r="28" spans="1:22" hidden="1" x14ac:dyDescent="0.35">
      <c r="A28" s="11" t="s">
        <v>58</v>
      </c>
      <c r="B28" s="12">
        <v>41681</v>
      </c>
      <c r="C28" s="13" t="s">
        <v>59</v>
      </c>
      <c r="D28" s="13">
        <v>50</v>
      </c>
      <c r="E28" s="14" t="s">
        <v>60</v>
      </c>
      <c r="F28" s="14" t="s">
        <v>61</v>
      </c>
      <c r="G28" s="14" t="s">
        <v>62</v>
      </c>
      <c r="H28" s="14" t="s">
        <v>63</v>
      </c>
      <c r="I28" s="14" t="s">
        <v>64</v>
      </c>
      <c r="J28" s="15">
        <v>41689</v>
      </c>
      <c r="K28" s="14" t="s">
        <v>65</v>
      </c>
      <c r="L28" s="14">
        <v>119</v>
      </c>
      <c r="M28" s="14" t="s">
        <v>66</v>
      </c>
      <c r="N28" s="14" t="s">
        <v>67</v>
      </c>
      <c r="O28" s="14" t="s">
        <v>68</v>
      </c>
      <c r="P28" s="14" t="s">
        <v>66</v>
      </c>
      <c r="Q28" s="14">
        <v>168</v>
      </c>
      <c r="R28" s="14">
        <v>63</v>
      </c>
      <c r="S28" s="14">
        <v>22.3</v>
      </c>
      <c r="U28" s="16" t="s">
        <v>69</v>
      </c>
      <c r="V28">
        <v>1</v>
      </c>
    </row>
    <row r="29" spans="1:22" x14ac:dyDescent="0.35">
      <c r="A29" s="27" t="s">
        <v>201</v>
      </c>
      <c r="B29" s="15">
        <v>41683</v>
      </c>
      <c r="C29" s="14" t="s">
        <v>59</v>
      </c>
      <c r="D29" s="14">
        <v>75</v>
      </c>
      <c r="E29" s="14" t="s">
        <v>60</v>
      </c>
      <c r="F29" s="14" t="s">
        <v>96</v>
      </c>
      <c r="G29" s="14" t="s">
        <v>62</v>
      </c>
      <c r="H29" s="14" t="s">
        <v>63</v>
      </c>
      <c r="I29" s="14" t="s">
        <v>64</v>
      </c>
      <c r="J29" s="15">
        <v>41705</v>
      </c>
      <c r="K29" s="14" t="s">
        <v>130</v>
      </c>
      <c r="L29" s="14">
        <v>176</v>
      </c>
      <c r="M29" s="14" t="s">
        <v>66</v>
      </c>
      <c r="N29" s="14" t="s">
        <v>66</v>
      </c>
      <c r="O29" s="14" t="s">
        <v>66</v>
      </c>
      <c r="P29" s="14" t="s">
        <v>66</v>
      </c>
      <c r="Q29" s="14">
        <v>166</v>
      </c>
      <c r="R29" s="14">
        <v>55</v>
      </c>
      <c r="S29" s="14">
        <v>20</v>
      </c>
      <c r="U29" s="16" t="s">
        <v>202</v>
      </c>
      <c r="V29">
        <v>1</v>
      </c>
    </row>
    <row r="30" spans="1:22" x14ac:dyDescent="0.35">
      <c r="A30" s="27" t="s">
        <v>203</v>
      </c>
      <c r="B30" s="15">
        <v>41687</v>
      </c>
      <c r="C30" s="14" t="s">
        <v>59</v>
      </c>
      <c r="D30" s="14">
        <v>38</v>
      </c>
      <c r="E30" s="14" t="s">
        <v>60</v>
      </c>
      <c r="F30" s="14" t="s">
        <v>102</v>
      </c>
      <c r="G30" s="14" t="s">
        <v>62</v>
      </c>
      <c r="H30" s="14" t="s">
        <v>63</v>
      </c>
      <c r="I30" s="14" t="s">
        <v>64</v>
      </c>
      <c r="J30" s="15">
        <v>41691</v>
      </c>
      <c r="K30" s="14" t="s">
        <v>200</v>
      </c>
      <c r="L30" s="14">
        <v>34</v>
      </c>
      <c r="M30" s="14" t="s">
        <v>66</v>
      </c>
      <c r="N30" s="14" t="s">
        <v>204</v>
      </c>
      <c r="O30" s="14" t="s">
        <v>66</v>
      </c>
      <c r="P30" s="14" t="s">
        <v>66</v>
      </c>
      <c r="Q30" s="14">
        <v>162</v>
      </c>
      <c r="R30" s="14">
        <v>75</v>
      </c>
      <c r="S30" s="14">
        <v>28.6</v>
      </c>
      <c r="U30" s="16" t="s">
        <v>205</v>
      </c>
      <c r="V30">
        <v>1</v>
      </c>
    </row>
    <row r="31" spans="1:22" x14ac:dyDescent="0.35">
      <c r="A31" s="27" t="s">
        <v>206</v>
      </c>
      <c r="B31" s="15">
        <v>41690</v>
      </c>
      <c r="C31" s="14" t="s">
        <v>59</v>
      </c>
      <c r="D31" s="14">
        <v>31</v>
      </c>
      <c r="E31" s="14" t="s">
        <v>60</v>
      </c>
      <c r="F31" s="14" t="s">
        <v>61</v>
      </c>
      <c r="G31" s="14" t="s">
        <v>62</v>
      </c>
      <c r="H31" s="14" t="s">
        <v>63</v>
      </c>
      <c r="I31" s="14" t="s">
        <v>64</v>
      </c>
      <c r="J31" s="15">
        <v>41695</v>
      </c>
      <c r="K31" s="14" t="s">
        <v>149</v>
      </c>
      <c r="L31" s="14" t="s">
        <v>186</v>
      </c>
      <c r="M31" s="14" t="s">
        <v>66</v>
      </c>
      <c r="N31" s="14" t="s">
        <v>66</v>
      </c>
      <c r="O31" s="14" t="s">
        <v>66</v>
      </c>
      <c r="P31" s="14" t="s">
        <v>66</v>
      </c>
      <c r="Q31" s="14">
        <v>167</v>
      </c>
      <c r="R31" s="14">
        <v>64</v>
      </c>
      <c r="S31" s="14">
        <v>22.9</v>
      </c>
      <c r="U31" s="16" t="s">
        <v>65</v>
      </c>
      <c r="V31">
        <v>7</v>
      </c>
    </row>
    <row r="32" spans="1:22" hidden="1" x14ac:dyDescent="0.35">
      <c r="A32" s="120" t="s">
        <v>207</v>
      </c>
      <c r="B32" s="121">
        <v>41697</v>
      </c>
      <c r="C32" s="122" t="s">
        <v>59</v>
      </c>
      <c r="D32" s="122">
        <v>48</v>
      </c>
      <c r="E32" s="122" t="s">
        <v>60</v>
      </c>
      <c r="F32" s="122" t="s">
        <v>71</v>
      </c>
      <c r="G32" s="122" t="s">
        <v>62</v>
      </c>
      <c r="H32" s="122" t="s">
        <v>63</v>
      </c>
      <c r="I32" s="122" t="s">
        <v>64</v>
      </c>
      <c r="J32" s="121">
        <v>41701</v>
      </c>
      <c r="K32" s="122" t="s">
        <v>88</v>
      </c>
      <c r="L32" s="122">
        <v>17</v>
      </c>
      <c r="M32" s="122" t="s">
        <v>66</v>
      </c>
      <c r="N32" s="122" t="s">
        <v>66</v>
      </c>
      <c r="O32" s="122" t="s">
        <v>208</v>
      </c>
      <c r="P32" s="122" t="s">
        <v>66</v>
      </c>
      <c r="Q32" s="122">
        <v>153</v>
      </c>
      <c r="R32" s="122">
        <v>60</v>
      </c>
      <c r="S32" s="122">
        <v>25.6</v>
      </c>
      <c r="U32" s="16" t="s">
        <v>209</v>
      </c>
      <c r="V32">
        <v>1</v>
      </c>
    </row>
    <row r="33" spans="1:22" x14ac:dyDescent="0.35">
      <c r="A33" s="27" t="s">
        <v>210</v>
      </c>
      <c r="B33" s="15">
        <v>41718</v>
      </c>
      <c r="C33" s="14" t="s">
        <v>59</v>
      </c>
      <c r="D33" s="14">
        <v>53</v>
      </c>
      <c r="E33" s="14" t="s">
        <v>60</v>
      </c>
      <c r="F33" s="14" t="s">
        <v>96</v>
      </c>
      <c r="G33" s="14" t="s">
        <v>62</v>
      </c>
      <c r="H33" s="14" t="s">
        <v>63</v>
      </c>
      <c r="I33" s="14" t="s">
        <v>64</v>
      </c>
      <c r="J33" s="15">
        <v>41723</v>
      </c>
      <c r="K33" s="14" t="s">
        <v>211</v>
      </c>
      <c r="L33" s="14" t="s">
        <v>186</v>
      </c>
      <c r="M33" s="14" t="s">
        <v>66</v>
      </c>
      <c r="N33" s="14" t="s">
        <v>66</v>
      </c>
      <c r="O33" s="14" t="s">
        <v>212</v>
      </c>
      <c r="P33" s="14" t="s">
        <v>66</v>
      </c>
      <c r="Q33" s="14">
        <v>156</v>
      </c>
      <c r="R33" s="14">
        <v>57</v>
      </c>
      <c r="S33" s="14">
        <v>23.4</v>
      </c>
      <c r="U33" s="16" t="s">
        <v>213</v>
      </c>
      <c r="V33">
        <v>1</v>
      </c>
    </row>
    <row r="34" spans="1:22" x14ac:dyDescent="0.35">
      <c r="A34" s="27" t="s">
        <v>214</v>
      </c>
      <c r="B34" s="15">
        <v>41723</v>
      </c>
      <c r="C34" s="14" t="s">
        <v>59</v>
      </c>
      <c r="D34" s="14">
        <v>17</v>
      </c>
      <c r="E34" s="14" t="s">
        <v>60</v>
      </c>
      <c r="F34" s="14" t="s">
        <v>71</v>
      </c>
      <c r="G34" s="14" t="s">
        <v>62</v>
      </c>
      <c r="H34" s="14" t="s">
        <v>63</v>
      </c>
      <c r="I34" s="14" t="s">
        <v>64</v>
      </c>
      <c r="J34" s="15">
        <v>41725</v>
      </c>
      <c r="K34" s="14" t="s">
        <v>132</v>
      </c>
      <c r="L34" s="14">
        <v>21.99</v>
      </c>
      <c r="M34" s="14" t="s">
        <v>66</v>
      </c>
      <c r="N34" s="14" t="s">
        <v>66</v>
      </c>
      <c r="O34" s="14" t="s">
        <v>66</v>
      </c>
      <c r="P34" s="14" t="s">
        <v>66</v>
      </c>
      <c r="Q34" s="14">
        <v>173</v>
      </c>
      <c r="R34" s="14">
        <v>59</v>
      </c>
      <c r="S34" s="14">
        <v>19.7</v>
      </c>
      <c r="U34" s="16" t="s">
        <v>215</v>
      </c>
      <c r="V34">
        <v>1</v>
      </c>
    </row>
    <row r="35" spans="1:22" x14ac:dyDescent="0.35">
      <c r="A35" s="27" t="s">
        <v>216</v>
      </c>
      <c r="B35" s="15">
        <v>41724</v>
      </c>
      <c r="C35" s="14" t="s">
        <v>59</v>
      </c>
      <c r="D35" s="14">
        <v>46</v>
      </c>
      <c r="E35" s="14" t="s">
        <v>60</v>
      </c>
      <c r="F35" s="14" t="s">
        <v>71</v>
      </c>
      <c r="G35" s="14" t="s">
        <v>62</v>
      </c>
      <c r="H35" s="14" t="s">
        <v>63</v>
      </c>
      <c r="I35" s="14" t="s">
        <v>64</v>
      </c>
      <c r="J35" s="15">
        <v>41730</v>
      </c>
      <c r="K35" s="14" t="s">
        <v>132</v>
      </c>
      <c r="L35" s="14" t="s">
        <v>186</v>
      </c>
      <c r="M35" s="14" t="s">
        <v>66</v>
      </c>
      <c r="N35" s="14" t="s">
        <v>217</v>
      </c>
      <c r="O35" s="14" t="s">
        <v>66</v>
      </c>
      <c r="P35" s="14" t="s">
        <v>66</v>
      </c>
      <c r="Q35" s="14">
        <v>166</v>
      </c>
      <c r="R35" s="14">
        <v>59</v>
      </c>
      <c r="S35" s="14">
        <v>21.4</v>
      </c>
      <c r="U35" s="16" t="s">
        <v>218</v>
      </c>
      <c r="V35">
        <v>1</v>
      </c>
    </row>
    <row r="36" spans="1:22" x14ac:dyDescent="0.35">
      <c r="A36" s="27" t="s">
        <v>219</v>
      </c>
      <c r="B36" s="15">
        <v>41730</v>
      </c>
      <c r="C36" s="14" t="s">
        <v>59</v>
      </c>
      <c r="D36" s="14">
        <v>57</v>
      </c>
      <c r="E36" s="14" t="s">
        <v>60</v>
      </c>
      <c r="F36" s="14" t="s">
        <v>152</v>
      </c>
      <c r="G36" s="14" t="s">
        <v>62</v>
      </c>
      <c r="H36" s="14" t="s">
        <v>63</v>
      </c>
      <c r="I36" s="14" t="s">
        <v>64</v>
      </c>
      <c r="J36" s="15">
        <v>41739</v>
      </c>
      <c r="K36" s="14" t="s">
        <v>149</v>
      </c>
      <c r="L36" s="14">
        <v>5.2</v>
      </c>
      <c r="M36" s="14" t="s">
        <v>66</v>
      </c>
      <c r="N36" s="14" t="s">
        <v>220</v>
      </c>
      <c r="O36" s="14" t="s">
        <v>116</v>
      </c>
      <c r="P36" s="14" t="s">
        <v>66</v>
      </c>
      <c r="Q36" s="14">
        <v>156</v>
      </c>
      <c r="R36" s="14">
        <v>64</v>
      </c>
      <c r="S36" s="14">
        <v>26.3</v>
      </c>
      <c r="U36" s="16" t="s">
        <v>78</v>
      </c>
      <c r="V36">
        <v>2</v>
      </c>
    </row>
    <row r="37" spans="1:22" x14ac:dyDescent="0.35">
      <c r="A37" s="27" t="s">
        <v>221</v>
      </c>
      <c r="B37" s="15">
        <v>41736</v>
      </c>
      <c r="C37" s="14" t="s">
        <v>59</v>
      </c>
      <c r="D37" s="14">
        <v>50</v>
      </c>
      <c r="E37" s="14" t="s">
        <v>60</v>
      </c>
      <c r="F37" s="14" t="s">
        <v>71</v>
      </c>
      <c r="G37" s="14" t="s">
        <v>62</v>
      </c>
      <c r="H37" s="14" t="s">
        <v>63</v>
      </c>
      <c r="I37" s="14" t="s">
        <v>64</v>
      </c>
      <c r="J37" s="15">
        <v>41736</v>
      </c>
      <c r="K37" s="14" t="s">
        <v>149</v>
      </c>
      <c r="L37" s="14" t="s">
        <v>186</v>
      </c>
      <c r="M37" s="14" t="s">
        <v>66</v>
      </c>
      <c r="N37" s="14" t="s">
        <v>222</v>
      </c>
      <c r="O37" s="14" t="s">
        <v>66</v>
      </c>
      <c r="P37" s="14" t="s">
        <v>66</v>
      </c>
      <c r="Q37" s="14">
        <v>160</v>
      </c>
      <c r="R37" s="14">
        <v>61</v>
      </c>
      <c r="S37" s="14">
        <v>23.8</v>
      </c>
      <c r="U37" s="16" t="s">
        <v>223</v>
      </c>
      <c r="V37">
        <v>1</v>
      </c>
    </row>
    <row r="38" spans="1:22" x14ac:dyDescent="0.35">
      <c r="A38" s="27" t="s">
        <v>224</v>
      </c>
      <c r="B38" s="15">
        <v>41737</v>
      </c>
      <c r="C38" s="14" t="s">
        <v>59</v>
      </c>
      <c r="D38" s="14">
        <v>56</v>
      </c>
      <c r="E38" s="14" t="s">
        <v>60</v>
      </c>
      <c r="F38" s="14" t="s">
        <v>61</v>
      </c>
      <c r="G38" s="14" t="s">
        <v>62</v>
      </c>
      <c r="H38" s="14" t="s">
        <v>63</v>
      </c>
      <c r="I38" s="14" t="s">
        <v>64</v>
      </c>
      <c r="J38" s="15">
        <v>41738</v>
      </c>
      <c r="K38" s="14" t="s">
        <v>211</v>
      </c>
      <c r="L38" s="14">
        <v>12</v>
      </c>
      <c r="M38" s="14" t="s">
        <v>66</v>
      </c>
      <c r="N38" s="14" t="s">
        <v>225</v>
      </c>
      <c r="O38" s="14" t="s">
        <v>226</v>
      </c>
      <c r="P38" s="14" t="s">
        <v>66</v>
      </c>
      <c r="Q38" s="14">
        <v>166</v>
      </c>
      <c r="R38" s="14">
        <v>92</v>
      </c>
      <c r="S38" s="14">
        <v>33.4</v>
      </c>
      <c r="U38" s="16" t="s">
        <v>227</v>
      </c>
      <c r="V38">
        <v>1</v>
      </c>
    </row>
    <row r="39" spans="1:22" x14ac:dyDescent="0.35">
      <c r="A39" s="27" t="s">
        <v>228</v>
      </c>
      <c r="B39" s="15">
        <v>41737</v>
      </c>
      <c r="C39" s="14" t="s">
        <v>59</v>
      </c>
      <c r="D39" s="14">
        <v>30</v>
      </c>
      <c r="E39" s="14" t="s">
        <v>60</v>
      </c>
      <c r="F39" s="14" t="s">
        <v>71</v>
      </c>
      <c r="G39" s="14" t="s">
        <v>62</v>
      </c>
      <c r="H39" s="14" t="s">
        <v>63</v>
      </c>
      <c r="I39" s="14" t="s">
        <v>64</v>
      </c>
      <c r="J39" s="15">
        <v>41739</v>
      </c>
      <c r="K39" s="14" t="s">
        <v>111</v>
      </c>
      <c r="L39" s="14">
        <v>257</v>
      </c>
      <c r="M39" s="14" t="s">
        <v>66</v>
      </c>
      <c r="N39" s="14" t="s">
        <v>229</v>
      </c>
      <c r="O39" s="14" t="s">
        <v>66</v>
      </c>
      <c r="P39" s="14" t="s">
        <v>66</v>
      </c>
      <c r="Q39" s="14">
        <v>169</v>
      </c>
      <c r="R39" s="14">
        <v>58</v>
      </c>
      <c r="S39" s="14">
        <v>20.3</v>
      </c>
      <c r="U39" s="16" t="s">
        <v>230</v>
      </c>
      <c r="V39">
        <v>1</v>
      </c>
    </row>
    <row r="40" spans="1:22" x14ac:dyDescent="0.35">
      <c r="A40" s="27" t="s">
        <v>231</v>
      </c>
      <c r="B40" s="15">
        <v>41744</v>
      </c>
      <c r="C40" s="14" t="s">
        <v>59</v>
      </c>
      <c r="D40" s="14">
        <v>46</v>
      </c>
      <c r="E40" s="14" t="s">
        <v>60</v>
      </c>
      <c r="F40" s="14" t="s">
        <v>71</v>
      </c>
      <c r="G40" s="14" t="s">
        <v>62</v>
      </c>
      <c r="H40" s="14" t="s">
        <v>63</v>
      </c>
      <c r="I40" s="14" t="s">
        <v>64</v>
      </c>
      <c r="J40" s="15">
        <v>41752</v>
      </c>
      <c r="K40" s="14" t="s">
        <v>132</v>
      </c>
      <c r="L40" s="14" t="s">
        <v>186</v>
      </c>
      <c r="M40" s="14" t="s">
        <v>232</v>
      </c>
      <c r="N40" s="14" t="s">
        <v>233</v>
      </c>
      <c r="O40" s="14" t="s">
        <v>234</v>
      </c>
      <c r="P40" s="14" t="s">
        <v>66</v>
      </c>
      <c r="Q40" s="14">
        <v>170</v>
      </c>
      <c r="R40" s="14">
        <v>66</v>
      </c>
      <c r="S40" s="14">
        <v>22.8</v>
      </c>
      <c r="U40" s="16" t="s">
        <v>235</v>
      </c>
      <c r="V40">
        <v>1</v>
      </c>
    </row>
    <row r="41" spans="1:22" x14ac:dyDescent="0.35">
      <c r="A41" s="27" t="s">
        <v>236</v>
      </c>
      <c r="B41" s="15">
        <v>41754</v>
      </c>
      <c r="C41" s="14" t="s">
        <v>59</v>
      </c>
      <c r="D41" s="14">
        <v>53</v>
      </c>
      <c r="E41" s="14" t="s">
        <v>60</v>
      </c>
      <c r="F41" s="14" t="s">
        <v>71</v>
      </c>
      <c r="G41" s="14" t="s">
        <v>62</v>
      </c>
      <c r="H41" s="14" t="s">
        <v>63</v>
      </c>
      <c r="I41" s="14" t="s">
        <v>64</v>
      </c>
      <c r="J41" s="15">
        <v>41766</v>
      </c>
      <c r="K41" s="14" t="s">
        <v>237</v>
      </c>
      <c r="L41" s="14" t="s">
        <v>186</v>
      </c>
      <c r="M41" s="14" t="s">
        <v>66</v>
      </c>
      <c r="N41" s="14" t="s">
        <v>238</v>
      </c>
      <c r="O41" s="14" t="s">
        <v>66</v>
      </c>
      <c r="P41" s="14" t="s">
        <v>66</v>
      </c>
      <c r="Q41" s="14">
        <v>164</v>
      </c>
      <c r="R41" s="14">
        <v>81</v>
      </c>
      <c r="S41" s="14">
        <v>30.1</v>
      </c>
      <c r="U41" s="16" t="s">
        <v>167</v>
      </c>
      <c r="V41">
        <v>13</v>
      </c>
    </row>
    <row r="42" spans="1:22" x14ac:dyDescent="0.35">
      <c r="A42" s="27" t="s">
        <v>239</v>
      </c>
      <c r="B42" s="15">
        <v>41754</v>
      </c>
      <c r="C42" s="14" t="s">
        <v>59</v>
      </c>
      <c r="D42" s="14">
        <v>78</v>
      </c>
      <c r="E42" s="14" t="s">
        <v>60</v>
      </c>
      <c r="F42" s="14" t="s">
        <v>102</v>
      </c>
      <c r="G42" s="14" t="s">
        <v>62</v>
      </c>
      <c r="H42" s="14" t="s">
        <v>63</v>
      </c>
      <c r="I42" s="14" t="s">
        <v>64</v>
      </c>
      <c r="J42" s="15">
        <v>41759</v>
      </c>
      <c r="K42" s="14" t="s">
        <v>149</v>
      </c>
      <c r="L42" s="14" t="s">
        <v>186</v>
      </c>
      <c r="M42" s="14" t="s">
        <v>66</v>
      </c>
      <c r="N42" s="14" t="s">
        <v>240</v>
      </c>
      <c r="O42" s="14" t="s">
        <v>241</v>
      </c>
      <c r="P42" s="14" t="s">
        <v>66</v>
      </c>
      <c r="Q42" s="14">
        <v>163</v>
      </c>
      <c r="R42" s="14">
        <v>58</v>
      </c>
      <c r="S42" s="14">
        <v>21.8</v>
      </c>
      <c r="U42" s="16" t="s">
        <v>124</v>
      </c>
      <c r="V42">
        <v>13</v>
      </c>
    </row>
    <row r="43" spans="1:22" x14ac:dyDescent="0.35">
      <c r="A43" s="27" t="s">
        <v>242</v>
      </c>
      <c r="B43" s="15">
        <v>41771</v>
      </c>
      <c r="C43" s="14" t="s">
        <v>59</v>
      </c>
      <c r="D43" s="14">
        <v>60</v>
      </c>
      <c r="E43" s="14" t="s">
        <v>60</v>
      </c>
      <c r="F43" s="14" t="s">
        <v>96</v>
      </c>
      <c r="G43" s="14" t="s">
        <v>62</v>
      </c>
      <c r="H43" s="14" t="s">
        <v>63</v>
      </c>
      <c r="I43" s="14" t="s">
        <v>64</v>
      </c>
      <c r="J43" s="15">
        <v>41773</v>
      </c>
      <c r="K43" s="14" t="s">
        <v>230</v>
      </c>
      <c r="L43" s="14" t="s">
        <v>186</v>
      </c>
      <c r="M43" s="14" t="s">
        <v>66</v>
      </c>
      <c r="N43" s="14" t="s">
        <v>66</v>
      </c>
      <c r="O43" s="14" t="s">
        <v>66</v>
      </c>
      <c r="P43" s="14" t="s">
        <v>66</v>
      </c>
      <c r="Q43" s="14">
        <v>162</v>
      </c>
      <c r="R43" s="14">
        <v>67</v>
      </c>
      <c r="S43" s="14">
        <v>25.5</v>
      </c>
      <c r="U43" s="16" t="s">
        <v>149</v>
      </c>
      <c r="V43">
        <v>32</v>
      </c>
    </row>
    <row r="44" spans="1:22" x14ac:dyDescent="0.35">
      <c r="A44" s="27" t="s">
        <v>243</v>
      </c>
      <c r="B44" s="15">
        <v>41785</v>
      </c>
      <c r="C44" s="14" t="s">
        <v>59</v>
      </c>
      <c r="D44" s="14">
        <v>34</v>
      </c>
      <c r="E44" s="14" t="s">
        <v>60</v>
      </c>
      <c r="F44" s="14" t="s">
        <v>152</v>
      </c>
      <c r="G44" s="14" t="s">
        <v>62</v>
      </c>
      <c r="H44" s="14" t="s">
        <v>63</v>
      </c>
      <c r="I44" s="14" t="s">
        <v>64</v>
      </c>
      <c r="J44" s="15">
        <v>41789</v>
      </c>
      <c r="K44" s="14" t="s">
        <v>120</v>
      </c>
      <c r="L44" s="14" t="s">
        <v>186</v>
      </c>
      <c r="M44" s="14" t="s">
        <v>66</v>
      </c>
      <c r="N44" s="14" t="s">
        <v>66</v>
      </c>
      <c r="O44" s="14" t="s">
        <v>66</v>
      </c>
      <c r="P44" s="14" t="s">
        <v>66</v>
      </c>
      <c r="Q44" s="14">
        <v>162</v>
      </c>
      <c r="R44" s="14">
        <v>50</v>
      </c>
      <c r="S44" s="14">
        <v>19.5</v>
      </c>
      <c r="U44" s="16" t="s">
        <v>237</v>
      </c>
      <c r="V44">
        <v>5</v>
      </c>
    </row>
    <row r="45" spans="1:22" x14ac:dyDescent="0.35">
      <c r="A45" s="27" t="s">
        <v>244</v>
      </c>
      <c r="B45" s="15">
        <v>41786</v>
      </c>
      <c r="C45" s="14" t="s">
        <v>59</v>
      </c>
      <c r="D45" s="14">
        <v>58</v>
      </c>
      <c r="E45" s="14" t="s">
        <v>60</v>
      </c>
      <c r="F45" s="14" t="s">
        <v>96</v>
      </c>
      <c r="G45" s="14" t="s">
        <v>62</v>
      </c>
      <c r="H45" s="14" t="s">
        <v>63</v>
      </c>
      <c r="I45" s="14" t="s">
        <v>64</v>
      </c>
      <c r="J45" s="15">
        <v>41788</v>
      </c>
      <c r="K45" s="14" t="s">
        <v>194</v>
      </c>
      <c r="L45" s="14">
        <v>6.7</v>
      </c>
      <c r="M45" s="14" t="s">
        <v>66</v>
      </c>
      <c r="N45" s="14" t="s">
        <v>245</v>
      </c>
      <c r="O45" s="14" t="s">
        <v>246</v>
      </c>
      <c r="P45" s="14" t="s">
        <v>66</v>
      </c>
      <c r="Q45" s="14">
        <v>162</v>
      </c>
      <c r="R45" s="14">
        <v>78</v>
      </c>
      <c r="S45" s="14">
        <v>29.72</v>
      </c>
      <c r="U45" s="16" t="s">
        <v>196</v>
      </c>
      <c r="V45">
        <v>5</v>
      </c>
    </row>
    <row r="46" spans="1:22" x14ac:dyDescent="0.35">
      <c r="A46" s="27" t="s">
        <v>247</v>
      </c>
      <c r="B46" s="15">
        <v>41809</v>
      </c>
      <c r="C46" s="14" t="s">
        <v>59</v>
      </c>
      <c r="D46" s="14">
        <v>74</v>
      </c>
      <c r="E46" s="14" t="s">
        <v>60</v>
      </c>
      <c r="F46" s="14" t="s">
        <v>152</v>
      </c>
      <c r="G46" s="14" t="s">
        <v>62</v>
      </c>
      <c r="H46" s="14" t="s">
        <v>63</v>
      </c>
      <c r="I46" s="14" t="s">
        <v>64</v>
      </c>
      <c r="J46" s="15">
        <v>41816</v>
      </c>
      <c r="K46" s="14" t="s">
        <v>162</v>
      </c>
      <c r="L46" s="14">
        <v>40</v>
      </c>
      <c r="M46" s="14" t="s">
        <v>66</v>
      </c>
      <c r="N46" s="14" t="s">
        <v>66</v>
      </c>
      <c r="O46" s="14" t="s">
        <v>116</v>
      </c>
      <c r="P46" s="14" t="s">
        <v>66</v>
      </c>
      <c r="Q46" s="14">
        <v>150</v>
      </c>
      <c r="R46" s="14">
        <v>58</v>
      </c>
      <c r="S46" s="14">
        <v>25.8</v>
      </c>
      <c r="U46" s="16" t="s">
        <v>177</v>
      </c>
      <c r="V46">
        <v>4</v>
      </c>
    </row>
    <row r="47" spans="1:22" x14ac:dyDescent="0.35">
      <c r="A47" s="27" t="s">
        <v>248</v>
      </c>
      <c r="B47" s="15">
        <v>41821</v>
      </c>
      <c r="C47" s="14" t="s">
        <v>59</v>
      </c>
      <c r="D47" s="14">
        <v>44</v>
      </c>
      <c r="E47" s="14" t="s">
        <v>60</v>
      </c>
      <c r="F47" s="14" t="s">
        <v>102</v>
      </c>
      <c r="G47" s="14" t="s">
        <v>62</v>
      </c>
      <c r="H47" s="14" t="s">
        <v>63</v>
      </c>
      <c r="I47" s="14" t="s">
        <v>64</v>
      </c>
      <c r="J47" s="15">
        <v>41829</v>
      </c>
      <c r="K47" s="14" t="s">
        <v>132</v>
      </c>
      <c r="L47" s="14" t="s">
        <v>186</v>
      </c>
      <c r="M47" s="14" t="s">
        <v>66</v>
      </c>
      <c r="N47" s="14" t="s">
        <v>66</v>
      </c>
      <c r="O47" s="14" t="s">
        <v>249</v>
      </c>
      <c r="P47" s="14" t="s">
        <v>66</v>
      </c>
      <c r="Q47" s="14">
        <v>170</v>
      </c>
      <c r="R47" s="14">
        <v>88</v>
      </c>
      <c r="S47" s="14">
        <v>30.4</v>
      </c>
      <c r="U47" s="16" t="s">
        <v>211</v>
      </c>
      <c r="V47">
        <v>6</v>
      </c>
    </row>
    <row r="48" spans="1:22" x14ac:dyDescent="0.35">
      <c r="A48" s="27" t="s">
        <v>250</v>
      </c>
      <c r="B48" s="15">
        <v>41821</v>
      </c>
      <c r="C48" s="14" t="s">
        <v>59</v>
      </c>
      <c r="D48" s="14">
        <v>32</v>
      </c>
      <c r="E48" s="14" t="s">
        <v>60</v>
      </c>
      <c r="F48" s="14" t="s">
        <v>152</v>
      </c>
      <c r="G48" s="14" t="s">
        <v>62</v>
      </c>
      <c r="H48" s="14" t="s">
        <v>63</v>
      </c>
      <c r="I48" s="14" t="s">
        <v>64</v>
      </c>
      <c r="J48" s="15">
        <v>41831</v>
      </c>
      <c r="K48" s="14" t="s">
        <v>196</v>
      </c>
      <c r="L48" s="14" t="s">
        <v>186</v>
      </c>
      <c r="M48" s="14" t="s">
        <v>66</v>
      </c>
      <c r="N48" s="14" t="s">
        <v>66</v>
      </c>
      <c r="O48" s="14" t="s">
        <v>66</v>
      </c>
      <c r="P48" s="14" t="s">
        <v>66</v>
      </c>
      <c r="Q48" s="14">
        <v>165</v>
      </c>
      <c r="R48" s="14">
        <v>85</v>
      </c>
      <c r="S48" s="14">
        <v>31.2</v>
      </c>
      <c r="U48" s="16" t="s">
        <v>251</v>
      </c>
      <c r="V48">
        <v>1</v>
      </c>
    </row>
    <row r="49" spans="1:22" x14ac:dyDescent="0.35">
      <c r="A49" s="27" t="s">
        <v>252</v>
      </c>
      <c r="B49" s="15">
        <v>41828</v>
      </c>
      <c r="C49" s="14" t="s">
        <v>59</v>
      </c>
      <c r="D49" s="14">
        <v>29</v>
      </c>
      <c r="E49" s="14" t="s">
        <v>60</v>
      </c>
      <c r="F49" s="14" t="s">
        <v>191</v>
      </c>
      <c r="G49" s="14" t="s">
        <v>62</v>
      </c>
      <c r="H49" s="14" t="s">
        <v>63</v>
      </c>
      <c r="I49" s="14" t="s">
        <v>64</v>
      </c>
      <c r="J49" s="15">
        <v>41844</v>
      </c>
      <c r="K49" s="14" t="s">
        <v>132</v>
      </c>
      <c r="L49" s="14">
        <v>18</v>
      </c>
      <c r="M49" s="14" t="s">
        <v>66</v>
      </c>
      <c r="N49" s="14" t="s">
        <v>66</v>
      </c>
      <c r="O49" s="14" t="s">
        <v>66</v>
      </c>
      <c r="P49" s="14" t="s">
        <v>66</v>
      </c>
      <c r="Q49" s="14">
        <v>164</v>
      </c>
      <c r="R49" s="14">
        <v>54</v>
      </c>
      <c r="S49" s="14">
        <v>20.100000000000001</v>
      </c>
      <c r="U49" s="16" t="s">
        <v>253</v>
      </c>
      <c r="V49">
        <v>1</v>
      </c>
    </row>
    <row r="50" spans="1:22" x14ac:dyDescent="0.35">
      <c r="A50" s="27" t="s">
        <v>254</v>
      </c>
      <c r="B50" s="15">
        <v>41831</v>
      </c>
      <c r="C50" s="14" t="s">
        <v>59</v>
      </c>
      <c r="D50" s="14">
        <v>33</v>
      </c>
      <c r="E50" s="14" t="s">
        <v>60</v>
      </c>
      <c r="F50" s="14" t="s">
        <v>152</v>
      </c>
      <c r="G50" s="14" t="s">
        <v>62</v>
      </c>
      <c r="H50" s="14" t="s">
        <v>63</v>
      </c>
      <c r="I50" s="14" t="s">
        <v>64</v>
      </c>
      <c r="J50" s="15">
        <v>41843</v>
      </c>
      <c r="K50" s="14" t="s">
        <v>139</v>
      </c>
      <c r="L50" s="14">
        <v>96.6</v>
      </c>
      <c r="M50" s="14" t="s">
        <v>66</v>
      </c>
      <c r="N50" s="14" t="s">
        <v>66</v>
      </c>
      <c r="O50" s="14" t="s">
        <v>255</v>
      </c>
      <c r="P50" s="14" t="s">
        <v>66</v>
      </c>
      <c r="Q50" s="14">
        <v>170</v>
      </c>
      <c r="R50" s="14">
        <v>67</v>
      </c>
      <c r="S50" s="14">
        <v>23.2</v>
      </c>
      <c r="U50" s="16" t="s">
        <v>256</v>
      </c>
      <c r="V50">
        <v>218</v>
      </c>
    </row>
    <row r="51" spans="1:22" x14ac:dyDescent="0.35">
      <c r="A51" s="27" t="s">
        <v>257</v>
      </c>
      <c r="B51" s="15">
        <v>41851</v>
      </c>
      <c r="C51" s="14" t="s">
        <v>59</v>
      </c>
      <c r="D51" s="14">
        <v>57</v>
      </c>
      <c r="E51" s="14" t="s">
        <v>60</v>
      </c>
      <c r="F51" s="14" t="s">
        <v>96</v>
      </c>
      <c r="G51" s="14" t="s">
        <v>62</v>
      </c>
      <c r="H51" s="14" t="s">
        <v>63</v>
      </c>
      <c r="I51" s="14" t="s">
        <v>64</v>
      </c>
      <c r="J51" s="15">
        <v>41857</v>
      </c>
      <c r="K51" s="14" t="s">
        <v>115</v>
      </c>
      <c r="L51" s="14" t="s">
        <v>186</v>
      </c>
      <c r="M51" s="14" t="s">
        <v>66</v>
      </c>
      <c r="N51" s="14" t="s">
        <v>258</v>
      </c>
      <c r="O51" s="14" t="s">
        <v>259</v>
      </c>
      <c r="P51" s="14" t="s">
        <v>66</v>
      </c>
      <c r="Q51" s="14">
        <v>157</v>
      </c>
      <c r="R51" s="14">
        <v>85</v>
      </c>
      <c r="S51" s="14">
        <v>34.5</v>
      </c>
    </row>
    <row r="52" spans="1:22" x14ac:dyDescent="0.35">
      <c r="A52" s="27" t="s">
        <v>260</v>
      </c>
      <c r="B52" s="15">
        <v>41862</v>
      </c>
      <c r="C52" s="14" t="s">
        <v>59</v>
      </c>
      <c r="D52" s="14">
        <v>61</v>
      </c>
      <c r="E52" s="14" t="s">
        <v>60</v>
      </c>
      <c r="F52" s="14" t="s">
        <v>191</v>
      </c>
      <c r="G52" s="14" t="s">
        <v>62</v>
      </c>
      <c r="H52" s="14" t="s">
        <v>63</v>
      </c>
      <c r="I52" s="14" t="s">
        <v>64</v>
      </c>
      <c r="J52" s="15">
        <v>41863</v>
      </c>
      <c r="K52" s="14" t="s">
        <v>223</v>
      </c>
      <c r="L52" s="14" t="s">
        <v>186</v>
      </c>
      <c r="M52" s="14" t="s">
        <v>66</v>
      </c>
      <c r="N52" s="14" t="s">
        <v>261</v>
      </c>
      <c r="O52" s="14" t="s">
        <v>262</v>
      </c>
      <c r="P52" s="14" t="s">
        <v>66</v>
      </c>
      <c r="Q52" s="14">
        <v>149</v>
      </c>
      <c r="R52" s="14">
        <v>46</v>
      </c>
      <c r="S52" s="14">
        <v>20.7</v>
      </c>
    </row>
    <row r="53" spans="1:22" x14ac:dyDescent="0.35">
      <c r="A53" s="27" t="s">
        <v>263</v>
      </c>
      <c r="B53" s="15">
        <v>41877</v>
      </c>
      <c r="C53" s="14" t="s">
        <v>59</v>
      </c>
      <c r="D53" s="14">
        <v>29</v>
      </c>
      <c r="E53" s="14" t="s">
        <v>60</v>
      </c>
      <c r="F53" s="14" t="s">
        <v>152</v>
      </c>
      <c r="G53" s="14" t="s">
        <v>62</v>
      </c>
      <c r="H53" s="14" t="s">
        <v>63</v>
      </c>
      <c r="I53" s="14" t="s">
        <v>64</v>
      </c>
      <c r="J53" s="15">
        <v>41879</v>
      </c>
      <c r="K53" s="14" t="s">
        <v>167</v>
      </c>
      <c r="L53" s="14" t="s">
        <v>186</v>
      </c>
      <c r="M53" s="14" t="s">
        <v>66</v>
      </c>
      <c r="N53" s="14" t="s">
        <v>66</v>
      </c>
      <c r="O53" s="14" t="s">
        <v>66</v>
      </c>
      <c r="P53" s="14" t="s">
        <v>66</v>
      </c>
      <c r="Q53" s="14">
        <v>175</v>
      </c>
      <c r="R53" s="14">
        <v>67</v>
      </c>
      <c r="S53" s="14">
        <v>21.9</v>
      </c>
    </row>
    <row r="54" spans="1:22" x14ac:dyDescent="0.35">
      <c r="A54" s="27" t="s">
        <v>264</v>
      </c>
      <c r="B54" s="15">
        <v>41884</v>
      </c>
      <c r="C54" s="14" t="s">
        <v>59</v>
      </c>
      <c r="D54" s="14">
        <v>55</v>
      </c>
      <c r="E54" s="14" t="s">
        <v>60</v>
      </c>
      <c r="F54" s="14" t="s">
        <v>102</v>
      </c>
      <c r="G54" s="14" t="s">
        <v>62</v>
      </c>
      <c r="H54" s="14" t="s">
        <v>63</v>
      </c>
      <c r="I54" s="14" t="s">
        <v>64</v>
      </c>
      <c r="J54" s="15">
        <v>41887</v>
      </c>
      <c r="K54" s="14" t="s">
        <v>187</v>
      </c>
      <c r="L54" s="14">
        <v>35</v>
      </c>
      <c r="M54" s="14" t="s">
        <v>66</v>
      </c>
      <c r="N54" s="14" t="s">
        <v>265</v>
      </c>
      <c r="O54" s="14" t="s">
        <v>266</v>
      </c>
      <c r="P54" s="14" t="s">
        <v>66</v>
      </c>
      <c r="Q54" s="14">
        <v>159</v>
      </c>
      <c r="R54" s="14">
        <v>79</v>
      </c>
      <c r="S54" s="14">
        <v>31.2</v>
      </c>
    </row>
    <row r="55" spans="1:22" x14ac:dyDescent="0.35">
      <c r="A55" s="27" t="s">
        <v>267</v>
      </c>
      <c r="B55" s="15">
        <v>41894</v>
      </c>
      <c r="C55" s="14" t="s">
        <v>59</v>
      </c>
      <c r="D55" s="14">
        <v>23</v>
      </c>
      <c r="E55" s="14" t="s">
        <v>60</v>
      </c>
      <c r="F55" s="14" t="s">
        <v>102</v>
      </c>
      <c r="G55" s="14" t="s">
        <v>62</v>
      </c>
      <c r="H55" s="14" t="s">
        <v>63</v>
      </c>
      <c r="I55" s="14" t="s">
        <v>268</v>
      </c>
      <c r="J55" s="15">
        <v>41901</v>
      </c>
      <c r="K55" s="14" t="s">
        <v>162</v>
      </c>
      <c r="L55" s="14">
        <v>539</v>
      </c>
      <c r="M55" s="14" t="s">
        <v>66</v>
      </c>
      <c r="N55" s="14" t="s">
        <v>66</v>
      </c>
      <c r="O55" s="14" t="s">
        <v>66</v>
      </c>
      <c r="P55" s="14" t="s">
        <v>66</v>
      </c>
      <c r="Q55" s="14">
        <v>157</v>
      </c>
      <c r="R55" s="14">
        <v>44</v>
      </c>
      <c r="S55" s="14">
        <v>17.899999999999999</v>
      </c>
    </row>
    <row r="56" spans="1:22" x14ac:dyDescent="0.35">
      <c r="A56" s="27" t="s">
        <v>269</v>
      </c>
      <c r="B56" s="15">
        <v>41898</v>
      </c>
      <c r="C56" s="14" t="s">
        <v>59</v>
      </c>
      <c r="D56" s="14">
        <v>28</v>
      </c>
      <c r="E56" s="14" t="s">
        <v>60</v>
      </c>
      <c r="F56" s="14" t="s">
        <v>96</v>
      </c>
      <c r="G56" s="14" t="s">
        <v>62</v>
      </c>
      <c r="H56" s="14" t="s">
        <v>63</v>
      </c>
      <c r="I56" s="14" t="s">
        <v>64</v>
      </c>
      <c r="J56" s="15">
        <v>41901</v>
      </c>
      <c r="K56" s="14" t="s">
        <v>211</v>
      </c>
      <c r="L56" s="14">
        <v>114.6</v>
      </c>
      <c r="M56" s="14" t="s">
        <v>66</v>
      </c>
      <c r="N56" s="14" t="s">
        <v>66</v>
      </c>
      <c r="O56" s="14" t="s">
        <v>66</v>
      </c>
      <c r="P56" s="14" t="s">
        <v>66</v>
      </c>
      <c r="Q56" s="14">
        <v>176</v>
      </c>
      <c r="R56" s="14">
        <v>62</v>
      </c>
      <c r="S56" s="14">
        <v>20</v>
      </c>
    </row>
    <row r="57" spans="1:22" x14ac:dyDescent="0.35">
      <c r="A57" s="27" t="s">
        <v>270</v>
      </c>
      <c r="B57" s="15">
        <v>41899</v>
      </c>
      <c r="C57" s="14" t="s">
        <v>59</v>
      </c>
      <c r="D57" s="14">
        <v>20</v>
      </c>
      <c r="E57" s="14" t="s">
        <v>60</v>
      </c>
      <c r="F57" s="14" t="s">
        <v>152</v>
      </c>
      <c r="G57" s="14" t="s">
        <v>62</v>
      </c>
      <c r="H57" s="14" t="s">
        <v>63</v>
      </c>
      <c r="I57" s="14" t="s">
        <v>268</v>
      </c>
      <c r="J57" s="15">
        <v>41901</v>
      </c>
      <c r="K57" s="14" t="s">
        <v>120</v>
      </c>
      <c r="L57" s="14">
        <v>40</v>
      </c>
      <c r="M57" s="14" t="s">
        <v>66</v>
      </c>
      <c r="N57" s="14" t="s">
        <v>66</v>
      </c>
      <c r="O57" s="14" t="s">
        <v>271</v>
      </c>
      <c r="P57" s="14" t="s">
        <v>66</v>
      </c>
      <c r="Q57" s="14">
        <v>174</v>
      </c>
      <c r="R57" s="14">
        <v>58</v>
      </c>
      <c r="S57" s="14">
        <v>19.2</v>
      </c>
    </row>
    <row r="58" spans="1:22" x14ac:dyDescent="0.35">
      <c r="A58" s="27" t="s">
        <v>272</v>
      </c>
      <c r="B58" s="15">
        <v>41900</v>
      </c>
      <c r="C58" s="14" t="s">
        <v>59</v>
      </c>
      <c r="D58" s="14">
        <v>74</v>
      </c>
      <c r="E58" s="14" t="s">
        <v>60</v>
      </c>
      <c r="F58" s="14" t="s">
        <v>102</v>
      </c>
      <c r="G58" s="14" t="s">
        <v>62</v>
      </c>
      <c r="H58" s="14" t="s">
        <v>63</v>
      </c>
      <c r="I58" s="14" t="s">
        <v>64</v>
      </c>
      <c r="J58" s="15">
        <v>41904</v>
      </c>
      <c r="K58" s="14" t="s">
        <v>149</v>
      </c>
      <c r="L58" s="14">
        <v>16</v>
      </c>
      <c r="M58" s="14" t="s">
        <v>186</v>
      </c>
      <c r="N58" s="14" t="s">
        <v>66</v>
      </c>
      <c r="O58" s="14" t="s">
        <v>116</v>
      </c>
      <c r="P58" s="14" t="s">
        <v>66</v>
      </c>
      <c r="Q58" s="14">
        <v>167</v>
      </c>
      <c r="R58" s="14">
        <v>77</v>
      </c>
      <c r="S58" s="14">
        <v>27.6</v>
      </c>
    </row>
    <row r="59" spans="1:22" x14ac:dyDescent="0.35">
      <c r="A59" s="27" t="s">
        <v>273</v>
      </c>
      <c r="B59" s="15">
        <v>41900</v>
      </c>
      <c r="C59" s="14" t="s">
        <v>59</v>
      </c>
      <c r="D59" s="14">
        <v>58</v>
      </c>
      <c r="E59" s="14" t="s">
        <v>60</v>
      </c>
      <c r="F59" s="14" t="s">
        <v>71</v>
      </c>
      <c r="G59" s="14" t="s">
        <v>62</v>
      </c>
      <c r="H59" s="14" t="s">
        <v>63</v>
      </c>
      <c r="I59" s="14" t="s">
        <v>64</v>
      </c>
      <c r="J59" s="15">
        <v>41906</v>
      </c>
      <c r="K59" s="14" t="s">
        <v>167</v>
      </c>
      <c r="L59" s="14">
        <v>4</v>
      </c>
      <c r="M59" s="14" t="s">
        <v>66</v>
      </c>
      <c r="N59" s="14" t="s">
        <v>66</v>
      </c>
      <c r="O59" s="14" t="s">
        <v>66</v>
      </c>
      <c r="P59" s="14" t="s">
        <v>66</v>
      </c>
      <c r="Q59" s="14">
        <v>162</v>
      </c>
      <c r="R59" s="14">
        <v>59</v>
      </c>
      <c r="S59" s="14">
        <v>22.5</v>
      </c>
    </row>
    <row r="60" spans="1:22" x14ac:dyDescent="0.35">
      <c r="A60" s="27" t="s">
        <v>274</v>
      </c>
      <c r="B60" s="15">
        <v>41904</v>
      </c>
      <c r="C60" s="14" t="s">
        <v>59</v>
      </c>
      <c r="D60" s="14">
        <v>42</v>
      </c>
      <c r="E60" s="14" t="s">
        <v>60</v>
      </c>
      <c r="F60" s="14" t="s">
        <v>71</v>
      </c>
      <c r="G60" s="14" t="s">
        <v>62</v>
      </c>
      <c r="H60" s="14" t="s">
        <v>63</v>
      </c>
      <c r="I60" s="14" t="s">
        <v>64</v>
      </c>
      <c r="J60" s="15">
        <v>41914</v>
      </c>
      <c r="K60" s="14" t="s">
        <v>149</v>
      </c>
      <c r="L60" s="14">
        <v>135</v>
      </c>
      <c r="M60" s="14" t="s">
        <v>66</v>
      </c>
      <c r="N60" s="14" t="s">
        <v>66</v>
      </c>
      <c r="O60" s="14" t="s">
        <v>275</v>
      </c>
      <c r="P60" s="14" t="s">
        <v>66</v>
      </c>
      <c r="Q60" s="14">
        <v>164</v>
      </c>
      <c r="R60" s="14">
        <v>65</v>
      </c>
      <c r="S60" s="14">
        <v>24.2</v>
      </c>
    </row>
    <row r="61" spans="1:22" x14ac:dyDescent="0.35">
      <c r="A61" s="27" t="s">
        <v>276</v>
      </c>
      <c r="B61" s="15">
        <v>41905</v>
      </c>
      <c r="C61" s="14" t="s">
        <v>59</v>
      </c>
      <c r="D61" s="14">
        <v>41</v>
      </c>
      <c r="E61" s="14" t="s">
        <v>60</v>
      </c>
      <c r="F61" s="14" t="s">
        <v>71</v>
      </c>
      <c r="G61" s="14" t="s">
        <v>62</v>
      </c>
      <c r="H61" s="14" t="s">
        <v>63</v>
      </c>
      <c r="I61" s="14" t="s">
        <v>64</v>
      </c>
      <c r="J61" s="15">
        <v>41950</v>
      </c>
      <c r="K61" s="14" t="s">
        <v>149</v>
      </c>
      <c r="L61" s="14">
        <v>57</v>
      </c>
      <c r="M61" s="14" t="s">
        <v>186</v>
      </c>
      <c r="N61" s="14" t="s">
        <v>66</v>
      </c>
      <c r="O61" s="14" t="s">
        <v>116</v>
      </c>
      <c r="P61" s="14" t="s">
        <v>66</v>
      </c>
      <c r="Q61" s="14">
        <v>167</v>
      </c>
      <c r="R61" s="14">
        <v>75</v>
      </c>
      <c r="S61" s="14">
        <v>26.9</v>
      </c>
    </row>
    <row r="62" spans="1:22" x14ac:dyDescent="0.35">
      <c r="A62" s="27" t="s">
        <v>277</v>
      </c>
      <c r="B62" s="15">
        <v>41920</v>
      </c>
      <c r="C62" s="14" t="s">
        <v>59</v>
      </c>
      <c r="D62" s="14">
        <v>69</v>
      </c>
      <c r="E62" s="14" t="s">
        <v>60</v>
      </c>
      <c r="F62" s="14" t="s">
        <v>96</v>
      </c>
      <c r="G62" s="14" t="s">
        <v>62</v>
      </c>
      <c r="H62" s="14" t="s">
        <v>63</v>
      </c>
      <c r="I62" s="14" t="s">
        <v>64</v>
      </c>
      <c r="J62" s="15">
        <v>41927</v>
      </c>
      <c r="K62" s="14" t="s">
        <v>211</v>
      </c>
      <c r="L62" s="14">
        <v>300</v>
      </c>
      <c r="M62" s="14" t="s">
        <v>66</v>
      </c>
      <c r="N62" s="14" t="s">
        <v>278</v>
      </c>
      <c r="O62" s="14" t="s">
        <v>66</v>
      </c>
      <c r="P62" s="14" t="s">
        <v>66</v>
      </c>
      <c r="Q62" s="14">
        <v>158</v>
      </c>
      <c r="R62" s="14">
        <v>57</v>
      </c>
      <c r="S62" s="14">
        <v>22.8</v>
      </c>
    </row>
    <row r="63" spans="1:22" x14ac:dyDescent="0.35">
      <c r="A63" s="27" t="s">
        <v>279</v>
      </c>
      <c r="B63" s="15">
        <v>41933</v>
      </c>
      <c r="C63" s="14" t="s">
        <v>59</v>
      </c>
      <c r="D63" s="14">
        <v>38</v>
      </c>
      <c r="E63" s="14" t="s">
        <v>60</v>
      </c>
      <c r="F63" s="14" t="s">
        <v>152</v>
      </c>
      <c r="G63" s="14" t="s">
        <v>62</v>
      </c>
      <c r="H63" s="14" t="s">
        <v>63</v>
      </c>
      <c r="I63" s="14" t="s">
        <v>64</v>
      </c>
      <c r="J63" s="15">
        <v>41942</v>
      </c>
      <c r="K63" s="14" t="s">
        <v>120</v>
      </c>
      <c r="L63" s="14">
        <v>40</v>
      </c>
      <c r="M63" s="14" t="s">
        <v>66</v>
      </c>
      <c r="N63" s="14" t="s">
        <v>66</v>
      </c>
      <c r="O63" s="14" t="s">
        <v>66</v>
      </c>
      <c r="P63" s="14" t="s">
        <v>66</v>
      </c>
      <c r="Q63" s="14">
        <v>152</v>
      </c>
      <c r="R63" s="14">
        <v>68</v>
      </c>
      <c r="S63" s="14">
        <v>29.4</v>
      </c>
    </row>
    <row r="64" spans="1:22" x14ac:dyDescent="0.35">
      <c r="A64" s="27" t="s">
        <v>280</v>
      </c>
      <c r="B64" s="15">
        <v>41934</v>
      </c>
      <c r="C64" s="14" t="s">
        <v>59</v>
      </c>
      <c r="D64" s="14">
        <v>62</v>
      </c>
      <c r="E64" s="14" t="s">
        <v>60</v>
      </c>
      <c r="F64" s="14" t="s">
        <v>152</v>
      </c>
      <c r="G64" s="14" t="s">
        <v>62</v>
      </c>
      <c r="H64" s="14" t="s">
        <v>63</v>
      </c>
      <c r="I64" s="14" t="s">
        <v>64</v>
      </c>
      <c r="J64" s="15">
        <v>41940</v>
      </c>
      <c r="K64" s="14" t="s">
        <v>167</v>
      </c>
      <c r="L64" s="14">
        <v>150</v>
      </c>
      <c r="M64" s="14" t="s">
        <v>66</v>
      </c>
      <c r="N64" s="14" t="s">
        <v>66</v>
      </c>
      <c r="O64" s="14" t="s">
        <v>116</v>
      </c>
      <c r="P64" s="14" t="s">
        <v>66</v>
      </c>
      <c r="Q64" s="14">
        <v>158</v>
      </c>
      <c r="R64" s="14">
        <v>71</v>
      </c>
      <c r="S64" s="14">
        <v>28.4</v>
      </c>
    </row>
    <row r="65" spans="1:19" x14ac:dyDescent="0.35">
      <c r="A65" s="27" t="s">
        <v>281</v>
      </c>
      <c r="B65" s="15">
        <v>41940</v>
      </c>
      <c r="C65" s="14" t="s">
        <v>59</v>
      </c>
      <c r="D65" s="14">
        <v>31</v>
      </c>
      <c r="E65" s="14" t="s">
        <v>60</v>
      </c>
      <c r="F65" s="14" t="s">
        <v>61</v>
      </c>
      <c r="G65" s="14" t="s">
        <v>62</v>
      </c>
      <c r="H65" s="14" t="s">
        <v>63</v>
      </c>
      <c r="I65" s="14" t="s">
        <v>64</v>
      </c>
      <c r="J65" s="15">
        <v>41943</v>
      </c>
      <c r="K65" s="14" t="s">
        <v>209</v>
      </c>
      <c r="L65" s="14">
        <v>112</v>
      </c>
      <c r="M65" s="14" t="s">
        <v>282</v>
      </c>
      <c r="N65" s="14" t="s">
        <v>283</v>
      </c>
      <c r="O65" s="14" t="s">
        <v>66</v>
      </c>
      <c r="P65" s="14" t="s">
        <v>66</v>
      </c>
      <c r="Q65" s="14">
        <v>158</v>
      </c>
      <c r="R65" s="14">
        <v>55</v>
      </c>
      <c r="S65" s="14">
        <v>22</v>
      </c>
    </row>
    <row r="66" spans="1:19" hidden="1" x14ac:dyDescent="0.35">
      <c r="A66" s="120" t="s">
        <v>284</v>
      </c>
      <c r="B66" s="121">
        <v>41943</v>
      </c>
      <c r="C66" s="122" t="s">
        <v>59</v>
      </c>
      <c r="D66" s="122">
        <v>43</v>
      </c>
      <c r="E66" s="122" t="s">
        <v>60</v>
      </c>
      <c r="F66" s="122" t="s">
        <v>152</v>
      </c>
      <c r="G66" s="122" t="s">
        <v>62</v>
      </c>
      <c r="H66" s="122" t="s">
        <v>63</v>
      </c>
      <c r="I66" s="122" t="s">
        <v>64</v>
      </c>
      <c r="J66" s="121">
        <v>41961</v>
      </c>
      <c r="K66" s="122" t="s">
        <v>88</v>
      </c>
      <c r="L66" s="122">
        <v>34.700000000000003</v>
      </c>
      <c r="M66" s="122" t="s">
        <v>66</v>
      </c>
      <c r="N66" s="122" t="s">
        <v>66</v>
      </c>
      <c r="O66" s="122" t="s">
        <v>146</v>
      </c>
      <c r="P66" s="122" t="s">
        <v>66</v>
      </c>
      <c r="Q66" s="122">
        <v>167</v>
      </c>
      <c r="R66" s="122">
        <v>99</v>
      </c>
      <c r="S66" s="122">
        <v>35.5</v>
      </c>
    </row>
    <row r="67" spans="1:19" x14ac:dyDescent="0.35">
      <c r="A67" s="27" t="s">
        <v>285</v>
      </c>
      <c r="B67" s="15">
        <v>41949</v>
      </c>
      <c r="C67" s="14" t="s">
        <v>59</v>
      </c>
      <c r="D67" s="14">
        <v>60</v>
      </c>
      <c r="E67" s="14" t="s">
        <v>60</v>
      </c>
      <c r="F67" s="14" t="s">
        <v>61</v>
      </c>
      <c r="G67" s="14" t="s">
        <v>62</v>
      </c>
      <c r="H67" s="14" t="s">
        <v>63</v>
      </c>
      <c r="I67" s="14" t="s">
        <v>64</v>
      </c>
      <c r="J67" s="15">
        <v>41968</v>
      </c>
      <c r="K67" s="14" t="s">
        <v>177</v>
      </c>
      <c r="L67" s="14">
        <v>304.5</v>
      </c>
      <c r="M67" s="14" t="s">
        <v>66</v>
      </c>
      <c r="N67" s="14" t="s">
        <v>286</v>
      </c>
      <c r="O67" s="14" t="s">
        <v>287</v>
      </c>
      <c r="P67" s="14" t="s">
        <v>66</v>
      </c>
      <c r="Q67" s="14">
        <v>168</v>
      </c>
      <c r="R67" s="14">
        <v>61</v>
      </c>
      <c r="S67" s="14">
        <v>21.6</v>
      </c>
    </row>
    <row r="68" spans="1:19" x14ac:dyDescent="0.35">
      <c r="A68" s="27" t="s">
        <v>288</v>
      </c>
      <c r="B68" s="15">
        <v>41955</v>
      </c>
      <c r="C68" s="14" t="s">
        <v>59</v>
      </c>
      <c r="D68" s="14">
        <v>25</v>
      </c>
      <c r="E68" s="14" t="s">
        <v>60</v>
      </c>
      <c r="F68" s="14" t="s">
        <v>152</v>
      </c>
      <c r="G68" s="14" t="s">
        <v>62</v>
      </c>
      <c r="H68" s="14" t="s">
        <v>63</v>
      </c>
      <c r="I68" s="14" t="s">
        <v>64</v>
      </c>
      <c r="J68" s="15">
        <v>41957</v>
      </c>
      <c r="K68" s="14" t="s">
        <v>111</v>
      </c>
      <c r="L68" s="14">
        <v>350</v>
      </c>
      <c r="M68" s="14" t="s">
        <v>289</v>
      </c>
      <c r="N68" s="14" t="s">
        <v>66</v>
      </c>
      <c r="O68" s="14" t="s">
        <v>66</v>
      </c>
      <c r="P68" s="14" t="s">
        <v>66</v>
      </c>
      <c r="Q68" s="14">
        <v>170</v>
      </c>
      <c r="R68" s="14">
        <v>47</v>
      </c>
      <c r="S68" s="14">
        <v>16.3</v>
      </c>
    </row>
    <row r="69" spans="1:19" x14ac:dyDescent="0.35">
      <c r="A69" s="27" t="s">
        <v>290</v>
      </c>
      <c r="B69" s="15">
        <v>41983</v>
      </c>
      <c r="C69" s="14" t="s">
        <v>59</v>
      </c>
      <c r="D69" s="14">
        <v>33</v>
      </c>
      <c r="E69" s="14" t="s">
        <v>60</v>
      </c>
      <c r="F69" s="14" t="s">
        <v>74</v>
      </c>
      <c r="G69" s="14" t="s">
        <v>62</v>
      </c>
      <c r="H69" s="14" t="s">
        <v>63</v>
      </c>
      <c r="I69" s="14" t="s">
        <v>64</v>
      </c>
      <c r="J69" s="15">
        <v>41988</v>
      </c>
      <c r="K69" s="14" t="s">
        <v>200</v>
      </c>
      <c r="L69" s="14">
        <v>310</v>
      </c>
      <c r="M69" s="14" t="s">
        <v>66</v>
      </c>
      <c r="N69" s="14" t="s">
        <v>291</v>
      </c>
      <c r="O69" s="14" t="s">
        <v>66</v>
      </c>
      <c r="P69" s="14" t="s">
        <v>66</v>
      </c>
      <c r="Q69" s="14">
        <v>162</v>
      </c>
      <c r="R69" s="14">
        <v>46</v>
      </c>
      <c r="S69" s="14">
        <v>17.5</v>
      </c>
    </row>
    <row r="70" spans="1:19" x14ac:dyDescent="0.35">
      <c r="A70" s="27" t="s">
        <v>292</v>
      </c>
      <c r="B70" s="15">
        <v>41988</v>
      </c>
      <c r="C70" s="14" t="s">
        <v>59</v>
      </c>
      <c r="D70" s="14">
        <v>28</v>
      </c>
      <c r="E70" s="14" t="s">
        <v>60</v>
      </c>
      <c r="F70" s="14" t="s">
        <v>152</v>
      </c>
      <c r="G70" s="14" t="s">
        <v>62</v>
      </c>
      <c r="H70" s="14" t="s">
        <v>63</v>
      </c>
      <c r="I70" s="14" t="s">
        <v>64</v>
      </c>
      <c r="J70" s="15">
        <v>41992</v>
      </c>
      <c r="K70" s="14" t="s">
        <v>111</v>
      </c>
      <c r="L70" s="14">
        <v>110</v>
      </c>
      <c r="M70" s="14" t="s">
        <v>66</v>
      </c>
      <c r="N70" s="14" t="s">
        <v>293</v>
      </c>
      <c r="O70" s="14" t="s">
        <v>66</v>
      </c>
      <c r="P70" s="14" t="s">
        <v>66</v>
      </c>
      <c r="Q70" s="14">
        <v>175</v>
      </c>
      <c r="R70" s="14">
        <v>58</v>
      </c>
      <c r="S70" s="14">
        <v>18.899999999999999</v>
      </c>
    </row>
    <row r="71" spans="1:19" x14ac:dyDescent="0.35">
      <c r="A71" s="27" t="s">
        <v>294</v>
      </c>
      <c r="B71" s="15">
        <v>42018</v>
      </c>
      <c r="C71" s="14" t="s">
        <v>59</v>
      </c>
      <c r="D71" s="14">
        <v>21</v>
      </c>
      <c r="E71" s="14" t="s">
        <v>60</v>
      </c>
      <c r="F71" s="14" t="s">
        <v>74</v>
      </c>
      <c r="G71" s="14" t="s">
        <v>62</v>
      </c>
      <c r="H71" s="14" t="s">
        <v>63</v>
      </c>
      <c r="I71" s="14" t="s">
        <v>64</v>
      </c>
      <c r="J71" s="15">
        <v>42023</v>
      </c>
      <c r="K71" s="14" t="s">
        <v>149</v>
      </c>
      <c r="L71" s="14">
        <v>52</v>
      </c>
      <c r="M71" s="14" t="s">
        <v>295</v>
      </c>
      <c r="N71" s="14" t="s">
        <v>66</v>
      </c>
      <c r="O71" s="14" t="s">
        <v>66</v>
      </c>
      <c r="P71" s="14" t="s">
        <v>66</v>
      </c>
      <c r="Q71" s="14">
        <v>167</v>
      </c>
      <c r="R71" s="14">
        <v>52</v>
      </c>
      <c r="S71" s="14">
        <v>18.600000000000001</v>
      </c>
    </row>
    <row r="72" spans="1:19" x14ac:dyDescent="0.35">
      <c r="A72" s="27" t="s">
        <v>296</v>
      </c>
      <c r="B72" s="15">
        <v>42023</v>
      </c>
      <c r="C72" s="14" t="s">
        <v>59</v>
      </c>
      <c r="D72" s="14">
        <v>57</v>
      </c>
      <c r="E72" s="14" t="s">
        <v>60</v>
      </c>
      <c r="F72" s="14" t="s">
        <v>152</v>
      </c>
      <c r="G72" s="14" t="s">
        <v>62</v>
      </c>
      <c r="H72" s="14" t="s">
        <v>63</v>
      </c>
      <c r="I72" s="14" t="s">
        <v>64</v>
      </c>
      <c r="J72" s="15">
        <v>42030</v>
      </c>
      <c r="K72" s="14" t="s">
        <v>115</v>
      </c>
      <c r="L72" s="14">
        <v>47</v>
      </c>
      <c r="M72" s="14" t="s">
        <v>66</v>
      </c>
      <c r="N72" s="14" t="s">
        <v>66</v>
      </c>
      <c r="O72" s="14" t="s">
        <v>297</v>
      </c>
      <c r="P72" s="14" t="s">
        <v>66</v>
      </c>
      <c r="Q72" s="14">
        <v>158</v>
      </c>
      <c r="R72" s="14">
        <v>83</v>
      </c>
      <c r="S72" s="14">
        <v>33.200000000000003</v>
      </c>
    </row>
    <row r="73" spans="1:19" x14ac:dyDescent="0.35">
      <c r="A73" s="27" t="s">
        <v>298</v>
      </c>
      <c r="B73" s="15">
        <v>42032</v>
      </c>
      <c r="C73" s="14" t="s">
        <v>59</v>
      </c>
      <c r="D73" s="14">
        <v>57</v>
      </c>
      <c r="E73" s="14" t="s">
        <v>60</v>
      </c>
      <c r="F73" s="14" t="s">
        <v>152</v>
      </c>
      <c r="G73" s="14" t="s">
        <v>62</v>
      </c>
      <c r="H73" s="14" t="s">
        <v>63</v>
      </c>
      <c r="I73" s="14" t="s">
        <v>64</v>
      </c>
      <c r="J73" s="15">
        <v>42055</v>
      </c>
      <c r="K73" s="14" t="s">
        <v>115</v>
      </c>
      <c r="L73" s="14">
        <v>120</v>
      </c>
      <c r="M73" s="14" t="s">
        <v>66</v>
      </c>
      <c r="N73" s="14" t="s">
        <v>299</v>
      </c>
      <c r="O73" s="14" t="s">
        <v>208</v>
      </c>
      <c r="P73" s="14" t="s">
        <v>66</v>
      </c>
      <c r="Q73" s="14">
        <v>169</v>
      </c>
      <c r="R73" s="14">
        <v>60</v>
      </c>
      <c r="S73" s="14">
        <v>21</v>
      </c>
    </row>
    <row r="74" spans="1:19" x14ac:dyDescent="0.35">
      <c r="A74" s="27" t="s">
        <v>300</v>
      </c>
      <c r="B74" s="15">
        <v>42096</v>
      </c>
      <c r="C74" s="14" t="s">
        <v>59</v>
      </c>
      <c r="D74" s="14">
        <v>37</v>
      </c>
      <c r="E74" s="14" t="s">
        <v>60</v>
      </c>
      <c r="F74" s="14" t="s">
        <v>96</v>
      </c>
      <c r="G74" s="14" t="s">
        <v>62</v>
      </c>
      <c r="H74" s="14" t="s">
        <v>63</v>
      </c>
      <c r="I74" s="14" t="s">
        <v>64</v>
      </c>
      <c r="J74" s="15">
        <v>42100</v>
      </c>
      <c r="K74" s="14" t="s">
        <v>237</v>
      </c>
      <c r="L74" s="14">
        <v>84</v>
      </c>
      <c r="M74" s="14" t="s">
        <v>66</v>
      </c>
      <c r="N74" s="14" t="s">
        <v>301</v>
      </c>
      <c r="O74" s="14" t="s">
        <v>66</v>
      </c>
      <c r="P74" s="14" t="s">
        <v>66</v>
      </c>
      <c r="Q74" s="14">
        <v>159</v>
      </c>
      <c r="R74" s="14">
        <v>55</v>
      </c>
      <c r="S74" s="14">
        <v>21.8</v>
      </c>
    </row>
    <row r="75" spans="1:19" x14ac:dyDescent="0.35">
      <c r="A75" s="27" t="s">
        <v>302</v>
      </c>
      <c r="B75" s="15">
        <v>42102</v>
      </c>
      <c r="C75" s="14" t="s">
        <v>59</v>
      </c>
      <c r="D75" s="14">
        <v>58</v>
      </c>
      <c r="E75" s="14" t="s">
        <v>60</v>
      </c>
      <c r="F75" s="14" t="s">
        <v>71</v>
      </c>
      <c r="G75" s="14" t="s">
        <v>62</v>
      </c>
      <c r="H75" s="14" t="s">
        <v>63</v>
      </c>
      <c r="I75" s="14" t="s">
        <v>64</v>
      </c>
      <c r="J75" s="15">
        <v>42107</v>
      </c>
      <c r="K75" s="14" t="s">
        <v>237</v>
      </c>
      <c r="L75" s="14">
        <v>121</v>
      </c>
      <c r="M75" s="14" t="s">
        <v>129</v>
      </c>
      <c r="N75" s="14" t="s">
        <v>303</v>
      </c>
      <c r="O75" s="14" t="s">
        <v>66</v>
      </c>
      <c r="P75" s="14" t="s">
        <v>66</v>
      </c>
      <c r="Q75" s="14">
        <v>173</v>
      </c>
      <c r="R75" s="14">
        <v>70</v>
      </c>
      <c r="S75" s="14">
        <v>23.4</v>
      </c>
    </row>
    <row r="76" spans="1:19" x14ac:dyDescent="0.35">
      <c r="A76" s="27" t="s">
        <v>304</v>
      </c>
      <c r="B76" s="15">
        <v>42102</v>
      </c>
      <c r="C76" s="14" t="s">
        <v>59</v>
      </c>
      <c r="D76" s="14">
        <v>65</v>
      </c>
      <c r="E76" s="14" t="s">
        <v>60</v>
      </c>
      <c r="F76" s="14" t="s">
        <v>96</v>
      </c>
      <c r="G76" s="14" t="s">
        <v>62</v>
      </c>
      <c r="H76" s="14" t="s">
        <v>63</v>
      </c>
      <c r="I76" s="14" t="s">
        <v>64</v>
      </c>
      <c r="J76" s="15">
        <v>42104</v>
      </c>
      <c r="K76" s="14" t="s">
        <v>200</v>
      </c>
      <c r="L76" s="14">
        <v>240</v>
      </c>
      <c r="M76" s="14" t="s">
        <v>66</v>
      </c>
      <c r="N76" s="14" t="s">
        <v>305</v>
      </c>
      <c r="O76" s="14" t="s">
        <v>66</v>
      </c>
      <c r="P76" s="14" t="s">
        <v>66</v>
      </c>
      <c r="Q76" s="14">
        <v>149</v>
      </c>
      <c r="R76" s="14">
        <v>70</v>
      </c>
      <c r="S76" s="14">
        <v>31.5</v>
      </c>
    </row>
    <row r="77" spans="1:19" x14ac:dyDescent="0.35">
      <c r="A77" s="27" t="s">
        <v>306</v>
      </c>
      <c r="B77" s="15">
        <v>42108</v>
      </c>
      <c r="C77" s="14" t="s">
        <v>59</v>
      </c>
      <c r="D77" s="14">
        <v>54</v>
      </c>
      <c r="E77" s="14" t="s">
        <v>60</v>
      </c>
      <c r="F77" s="14" t="s">
        <v>71</v>
      </c>
      <c r="G77" s="14" t="s">
        <v>62</v>
      </c>
      <c r="H77" s="14" t="s">
        <v>63</v>
      </c>
      <c r="I77" s="14" t="s">
        <v>64</v>
      </c>
      <c r="J77" s="15">
        <v>42111</v>
      </c>
      <c r="K77" s="14" t="s">
        <v>115</v>
      </c>
      <c r="L77" s="14">
        <v>104.8</v>
      </c>
      <c r="M77" s="14" t="s">
        <v>66</v>
      </c>
      <c r="N77" s="14" t="s">
        <v>66</v>
      </c>
      <c r="O77" s="14" t="s">
        <v>307</v>
      </c>
      <c r="P77" s="14" t="s">
        <v>66</v>
      </c>
      <c r="Q77" s="14">
        <v>176</v>
      </c>
      <c r="R77" s="14">
        <v>104</v>
      </c>
      <c r="S77" s="14">
        <v>33.6</v>
      </c>
    </row>
    <row r="78" spans="1:19" x14ac:dyDescent="0.35">
      <c r="A78" s="27" t="s">
        <v>308</v>
      </c>
      <c r="B78" s="15">
        <v>42109</v>
      </c>
      <c r="C78" s="14" t="s">
        <v>59</v>
      </c>
      <c r="D78" s="14">
        <v>39</v>
      </c>
      <c r="E78" s="14" t="s">
        <v>60</v>
      </c>
      <c r="F78" s="14" t="s">
        <v>71</v>
      </c>
      <c r="G78" s="14" t="s">
        <v>62</v>
      </c>
      <c r="H78" s="14" t="s">
        <v>63</v>
      </c>
      <c r="I78" s="14" t="s">
        <v>64</v>
      </c>
      <c r="J78" s="15">
        <v>42117</v>
      </c>
      <c r="K78" s="14" t="s">
        <v>237</v>
      </c>
      <c r="L78" s="14">
        <v>344</v>
      </c>
      <c r="M78" s="14" t="s">
        <v>66</v>
      </c>
      <c r="N78" s="14" t="s">
        <v>92</v>
      </c>
      <c r="O78" s="14" t="s">
        <v>157</v>
      </c>
      <c r="P78" s="14" t="s">
        <v>66</v>
      </c>
      <c r="Q78" s="14">
        <v>167</v>
      </c>
      <c r="R78" s="14">
        <v>83</v>
      </c>
      <c r="S78" s="14">
        <v>29.8</v>
      </c>
    </row>
    <row r="79" spans="1:19" x14ac:dyDescent="0.35">
      <c r="A79" s="27" t="s">
        <v>309</v>
      </c>
      <c r="B79" s="15">
        <v>42142</v>
      </c>
      <c r="C79" s="14" t="s">
        <v>59</v>
      </c>
      <c r="D79" s="14">
        <v>40</v>
      </c>
      <c r="E79" s="14" t="s">
        <v>60</v>
      </c>
      <c r="F79" s="14" t="s">
        <v>71</v>
      </c>
      <c r="G79" s="14" t="s">
        <v>62</v>
      </c>
      <c r="H79" s="14" t="s">
        <v>63</v>
      </c>
      <c r="I79" s="14" t="s">
        <v>64</v>
      </c>
      <c r="J79" s="15">
        <v>42144</v>
      </c>
      <c r="K79" s="14" t="s">
        <v>150</v>
      </c>
      <c r="L79" s="14">
        <v>115</v>
      </c>
      <c r="M79" s="14" t="s">
        <v>66</v>
      </c>
      <c r="N79" s="14" t="s">
        <v>310</v>
      </c>
      <c r="O79" s="14" t="s">
        <v>311</v>
      </c>
      <c r="P79" s="14" t="s">
        <v>66</v>
      </c>
      <c r="Q79" s="14">
        <v>173</v>
      </c>
      <c r="R79" s="14">
        <v>52</v>
      </c>
      <c r="S79" s="14">
        <v>17.399999999999999</v>
      </c>
    </row>
    <row r="80" spans="1:19" hidden="1" x14ac:dyDescent="0.35">
      <c r="A80" s="120" t="s">
        <v>312</v>
      </c>
      <c r="B80" s="121">
        <v>42144</v>
      </c>
      <c r="C80" s="122" t="s">
        <v>59</v>
      </c>
      <c r="D80" s="122">
        <v>32</v>
      </c>
      <c r="E80" s="122" t="s">
        <v>60</v>
      </c>
      <c r="F80" s="122" t="s">
        <v>71</v>
      </c>
      <c r="G80" s="122" t="s">
        <v>62</v>
      </c>
      <c r="H80" s="122" t="s">
        <v>63</v>
      </c>
      <c r="I80" s="122" t="s">
        <v>64</v>
      </c>
      <c r="J80" s="121">
        <v>42150</v>
      </c>
      <c r="K80" s="122" t="s">
        <v>88</v>
      </c>
      <c r="L80" s="122">
        <v>281.3</v>
      </c>
      <c r="M80" s="122" t="s">
        <v>66</v>
      </c>
      <c r="N80" s="122" t="s">
        <v>66</v>
      </c>
      <c r="O80" s="122" t="s">
        <v>313</v>
      </c>
      <c r="P80" s="122" t="s">
        <v>66</v>
      </c>
      <c r="Q80" s="122">
        <v>158</v>
      </c>
      <c r="R80" s="122">
        <v>60</v>
      </c>
      <c r="S80" s="122">
        <v>24</v>
      </c>
    </row>
    <row r="81" spans="1:19" x14ac:dyDescent="0.35">
      <c r="A81" s="27" t="s">
        <v>314</v>
      </c>
      <c r="B81" s="15">
        <v>42158</v>
      </c>
      <c r="C81" s="14" t="s">
        <v>59</v>
      </c>
      <c r="D81" s="14">
        <v>42</v>
      </c>
      <c r="E81" s="14" t="s">
        <v>60</v>
      </c>
      <c r="F81" s="14" t="s">
        <v>71</v>
      </c>
      <c r="G81" s="14" t="s">
        <v>62</v>
      </c>
      <c r="H81" s="14" t="s">
        <v>63</v>
      </c>
      <c r="I81" s="14" t="s">
        <v>64</v>
      </c>
      <c r="J81" s="15">
        <v>42160</v>
      </c>
      <c r="K81" s="14" t="s">
        <v>187</v>
      </c>
      <c r="L81" s="14">
        <v>340</v>
      </c>
      <c r="M81" s="14" t="s">
        <v>144</v>
      </c>
      <c r="N81" s="14" t="s">
        <v>66</v>
      </c>
      <c r="O81" s="14" t="s">
        <v>315</v>
      </c>
      <c r="P81" s="14" t="s">
        <v>66</v>
      </c>
      <c r="Q81" s="14">
        <v>168</v>
      </c>
      <c r="R81" s="14">
        <v>90</v>
      </c>
      <c r="S81" s="14">
        <v>31.9</v>
      </c>
    </row>
    <row r="82" spans="1:19" x14ac:dyDescent="0.35">
      <c r="A82" s="27" t="s">
        <v>316</v>
      </c>
      <c r="B82" s="15">
        <v>42171</v>
      </c>
      <c r="C82" s="14" t="s">
        <v>59</v>
      </c>
      <c r="D82" s="14">
        <v>40</v>
      </c>
      <c r="E82" s="14" t="s">
        <v>60</v>
      </c>
      <c r="F82" s="14" t="s">
        <v>77</v>
      </c>
      <c r="G82" s="14" t="s">
        <v>62</v>
      </c>
      <c r="H82" s="14" t="s">
        <v>63</v>
      </c>
      <c r="I82" s="14" t="s">
        <v>64</v>
      </c>
      <c r="J82" s="15">
        <v>42177</v>
      </c>
      <c r="K82" s="14" t="s">
        <v>111</v>
      </c>
      <c r="L82" s="14">
        <v>76</v>
      </c>
      <c r="M82" s="14" t="s">
        <v>66</v>
      </c>
      <c r="N82" s="14" t="s">
        <v>66</v>
      </c>
      <c r="O82" s="14" t="s">
        <v>116</v>
      </c>
      <c r="P82" s="14" t="s">
        <v>66</v>
      </c>
      <c r="Q82" s="14">
        <v>174</v>
      </c>
      <c r="R82" s="14">
        <v>93</v>
      </c>
      <c r="S82" s="14">
        <v>30.7</v>
      </c>
    </row>
    <row r="83" spans="1:19" x14ac:dyDescent="0.35">
      <c r="A83" s="27" t="s">
        <v>317</v>
      </c>
      <c r="B83" s="15">
        <v>42198</v>
      </c>
      <c r="C83" s="14" t="s">
        <v>59</v>
      </c>
      <c r="D83" s="14">
        <v>41</v>
      </c>
      <c r="E83" s="14" t="s">
        <v>60</v>
      </c>
      <c r="F83" s="14" t="s">
        <v>71</v>
      </c>
      <c r="G83" s="14" t="s">
        <v>62</v>
      </c>
      <c r="H83" s="14" t="s">
        <v>63</v>
      </c>
      <c r="I83" s="14" t="s">
        <v>64</v>
      </c>
      <c r="J83" s="15">
        <v>42205</v>
      </c>
      <c r="K83" s="14" t="s">
        <v>165</v>
      </c>
      <c r="L83" s="14">
        <v>185</v>
      </c>
      <c r="M83" s="14" t="s">
        <v>66</v>
      </c>
      <c r="N83" s="14" t="s">
        <v>66</v>
      </c>
      <c r="O83" s="14" t="s">
        <v>66</v>
      </c>
      <c r="P83" s="14" t="s">
        <v>66</v>
      </c>
      <c r="Q83" s="14">
        <v>162</v>
      </c>
      <c r="R83" s="14">
        <v>70</v>
      </c>
      <c r="S83" s="14">
        <v>26.7</v>
      </c>
    </row>
    <row r="84" spans="1:19" x14ac:dyDescent="0.35">
      <c r="A84" s="27" t="s">
        <v>318</v>
      </c>
      <c r="B84" s="15">
        <v>42226</v>
      </c>
      <c r="C84" s="14" t="s">
        <v>59</v>
      </c>
      <c r="D84" s="14">
        <v>56</v>
      </c>
      <c r="E84" s="14" t="s">
        <v>60</v>
      </c>
      <c r="F84" s="14" t="s">
        <v>71</v>
      </c>
      <c r="G84" s="14" t="s">
        <v>62</v>
      </c>
      <c r="H84" s="14" t="s">
        <v>63</v>
      </c>
      <c r="I84" s="14" t="s">
        <v>64</v>
      </c>
      <c r="J84" s="15">
        <v>42228</v>
      </c>
      <c r="K84" s="14" t="s">
        <v>69</v>
      </c>
      <c r="L84" s="14">
        <v>247</v>
      </c>
      <c r="M84" s="14" t="s">
        <v>66</v>
      </c>
      <c r="N84" s="14" t="s">
        <v>319</v>
      </c>
      <c r="O84" s="14" t="s">
        <v>84</v>
      </c>
      <c r="P84" s="14" t="s">
        <v>66</v>
      </c>
      <c r="Q84" s="14">
        <v>164</v>
      </c>
      <c r="R84" s="14">
        <v>78</v>
      </c>
      <c r="S84" s="14">
        <v>29</v>
      </c>
    </row>
    <row r="85" spans="1:19" x14ac:dyDescent="0.35">
      <c r="A85" s="27" t="s">
        <v>320</v>
      </c>
      <c r="B85" s="15">
        <v>42229</v>
      </c>
      <c r="C85" s="14" t="s">
        <v>59</v>
      </c>
      <c r="D85" s="14">
        <v>37</v>
      </c>
      <c r="E85" s="14" t="s">
        <v>60</v>
      </c>
      <c r="F85" s="14" t="s">
        <v>71</v>
      </c>
      <c r="G85" s="14" t="s">
        <v>62</v>
      </c>
      <c r="H85" s="14" t="s">
        <v>63</v>
      </c>
      <c r="I85" s="14" t="s">
        <v>64</v>
      </c>
      <c r="J85" s="15">
        <v>42237</v>
      </c>
      <c r="K85" s="14" t="s">
        <v>237</v>
      </c>
      <c r="L85" s="14">
        <v>148</v>
      </c>
      <c r="M85" s="14" t="s">
        <v>66</v>
      </c>
      <c r="N85" s="14" t="s">
        <v>321</v>
      </c>
      <c r="O85" s="14" t="s">
        <v>66</v>
      </c>
      <c r="P85" s="14" t="s">
        <v>66</v>
      </c>
      <c r="Q85" s="14">
        <v>163</v>
      </c>
      <c r="R85" s="14">
        <v>79</v>
      </c>
      <c r="S85" s="14">
        <v>29.7</v>
      </c>
    </row>
    <row r="86" spans="1:19" x14ac:dyDescent="0.35">
      <c r="A86" s="27" t="s">
        <v>322</v>
      </c>
      <c r="B86" s="15">
        <v>42251</v>
      </c>
      <c r="C86" s="14" t="s">
        <v>59</v>
      </c>
      <c r="D86" s="14">
        <v>25</v>
      </c>
      <c r="E86" s="14" t="s">
        <v>60</v>
      </c>
      <c r="F86" s="14" t="s">
        <v>71</v>
      </c>
      <c r="G86" s="14" t="s">
        <v>62</v>
      </c>
      <c r="H86" s="14" t="s">
        <v>63</v>
      </c>
      <c r="I86" s="14" t="s">
        <v>64</v>
      </c>
      <c r="J86" s="15">
        <v>42254</v>
      </c>
      <c r="K86" s="14" t="s">
        <v>187</v>
      </c>
      <c r="L86" s="14">
        <v>284.3</v>
      </c>
      <c r="M86" s="14" t="s">
        <v>66</v>
      </c>
      <c r="N86" s="14" t="s">
        <v>66</v>
      </c>
      <c r="O86" s="14" t="s">
        <v>66</v>
      </c>
      <c r="P86" s="14" t="s">
        <v>66</v>
      </c>
      <c r="Q86" s="14">
        <v>163</v>
      </c>
      <c r="R86" s="14">
        <v>72</v>
      </c>
      <c r="S86" s="14">
        <v>27.1</v>
      </c>
    </row>
    <row r="87" spans="1:19" x14ac:dyDescent="0.35">
      <c r="A87" s="27" t="s">
        <v>323</v>
      </c>
      <c r="B87" s="15">
        <v>42271</v>
      </c>
      <c r="C87" s="14" t="s">
        <v>59</v>
      </c>
      <c r="D87" s="14">
        <v>43</v>
      </c>
      <c r="E87" s="14" t="s">
        <v>60</v>
      </c>
      <c r="F87" s="14" t="s">
        <v>71</v>
      </c>
      <c r="G87" s="14" t="s">
        <v>62</v>
      </c>
      <c r="H87" s="14" t="s">
        <v>63</v>
      </c>
      <c r="I87" s="14" t="s">
        <v>64</v>
      </c>
      <c r="J87" s="15">
        <v>42272</v>
      </c>
      <c r="K87" s="14" t="s">
        <v>215</v>
      </c>
      <c r="L87" s="14">
        <v>315</v>
      </c>
      <c r="M87" s="14" t="s">
        <v>66</v>
      </c>
      <c r="N87" s="14" t="s">
        <v>72</v>
      </c>
      <c r="O87" s="14" t="s">
        <v>324</v>
      </c>
      <c r="P87" s="14" t="s">
        <v>66</v>
      </c>
      <c r="Q87" s="14">
        <v>163</v>
      </c>
      <c r="R87" s="14">
        <v>74</v>
      </c>
      <c r="S87" s="14">
        <v>27.9</v>
      </c>
    </row>
    <row r="88" spans="1:19" x14ac:dyDescent="0.35">
      <c r="A88" s="27" t="s">
        <v>325</v>
      </c>
      <c r="B88" s="15">
        <v>42305</v>
      </c>
      <c r="C88" s="14" t="s">
        <v>59</v>
      </c>
      <c r="D88" s="14">
        <v>60</v>
      </c>
      <c r="E88" s="14" t="s">
        <v>60</v>
      </c>
      <c r="F88" s="14" t="s">
        <v>71</v>
      </c>
      <c r="G88" s="14" t="s">
        <v>62</v>
      </c>
      <c r="H88" s="14" t="s">
        <v>63</v>
      </c>
      <c r="I88" s="14" t="s">
        <v>64</v>
      </c>
      <c r="J88" s="15">
        <v>42310</v>
      </c>
      <c r="K88" s="14" t="s">
        <v>200</v>
      </c>
      <c r="L88" s="14">
        <v>364</v>
      </c>
      <c r="M88" s="14" t="s">
        <v>66</v>
      </c>
      <c r="N88" s="14" t="s">
        <v>326</v>
      </c>
      <c r="O88" s="14" t="s">
        <v>116</v>
      </c>
      <c r="P88" s="14" t="s">
        <v>66</v>
      </c>
      <c r="Q88" s="14">
        <v>158</v>
      </c>
      <c r="R88" s="14">
        <v>74</v>
      </c>
      <c r="S88" s="14">
        <v>29.6</v>
      </c>
    </row>
    <row r="89" spans="1:19" x14ac:dyDescent="0.35">
      <c r="A89" s="27" t="s">
        <v>327</v>
      </c>
      <c r="B89" s="15">
        <v>42346</v>
      </c>
      <c r="C89" s="14" t="s">
        <v>59</v>
      </c>
      <c r="D89" s="14">
        <v>54</v>
      </c>
      <c r="E89" s="14" t="s">
        <v>60</v>
      </c>
      <c r="F89" s="14" t="s">
        <v>71</v>
      </c>
      <c r="G89" s="14" t="s">
        <v>62</v>
      </c>
      <c r="H89" s="14" t="s">
        <v>63</v>
      </c>
      <c r="I89" s="14" t="s">
        <v>64</v>
      </c>
      <c r="J89" s="15">
        <v>42348</v>
      </c>
      <c r="K89" s="14" t="s">
        <v>111</v>
      </c>
      <c r="L89" s="14">
        <v>156</v>
      </c>
      <c r="M89" s="14" t="s">
        <v>66</v>
      </c>
      <c r="N89" s="14" t="s">
        <v>66</v>
      </c>
      <c r="O89" s="14" t="s">
        <v>328</v>
      </c>
      <c r="P89" s="14" t="s">
        <v>66</v>
      </c>
      <c r="Q89" s="14">
        <v>159</v>
      </c>
      <c r="R89" s="14">
        <v>63</v>
      </c>
      <c r="S89" s="14">
        <v>24.9</v>
      </c>
    </row>
    <row r="90" spans="1:19" x14ac:dyDescent="0.35">
      <c r="A90" s="27" t="s">
        <v>329</v>
      </c>
      <c r="B90" s="15">
        <v>42347</v>
      </c>
      <c r="C90" s="14" t="s">
        <v>59</v>
      </c>
      <c r="D90" s="14">
        <v>37</v>
      </c>
      <c r="E90" s="14" t="s">
        <v>60</v>
      </c>
      <c r="F90" s="14" t="s">
        <v>61</v>
      </c>
      <c r="G90" s="14" t="s">
        <v>62</v>
      </c>
      <c r="H90" s="14" t="s">
        <v>63</v>
      </c>
      <c r="I90" s="14" t="s">
        <v>64</v>
      </c>
      <c r="J90" s="15">
        <v>42353</v>
      </c>
      <c r="K90" s="14" t="s">
        <v>65</v>
      </c>
      <c r="L90" s="14">
        <v>115</v>
      </c>
      <c r="M90" s="14" t="s">
        <v>66</v>
      </c>
      <c r="N90" s="14" t="s">
        <v>330</v>
      </c>
      <c r="O90" s="14" t="s">
        <v>66</v>
      </c>
      <c r="P90" s="14" t="s">
        <v>66</v>
      </c>
      <c r="Q90" s="14">
        <v>165</v>
      </c>
      <c r="R90" s="14">
        <v>64</v>
      </c>
      <c r="S90" s="14">
        <v>23.5</v>
      </c>
    </row>
    <row r="91" spans="1:19" x14ac:dyDescent="0.35">
      <c r="A91" s="27" t="s">
        <v>331</v>
      </c>
      <c r="B91" s="15">
        <v>42387</v>
      </c>
      <c r="C91" s="14" t="s">
        <v>59</v>
      </c>
      <c r="D91" s="14">
        <v>27</v>
      </c>
      <c r="E91" s="14" t="s">
        <v>60</v>
      </c>
      <c r="F91" s="14" t="s">
        <v>71</v>
      </c>
      <c r="G91" s="14" t="s">
        <v>62</v>
      </c>
      <c r="H91" s="14" t="s">
        <v>63</v>
      </c>
      <c r="I91" s="14" t="s">
        <v>64</v>
      </c>
      <c r="J91" s="15">
        <v>42390</v>
      </c>
      <c r="K91" s="14" t="s">
        <v>187</v>
      </c>
      <c r="L91" s="14">
        <v>156</v>
      </c>
      <c r="M91" s="14" t="s">
        <v>66</v>
      </c>
      <c r="N91" s="14" t="s">
        <v>66</v>
      </c>
      <c r="O91" s="14" t="s">
        <v>66</v>
      </c>
      <c r="P91" s="14" t="s">
        <v>66</v>
      </c>
      <c r="Q91" s="14">
        <v>160</v>
      </c>
      <c r="R91" s="14">
        <v>56</v>
      </c>
      <c r="S91" s="14">
        <v>21.9</v>
      </c>
    </row>
    <row r="92" spans="1:19" hidden="1" x14ac:dyDescent="0.35">
      <c r="A92" s="115" t="s">
        <v>87</v>
      </c>
      <c r="B92" s="116">
        <v>42387</v>
      </c>
      <c r="C92" s="117" t="s">
        <v>59</v>
      </c>
      <c r="D92" s="117">
        <v>48</v>
      </c>
      <c r="E92" s="117" t="s">
        <v>60</v>
      </c>
      <c r="F92" s="117" t="s">
        <v>71</v>
      </c>
      <c r="G92" s="117" t="s">
        <v>62</v>
      </c>
      <c r="H92" s="117" t="s">
        <v>63</v>
      </c>
      <c r="I92" s="117" t="s">
        <v>64</v>
      </c>
      <c r="J92" s="116">
        <v>42394</v>
      </c>
      <c r="K92" s="117" t="s">
        <v>88</v>
      </c>
      <c r="L92" s="117">
        <v>220</v>
      </c>
      <c r="M92" s="117" t="s">
        <v>66</v>
      </c>
      <c r="N92" s="117" t="s">
        <v>66</v>
      </c>
      <c r="O92" s="117" t="s">
        <v>89</v>
      </c>
      <c r="P92" s="117" t="s">
        <v>66</v>
      </c>
      <c r="Q92" s="117">
        <v>180</v>
      </c>
      <c r="R92" s="117">
        <v>66</v>
      </c>
      <c r="S92" s="117">
        <v>20.399999999999999</v>
      </c>
    </row>
    <row r="93" spans="1:19" x14ac:dyDescent="0.35">
      <c r="A93" s="27" t="s">
        <v>332</v>
      </c>
      <c r="B93" s="15">
        <v>42388</v>
      </c>
      <c r="C93" s="14" t="s">
        <v>59</v>
      </c>
      <c r="D93" s="14">
        <v>31</v>
      </c>
      <c r="E93" s="14" t="s">
        <v>60</v>
      </c>
      <c r="F93" s="14" t="s">
        <v>71</v>
      </c>
      <c r="G93" s="14" t="s">
        <v>62</v>
      </c>
      <c r="H93" s="14" t="s">
        <v>63</v>
      </c>
      <c r="I93" s="14" t="s">
        <v>64</v>
      </c>
      <c r="J93" s="15">
        <v>42402</v>
      </c>
      <c r="K93" s="14" t="s">
        <v>111</v>
      </c>
      <c r="L93" s="14">
        <v>215</v>
      </c>
      <c r="M93" s="14" t="s">
        <v>333</v>
      </c>
      <c r="N93" s="14" t="s">
        <v>334</v>
      </c>
      <c r="O93" s="14" t="s">
        <v>66</v>
      </c>
      <c r="P93" s="14" t="s">
        <v>66</v>
      </c>
      <c r="Q93" s="14">
        <v>163</v>
      </c>
      <c r="R93" s="14">
        <v>55</v>
      </c>
      <c r="S93" s="14">
        <v>20.7</v>
      </c>
    </row>
    <row r="94" spans="1:19" x14ac:dyDescent="0.35">
      <c r="A94" s="27" t="s">
        <v>335</v>
      </c>
      <c r="B94" s="15">
        <v>42388</v>
      </c>
      <c r="C94" s="14" t="s">
        <v>59</v>
      </c>
      <c r="D94" s="14">
        <v>25</v>
      </c>
      <c r="E94" s="14" t="s">
        <v>60</v>
      </c>
      <c r="F94" s="14" t="s">
        <v>71</v>
      </c>
      <c r="G94" s="14" t="s">
        <v>62</v>
      </c>
      <c r="H94" s="14" t="s">
        <v>63</v>
      </c>
      <c r="I94" s="14" t="s">
        <v>64</v>
      </c>
      <c r="J94" s="15">
        <v>42391</v>
      </c>
      <c r="K94" s="14" t="s">
        <v>187</v>
      </c>
      <c r="L94" s="14">
        <v>366</v>
      </c>
      <c r="M94" s="14" t="s">
        <v>66</v>
      </c>
      <c r="N94" s="14" t="s">
        <v>66</v>
      </c>
      <c r="O94" s="14" t="s">
        <v>66</v>
      </c>
      <c r="P94" s="14" t="s">
        <v>66</v>
      </c>
      <c r="Q94" s="14">
        <v>164</v>
      </c>
      <c r="R94" s="14">
        <v>60</v>
      </c>
      <c r="S94" s="14">
        <v>22.3</v>
      </c>
    </row>
    <row r="95" spans="1:19" hidden="1" x14ac:dyDescent="0.35">
      <c r="A95" s="120" t="s">
        <v>336</v>
      </c>
      <c r="B95" s="121">
        <v>42390</v>
      </c>
      <c r="C95" s="122" t="s">
        <v>59</v>
      </c>
      <c r="D95" s="122">
        <v>52</v>
      </c>
      <c r="E95" s="122" t="s">
        <v>60</v>
      </c>
      <c r="F95" s="122" t="s">
        <v>71</v>
      </c>
      <c r="G95" s="122" t="s">
        <v>62</v>
      </c>
      <c r="H95" s="122" t="s">
        <v>63</v>
      </c>
      <c r="I95" s="122" t="s">
        <v>64</v>
      </c>
      <c r="J95" s="121">
        <v>42395</v>
      </c>
      <c r="K95" s="122" t="s">
        <v>88</v>
      </c>
      <c r="L95" s="122">
        <v>45</v>
      </c>
      <c r="M95" s="122" t="s">
        <v>66</v>
      </c>
      <c r="N95" s="122" t="s">
        <v>66</v>
      </c>
      <c r="O95" s="122" t="s">
        <v>116</v>
      </c>
      <c r="P95" s="122" t="s">
        <v>66</v>
      </c>
      <c r="Q95" s="122">
        <v>163</v>
      </c>
      <c r="R95" s="122">
        <v>78</v>
      </c>
      <c r="S95" s="122">
        <v>29.4</v>
      </c>
    </row>
    <row r="96" spans="1:19" x14ac:dyDescent="0.35">
      <c r="A96" s="27" t="s">
        <v>337</v>
      </c>
      <c r="B96" s="15">
        <v>42395</v>
      </c>
      <c r="C96" s="14" t="s">
        <v>59</v>
      </c>
      <c r="D96" s="14">
        <v>40</v>
      </c>
      <c r="E96" s="14" t="s">
        <v>60</v>
      </c>
      <c r="F96" s="14" t="s">
        <v>71</v>
      </c>
      <c r="G96" s="14" t="s">
        <v>62</v>
      </c>
      <c r="H96" s="14" t="s">
        <v>63</v>
      </c>
      <c r="I96" s="14" t="s">
        <v>64</v>
      </c>
      <c r="J96" s="15">
        <v>42404</v>
      </c>
      <c r="K96" s="14" t="s">
        <v>253</v>
      </c>
      <c r="L96" s="14">
        <v>590</v>
      </c>
      <c r="M96" s="14" t="s">
        <v>66</v>
      </c>
      <c r="N96" s="14" t="s">
        <v>66</v>
      </c>
      <c r="O96" s="14" t="s">
        <v>66</v>
      </c>
      <c r="P96" s="14" t="s">
        <v>66</v>
      </c>
      <c r="Q96" s="14">
        <v>168</v>
      </c>
      <c r="R96" s="14">
        <v>80</v>
      </c>
      <c r="S96" s="14">
        <v>28.3</v>
      </c>
    </row>
    <row r="97" spans="1:19" hidden="1" x14ac:dyDescent="0.35">
      <c r="A97" s="115" t="s">
        <v>90</v>
      </c>
      <c r="B97" s="116">
        <v>42432</v>
      </c>
      <c r="C97" s="117" t="s">
        <v>59</v>
      </c>
      <c r="D97" s="117">
        <v>49</v>
      </c>
      <c r="E97" s="117" t="s">
        <v>60</v>
      </c>
      <c r="F97" s="117" t="s">
        <v>71</v>
      </c>
      <c r="G97" s="117" t="s">
        <v>62</v>
      </c>
      <c r="H97" s="117" t="s">
        <v>63</v>
      </c>
      <c r="I97" s="117" t="s">
        <v>64</v>
      </c>
      <c r="J97" s="116">
        <v>42439</v>
      </c>
      <c r="K97" s="117" t="s">
        <v>88</v>
      </c>
      <c r="L97" s="117">
        <v>516</v>
      </c>
      <c r="M97" s="117" t="s">
        <v>91</v>
      </c>
      <c r="N97" s="117" t="s">
        <v>92</v>
      </c>
      <c r="O97" s="117" t="s">
        <v>66</v>
      </c>
      <c r="P97" s="117" t="s">
        <v>66</v>
      </c>
      <c r="Q97" s="117">
        <v>158</v>
      </c>
      <c r="R97" s="117">
        <v>51</v>
      </c>
      <c r="S97" s="117">
        <v>20.399999999999999</v>
      </c>
    </row>
    <row r="98" spans="1:19" x14ac:dyDescent="0.35">
      <c r="A98" s="27" t="s">
        <v>338</v>
      </c>
      <c r="B98" s="15">
        <v>42501</v>
      </c>
      <c r="C98" s="14" t="s">
        <v>59</v>
      </c>
      <c r="D98" s="14">
        <v>39</v>
      </c>
      <c r="E98" s="14" t="s">
        <v>60</v>
      </c>
      <c r="F98" s="14" t="s">
        <v>96</v>
      </c>
      <c r="G98" s="14" t="s">
        <v>62</v>
      </c>
      <c r="H98" s="14" t="s">
        <v>63</v>
      </c>
      <c r="I98" s="14" t="s">
        <v>64</v>
      </c>
      <c r="J98" s="15">
        <v>42502</v>
      </c>
      <c r="K98" s="14" t="s">
        <v>202</v>
      </c>
      <c r="L98" s="14">
        <v>639</v>
      </c>
      <c r="M98" s="14" t="s">
        <v>66</v>
      </c>
      <c r="N98" s="14" t="s">
        <v>339</v>
      </c>
      <c r="O98" s="14" t="s">
        <v>84</v>
      </c>
      <c r="P98" s="14" t="s">
        <v>66</v>
      </c>
      <c r="Q98" s="14">
        <v>167</v>
      </c>
      <c r="R98" s="14">
        <v>51</v>
      </c>
      <c r="S98" s="14">
        <v>18.3</v>
      </c>
    </row>
    <row r="99" spans="1:19" x14ac:dyDescent="0.35">
      <c r="A99" s="27" t="s">
        <v>340</v>
      </c>
      <c r="B99" s="15">
        <v>42501</v>
      </c>
      <c r="C99" s="14" t="s">
        <v>59</v>
      </c>
      <c r="D99" s="14">
        <v>48</v>
      </c>
      <c r="E99" s="14" t="s">
        <v>60</v>
      </c>
      <c r="F99" s="14" t="s">
        <v>74</v>
      </c>
      <c r="G99" s="14" t="s">
        <v>62</v>
      </c>
      <c r="H99" s="14" t="s">
        <v>63</v>
      </c>
      <c r="I99" s="14" t="s">
        <v>64</v>
      </c>
      <c r="J99" s="15">
        <v>42507</v>
      </c>
      <c r="K99" s="14" t="s">
        <v>149</v>
      </c>
      <c r="L99" s="14">
        <v>310</v>
      </c>
      <c r="M99" s="14" t="s">
        <v>129</v>
      </c>
      <c r="N99" s="14" t="s">
        <v>66</v>
      </c>
      <c r="O99" s="14" t="s">
        <v>66</v>
      </c>
      <c r="P99" s="14" t="s">
        <v>66</v>
      </c>
      <c r="Q99" s="14">
        <v>165</v>
      </c>
      <c r="R99" s="14">
        <v>71</v>
      </c>
      <c r="S99" s="14">
        <v>26.1</v>
      </c>
    </row>
    <row r="100" spans="1:19" x14ac:dyDescent="0.35">
      <c r="A100" s="27" t="s">
        <v>341</v>
      </c>
      <c r="B100" s="15">
        <v>42501</v>
      </c>
      <c r="C100" s="14" t="s">
        <v>59</v>
      </c>
      <c r="D100" s="14">
        <v>31</v>
      </c>
      <c r="E100" s="14" t="s">
        <v>60</v>
      </c>
      <c r="F100" s="14" t="s">
        <v>152</v>
      </c>
      <c r="G100" s="14" t="s">
        <v>62</v>
      </c>
      <c r="H100" s="14" t="s">
        <v>63</v>
      </c>
      <c r="I100" s="14" t="s">
        <v>64</v>
      </c>
      <c r="J100" s="15">
        <v>42513</v>
      </c>
      <c r="K100" s="14" t="s">
        <v>149</v>
      </c>
      <c r="L100" s="14">
        <v>132</v>
      </c>
      <c r="M100" s="14" t="s">
        <v>66</v>
      </c>
      <c r="N100" s="14" t="s">
        <v>342</v>
      </c>
      <c r="O100" s="14" t="s">
        <v>66</v>
      </c>
      <c r="P100" s="14" t="s">
        <v>66</v>
      </c>
      <c r="Q100" s="14">
        <v>156</v>
      </c>
      <c r="R100" s="14">
        <v>71</v>
      </c>
      <c r="S100" s="14">
        <v>29.2</v>
      </c>
    </row>
    <row r="101" spans="1:19" x14ac:dyDescent="0.35">
      <c r="A101" s="27" t="s">
        <v>343</v>
      </c>
      <c r="B101" s="15">
        <v>42516</v>
      </c>
      <c r="C101" s="14" t="s">
        <v>59</v>
      </c>
      <c r="D101" s="14">
        <v>29</v>
      </c>
      <c r="E101" s="14" t="s">
        <v>60</v>
      </c>
      <c r="F101" s="14" t="s">
        <v>71</v>
      </c>
      <c r="G101" s="14" t="s">
        <v>62</v>
      </c>
      <c r="H101" s="14" t="s">
        <v>63</v>
      </c>
      <c r="I101" s="14" t="s">
        <v>64</v>
      </c>
      <c r="J101" s="15">
        <v>42517</v>
      </c>
      <c r="K101" s="14" t="s">
        <v>187</v>
      </c>
      <c r="L101" s="14">
        <v>315</v>
      </c>
      <c r="M101" s="14" t="s">
        <v>66</v>
      </c>
      <c r="N101" s="14" t="s">
        <v>344</v>
      </c>
      <c r="O101" s="14" t="s">
        <v>66</v>
      </c>
      <c r="P101" s="14" t="s">
        <v>66</v>
      </c>
      <c r="Q101" s="14">
        <v>168</v>
      </c>
      <c r="R101" s="14">
        <v>50</v>
      </c>
      <c r="S101" s="14">
        <v>17.7</v>
      </c>
    </row>
    <row r="102" spans="1:19" x14ac:dyDescent="0.35">
      <c r="A102" s="27" t="s">
        <v>345</v>
      </c>
      <c r="B102" s="15">
        <v>42522</v>
      </c>
      <c r="C102" s="14" t="s">
        <v>59</v>
      </c>
      <c r="D102" s="14">
        <v>62</v>
      </c>
      <c r="E102" s="14" t="s">
        <v>60</v>
      </c>
      <c r="F102" s="14" t="s">
        <v>61</v>
      </c>
      <c r="G102" s="14" t="s">
        <v>62</v>
      </c>
      <c r="H102" s="14" t="s">
        <v>63</v>
      </c>
      <c r="I102" s="14" t="s">
        <v>64</v>
      </c>
      <c r="J102" s="15">
        <v>42528</v>
      </c>
      <c r="K102" s="14" t="s">
        <v>187</v>
      </c>
      <c r="L102" s="14">
        <v>170</v>
      </c>
      <c r="M102" s="14" t="s">
        <v>66</v>
      </c>
      <c r="N102" s="14" t="s">
        <v>66</v>
      </c>
      <c r="O102" s="14" t="s">
        <v>346</v>
      </c>
      <c r="P102" s="14" t="s">
        <v>66</v>
      </c>
      <c r="Q102" s="14">
        <v>160</v>
      </c>
      <c r="R102" s="14">
        <v>80</v>
      </c>
      <c r="S102" s="14">
        <v>31.2</v>
      </c>
    </row>
    <row r="103" spans="1:19" x14ac:dyDescent="0.35">
      <c r="A103" s="27" t="s">
        <v>347</v>
      </c>
      <c r="B103" s="15">
        <v>42530</v>
      </c>
      <c r="C103" s="14" t="s">
        <v>59</v>
      </c>
      <c r="D103" s="14">
        <v>38</v>
      </c>
      <c r="E103" s="14" t="s">
        <v>60</v>
      </c>
      <c r="F103" s="14" t="s">
        <v>71</v>
      </c>
      <c r="G103" s="14" t="s">
        <v>62</v>
      </c>
      <c r="H103" s="14" t="s">
        <v>63</v>
      </c>
      <c r="I103" s="14" t="s">
        <v>64</v>
      </c>
      <c r="J103" s="15">
        <v>42531</v>
      </c>
      <c r="K103" s="14" t="s">
        <v>156</v>
      </c>
      <c r="L103" s="14">
        <v>150</v>
      </c>
      <c r="M103" s="14" t="s">
        <v>66</v>
      </c>
      <c r="N103" s="14" t="s">
        <v>66</v>
      </c>
      <c r="O103" s="14" t="s">
        <v>66</v>
      </c>
      <c r="P103" s="14" t="s">
        <v>66</v>
      </c>
      <c r="Q103" s="14">
        <v>168</v>
      </c>
      <c r="R103" s="14">
        <v>50</v>
      </c>
      <c r="S103" s="14">
        <v>17.7</v>
      </c>
    </row>
    <row r="104" spans="1:19" x14ac:dyDescent="0.35">
      <c r="A104" s="27" t="s">
        <v>348</v>
      </c>
      <c r="B104" s="15">
        <v>42607</v>
      </c>
      <c r="C104" s="14" t="s">
        <v>59</v>
      </c>
      <c r="D104" s="14">
        <v>33</v>
      </c>
      <c r="E104" s="14" t="s">
        <v>60</v>
      </c>
      <c r="F104" s="14" t="s">
        <v>71</v>
      </c>
      <c r="G104" s="14" t="s">
        <v>62</v>
      </c>
      <c r="H104" s="14" t="s">
        <v>63</v>
      </c>
      <c r="I104" s="14" t="s">
        <v>64</v>
      </c>
      <c r="J104" s="15">
        <v>42611</v>
      </c>
      <c r="K104" s="14" t="s">
        <v>180</v>
      </c>
      <c r="L104" s="14">
        <v>168</v>
      </c>
      <c r="M104" s="14" t="s">
        <v>66</v>
      </c>
      <c r="N104" s="14" t="s">
        <v>66</v>
      </c>
      <c r="O104" s="14" t="s">
        <v>66</v>
      </c>
      <c r="P104" s="14" t="s">
        <v>66</v>
      </c>
      <c r="Q104" s="14" t="s">
        <v>141</v>
      </c>
      <c r="R104" s="14" t="s">
        <v>141</v>
      </c>
      <c r="S104" s="14" t="s">
        <v>141</v>
      </c>
    </row>
    <row r="105" spans="1:19" x14ac:dyDescent="0.35">
      <c r="A105" s="27" t="s">
        <v>349</v>
      </c>
      <c r="B105" s="15">
        <v>42653</v>
      </c>
      <c r="C105" s="14" t="s">
        <v>59</v>
      </c>
      <c r="D105" s="14">
        <v>50</v>
      </c>
      <c r="E105" s="14" t="s">
        <v>60</v>
      </c>
      <c r="F105" s="14" t="s">
        <v>152</v>
      </c>
      <c r="G105" s="14" t="s">
        <v>62</v>
      </c>
      <c r="H105" s="14" t="s">
        <v>63</v>
      </c>
      <c r="I105" s="14" t="s">
        <v>64</v>
      </c>
      <c r="J105" s="15">
        <v>42660</v>
      </c>
      <c r="K105" s="14" t="s">
        <v>149</v>
      </c>
      <c r="L105" s="14">
        <v>1010</v>
      </c>
      <c r="M105" s="14" t="s">
        <v>66</v>
      </c>
      <c r="N105" s="14" t="s">
        <v>350</v>
      </c>
      <c r="O105" s="14" t="s">
        <v>351</v>
      </c>
      <c r="P105" s="14" t="s">
        <v>66</v>
      </c>
      <c r="Q105" s="14">
        <v>158</v>
      </c>
      <c r="R105" s="14">
        <v>80</v>
      </c>
      <c r="S105" s="14">
        <v>32</v>
      </c>
    </row>
    <row r="106" spans="1:19" x14ac:dyDescent="0.35">
      <c r="A106" s="27" t="s">
        <v>352</v>
      </c>
      <c r="B106" s="15">
        <v>42657</v>
      </c>
      <c r="C106" s="14" t="s">
        <v>59</v>
      </c>
      <c r="D106" s="14">
        <v>52</v>
      </c>
      <c r="E106" s="14" t="s">
        <v>60</v>
      </c>
      <c r="F106" s="14" t="s">
        <v>71</v>
      </c>
      <c r="G106" s="14" t="s">
        <v>62</v>
      </c>
      <c r="H106" s="14" t="s">
        <v>63</v>
      </c>
      <c r="I106" s="14" t="s">
        <v>64</v>
      </c>
      <c r="J106" s="15">
        <v>42669</v>
      </c>
      <c r="K106" s="14" t="s">
        <v>124</v>
      </c>
      <c r="L106" s="14">
        <v>1020</v>
      </c>
      <c r="M106" s="14" t="s">
        <v>66</v>
      </c>
      <c r="N106" s="14" t="s">
        <v>66</v>
      </c>
      <c r="O106" s="14" t="s">
        <v>353</v>
      </c>
      <c r="P106" s="14" t="s">
        <v>66</v>
      </c>
      <c r="Q106" s="14">
        <v>154</v>
      </c>
      <c r="R106" s="14">
        <v>74</v>
      </c>
      <c r="S106" s="14">
        <v>31.2</v>
      </c>
    </row>
    <row r="107" spans="1:19" x14ac:dyDescent="0.35">
      <c r="A107" s="27" t="s">
        <v>354</v>
      </c>
      <c r="B107" s="15">
        <v>42671</v>
      </c>
      <c r="C107" s="14" t="s">
        <v>59</v>
      </c>
      <c r="D107" s="14">
        <v>44</v>
      </c>
      <c r="E107" s="14" t="s">
        <v>60</v>
      </c>
      <c r="F107" s="14" t="s">
        <v>71</v>
      </c>
      <c r="G107" s="14" t="s">
        <v>62</v>
      </c>
      <c r="H107" s="14" t="s">
        <v>63</v>
      </c>
      <c r="I107" s="14" t="s">
        <v>64</v>
      </c>
      <c r="J107" s="15">
        <v>42671</v>
      </c>
      <c r="K107" s="14" t="s">
        <v>149</v>
      </c>
      <c r="L107" s="14">
        <v>610</v>
      </c>
      <c r="M107" s="14" t="s">
        <v>66</v>
      </c>
      <c r="N107" s="14" t="s">
        <v>66</v>
      </c>
      <c r="O107" s="14" t="s">
        <v>355</v>
      </c>
      <c r="P107" s="14" t="s">
        <v>66</v>
      </c>
      <c r="Q107" s="14">
        <v>170</v>
      </c>
      <c r="R107" s="14">
        <v>62</v>
      </c>
      <c r="S107" s="14">
        <v>21.5</v>
      </c>
    </row>
    <row r="108" spans="1:19" x14ac:dyDescent="0.35">
      <c r="A108" s="27" t="s">
        <v>356</v>
      </c>
      <c r="B108" s="15">
        <v>42677</v>
      </c>
      <c r="C108" s="14" t="s">
        <v>59</v>
      </c>
      <c r="D108" s="14">
        <v>58</v>
      </c>
      <c r="E108" s="14" t="s">
        <v>60</v>
      </c>
      <c r="F108" s="14" t="s">
        <v>71</v>
      </c>
      <c r="G108" s="14" t="s">
        <v>62</v>
      </c>
      <c r="H108" s="14" t="s">
        <v>63</v>
      </c>
      <c r="I108" s="14" t="s">
        <v>64</v>
      </c>
      <c r="J108" s="15">
        <v>42685</v>
      </c>
      <c r="K108" s="14" t="s">
        <v>149</v>
      </c>
      <c r="L108" s="14">
        <v>620</v>
      </c>
      <c r="M108" s="14" t="s">
        <v>66</v>
      </c>
      <c r="N108" s="14" t="s">
        <v>66</v>
      </c>
      <c r="O108" s="14" t="s">
        <v>66</v>
      </c>
      <c r="P108" s="14" t="s">
        <v>66</v>
      </c>
      <c r="Q108" s="14">
        <v>160</v>
      </c>
      <c r="R108" s="14">
        <v>52</v>
      </c>
      <c r="S108" s="14">
        <v>20.3</v>
      </c>
    </row>
    <row r="109" spans="1:19" x14ac:dyDescent="0.35">
      <c r="A109" s="27" t="s">
        <v>357</v>
      </c>
      <c r="B109" s="15">
        <v>42718</v>
      </c>
      <c r="C109" s="14" t="s">
        <v>59</v>
      </c>
      <c r="D109" s="14">
        <v>31</v>
      </c>
      <c r="E109" s="14" t="s">
        <v>60</v>
      </c>
      <c r="F109" s="14" t="s">
        <v>71</v>
      </c>
      <c r="G109" s="14" t="s">
        <v>62</v>
      </c>
      <c r="H109" s="14" t="s">
        <v>63</v>
      </c>
      <c r="I109" s="14" t="s">
        <v>64</v>
      </c>
      <c r="J109" s="15">
        <v>42720</v>
      </c>
      <c r="K109" s="14" t="s">
        <v>187</v>
      </c>
      <c r="L109" s="14">
        <v>236</v>
      </c>
      <c r="M109" s="14" t="s">
        <v>66</v>
      </c>
      <c r="N109" s="14" t="s">
        <v>66</v>
      </c>
      <c r="O109" s="14" t="s">
        <v>66</v>
      </c>
      <c r="P109" s="14" t="s">
        <v>66</v>
      </c>
      <c r="Q109" s="14">
        <v>174</v>
      </c>
      <c r="R109" s="14">
        <v>52</v>
      </c>
      <c r="S109" s="14">
        <v>17.2</v>
      </c>
    </row>
    <row r="110" spans="1:19" x14ac:dyDescent="0.35">
      <c r="A110" s="27" t="s">
        <v>358</v>
      </c>
      <c r="B110" s="15">
        <v>42718</v>
      </c>
      <c r="C110" s="14" t="s">
        <v>59</v>
      </c>
      <c r="D110" s="14">
        <v>22</v>
      </c>
      <c r="E110" s="14" t="s">
        <v>60</v>
      </c>
      <c r="F110" s="14" t="s">
        <v>71</v>
      </c>
      <c r="G110" s="14" t="s">
        <v>62</v>
      </c>
      <c r="H110" s="14" t="s">
        <v>63</v>
      </c>
      <c r="I110" s="14" t="s">
        <v>64</v>
      </c>
      <c r="J110" s="15">
        <v>42719</v>
      </c>
      <c r="K110" s="14" t="s">
        <v>167</v>
      </c>
      <c r="L110" s="14">
        <v>168</v>
      </c>
      <c r="M110" s="14" t="s">
        <v>66</v>
      </c>
      <c r="N110" s="14" t="s">
        <v>66</v>
      </c>
      <c r="O110" s="14" t="s">
        <v>66</v>
      </c>
      <c r="P110" s="14" t="s">
        <v>66</v>
      </c>
      <c r="Q110" s="14">
        <v>153</v>
      </c>
      <c r="R110" s="14">
        <v>58</v>
      </c>
      <c r="S110" s="14">
        <v>24.8</v>
      </c>
    </row>
    <row r="111" spans="1:19" x14ac:dyDescent="0.35">
      <c r="A111" s="27" t="s">
        <v>359</v>
      </c>
      <c r="B111" s="15">
        <v>42719</v>
      </c>
      <c r="C111" s="14" t="s">
        <v>59</v>
      </c>
      <c r="D111" s="14">
        <v>31</v>
      </c>
      <c r="E111" s="14" t="s">
        <v>60</v>
      </c>
      <c r="F111" s="14" t="s">
        <v>71</v>
      </c>
      <c r="G111" s="14" t="s">
        <v>62</v>
      </c>
      <c r="H111" s="14" t="s">
        <v>63</v>
      </c>
      <c r="I111" s="14" t="s">
        <v>64</v>
      </c>
      <c r="J111" s="15">
        <v>42727</v>
      </c>
      <c r="K111" s="14" t="s">
        <v>111</v>
      </c>
      <c r="L111" s="14">
        <v>420</v>
      </c>
      <c r="M111" s="14" t="s">
        <v>66</v>
      </c>
      <c r="N111" s="14" t="s">
        <v>66</v>
      </c>
      <c r="O111" s="14" t="s">
        <v>66</v>
      </c>
      <c r="P111" s="14" t="s">
        <v>66</v>
      </c>
      <c r="Q111" s="14">
        <v>170</v>
      </c>
      <c r="R111" s="14">
        <v>58</v>
      </c>
      <c r="S111" s="14">
        <v>20.100000000000001</v>
      </c>
    </row>
    <row r="112" spans="1:19" x14ac:dyDescent="0.35">
      <c r="A112" s="27" t="s">
        <v>360</v>
      </c>
      <c r="B112" s="15">
        <v>42767</v>
      </c>
      <c r="C112" s="14" t="s">
        <v>59</v>
      </c>
      <c r="D112" s="14">
        <v>48</v>
      </c>
      <c r="E112" s="14" t="s">
        <v>60</v>
      </c>
      <c r="F112" s="14" t="s">
        <v>71</v>
      </c>
      <c r="G112" s="14" t="s">
        <v>62</v>
      </c>
      <c r="H112" s="14" t="s">
        <v>63</v>
      </c>
      <c r="I112" s="14" t="s">
        <v>64</v>
      </c>
      <c r="J112" s="15">
        <v>42774</v>
      </c>
      <c r="K112" s="14" t="s">
        <v>124</v>
      </c>
      <c r="L112" s="14">
        <v>278</v>
      </c>
      <c r="M112" s="14" t="s">
        <v>66</v>
      </c>
      <c r="N112" s="14" t="s">
        <v>66</v>
      </c>
      <c r="O112" s="14" t="s">
        <v>361</v>
      </c>
      <c r="P112" s="14" t="s">
        <v>66</v>
      </c>
      <c r="Q112" s="14">
        <v>165</v>
      </c>
      <c r="R112" s="14">
        <v>84</v>
      </c>
      <c r="S112" s="14">
        <v>30.9</v>
      </c>
    </row>
    <row r="113" spans="1:19" x14ac:dyDescent="0.35">
      <c r="A113" s="27" t="s">
        <v>362</v>
      </c>
      <c r="B113" s="15">
        <v>42768</v>
      </c>
      <c r="C113" s="14" t="s">
        <v>59</v>
      </c>
      <c r="D113" s="14">
        <v>35</v>
      </c>
      <c r="E113" s="14" t="s">
        <v>60</v>
      </c>
      <c r="F113" s="14" t="s">
        <v>71</v>
      </c>
      <c r="G113" s="14" t="s">
        <v>62</v>
      </c>
      <c r="H113" s="14" t="s">
        <v>63</v>
      </c>
      <c r="I113" s="14" t="s">
        <v>64</v>
      </c>
      <c r="J113" s="15">
        <v>42775</v>
      </c>
      <c r="K113" s="14" t="s">
        <v>200</v>
      </c>
      <c r="L113" s="14">
        <v>180</v>
      </c>
      <c r="M113" s="14" t="s">
        <v>66</v>
      </c>
      <c r="N113" s="14" t="s">
        <v>66</v>
      </c>
      <c r="O113" s="14" t="s">
        <v>353</v>
      </c>
      <c r="P113" s="14" t="s">
        <v>66</v>
      </c>
      <c r="Q113" s="14">
        <v>161</v>
      </c>
      <c r="R113" s="14">
        <v>99</v>
      </c>
      <c r="S113" s="14">
        <v>38.200000000000003</v>
      </c>
    </row>
    <row r="114" spans="1:19" x14ac:dyDescent="0.35">
      <c r="A114" s="27" t="s">
        <v>363</v>
      </c>
      <c r="B114" s="15">
        <v>42768</v>
      </c>
      <c r="C114" s="14" t="s">
        <v>59</v>
      </c>
      <c r="D114" s="14">
        <v>23</v>
      </c>
      <c r="E114" s="14" t="s">
        <v>60</v>
      </c>
      <c r="F114" s="14" t="s">
        <v>71</v>
      </c>
      <c r="G114" s="14" t="s">
        <v>62</v>
      </c>
      <c r="H114" s="14" t="s">
        <v>63</v>
      </c>
      <c r="I114" s="14" t="s">
        <v>64</v>
      </c>
      <c r="J114" s="15">
        <v>42775</v>
      </c>
      <c r="K114" s="14" t="s">
        <v>213</v>
      </c>
      <c r="L114" s="14">
        <v>318</v>
      </c>
      <c r="M114" s="14" t="s">
        <v>66</v>
      </c>
      <c r="N114" s="14" t="s">
        <v>66</v>
      </c>
      <c r="O114" s="14" t="s">
        <v>66</v>
      </c>
      <c r="P114" s="14" t="s">
        <v>66</v>
      </c>
      <c r="Q114" s="14">
        <v>169</v>
      </c>
      <c r="R114" s="14">
        <v>65</v>
      </c>
      <c r="S114" s="14">
        <v>22.8</v>
      </c>
    </row>
    <row r="115" spans="1:19" x14ac:dyDescent="0.35">
      <c r="A115" s="27" t="s">
        <v>364</v>
      </c>
      <c r="B115" s="15">
        <v>42779</v>
      </c>
      <c r="C115" s="14" t="s">
        <v>59</v>
      </c>
      <c r="D115" s="14">
        <v>61</v>
      </c>
      <c r="E115" s="14" t="s">
        <v>60</v>
      </c>
      <c r="F115" s="14" t="s">
        <v>71</v>
      </c>
      <c r="G115" s="14" t="s">
        <v>62</v>
      </c>
      <c r="H115" s="14" t="s">
        <v>63</v>
      </c>
      <c r="I115" s="14" t="s">
        <v>64</v>
      </c>
      <c r="J115" s="15">
        <v>42783</v>
      </c>
      <c r="K115" s="14" t="s">
        <v>115</v>
      </c>
      <c r="L115" s="14">
        <v>616</v>
      </c>
      <c r="M115" s="14" t="s">
        <v>66</v>
      </c>
      <c r="N115" s="14" t="s">
        <v>66</v>
      </c>
      <c r="O115" s="14" t="s">
        <v>66</v>
      </c>
      <c r="P115" s="14" t="s">
        <v>66</v>
      </c>
      <c r="Q115" s="14">
        <v>150</v>
      </c>
      <c r="R115" s="14">
        <v>49</v>
      </c>
      <c r="S115" s="14">
        <v>21.8</v>
      </c>
    </row>
    <row r="116" spans="1:19" hidden="1" x14ac:dyDescent="0.35">
      <c r="A116" s="115" t="s">
        <v>93</v>
      </c>
      <c r="B116" s="116">
        <v>42803</v>
      </c>
      <c r="C116" s="117" t="s">
        <v>59</v>
      </c>
      <c r="D116" s="117">
        <v>40</v>
      </c>
      <c r="E116" s="117" t="s">
        <v>60</v>
      </c>
      <c r="F116" s="117" t="s">
        <v>71</v>
      </c>
      <c r="G116" s="117" t="s">
        <v>62</v>
      </c>
      <c r="H116" s="117" t="s">
        <v>63</v>
      </c>
      <c r="I116" s="117" t="s">
        <v>64</v>
      </c>
      <c r="J116" s="116">
        <v>42804</v>
      </c>
      <c r="K116" s="117" t="s">
        <v>88</v>
      </c>
      <c r="L116" s="117">
        <v>630</v>
      </c>
      <c r="M116" s="117" t="s">
        <v>66</v>
      </c>
      <c r="N116" s="117" t="s">
        <v>94</v>
      </c>
      <c r="O116" s="117" t="s">
        <v>66</v>
      </c>
      <c r="P116" s="117" t="s">
        <v>66</v>
      </c>
      <c r="Q116" s="117">
        <v>167</v>
      </c>
      <c r="R116" s="117">
        <v>64</v>
      </c>
      <c r="S116" s="117">
        <v>22.9</v>
      </c>
    </row>
    <row r="117" spans="1:19" hidden="1" x14ac:dyDescent="0.35">
      <c r="A117" s="11" t="s">
        <v>70</v>
      </c>
      <c r="B117" s="12">
        <v>42824</v>
      </c>
      <c r="C117" s="13" t="s">
        <v>59</v>
      </c>
      <c r="D117" s="13">
        <v>53</v>
      </c>
      <c r="E117" s="14" t="s">
        <v>60</v>
      </c>
      <c r="F117" s="14" t="s">
        <v>71</v>
      </c>
      <c r="G117" s="14" t="s">
        <v>62</v>
      </c>
      <c r="H117" s="14" t="s">
        <v>63</v>
      </c>
      <c r="I117" s="14" t="s">
        <v>64</v>
      </c>
      <c r="J117" s="15">
        <v>42825</v>
      </c>
      <c r="K117" s="14" t="s">
        <v>65</v>
      </c>
      <c r="L117" s="14">
        <v>406</v>
      </c>
      <c r="M117" s="14" t="s">
        <v>66</v>
      </c>
      <c r="N117" s="14" t="s">
        <v>72</v>
      </c>
      <c r="O117" s="14" t="s">
        <v>66</v>
      </c>
      <c r="P117" s="14" t="s">
        <v>66</v>
      </c>
      <c r="Q117" s="14">
        <v>164</v>
      </c>
      <c r="R117" s="14">
        <v>98</v>
      </c>
      <c r="S117" s="14">
        <v>36.4</v>
      </c>
    </row>
    <row r="118" spans="1:19" x14ac:dyDescent="0.35">
      <c r="A118" s="27" t="s">
        <v>365</v>
      </c>
      <c r="B118" s="15">
        <v>42835</v>
      </c>
      <c r="C118" s="14" t="s">
        <v>59</v>
      </c>
      <c r="D118" s="14">
        <v>64</v>
      </c>
      <c r="E118" s="14" t="s">
        <v>60</v>
      </c>
      <c r="F118" s="14" t="s">
        <v>71</v>
      </c>
      <c r="G118" s="14" t="s">
        <v>62</v>
      </c>
      <c r="H118" s="14" t="s">
        <v>63</v>
      </c>
      <c r="I118" s="14" t="s">
        <v>64</v>
      </c>
      <c r="J118" s="15">
        <v>42838</v>
      </c>
      <c r="K118" s="14" t="s">
        <v>211</v>
      </c>
      <c r="L118" s="14">
        <v>617</v>
      </c>
      <c r="M118" s="14" t="s">
        <v>66</v>
      </c>
      <c r="N118" s="14" t="s">
        <v>66</v>
      </c>
      <c r="O118" s="14" t="s">
        <v>116</v>
      </c>
      <c r="P118" s="14" t="s">
        <v>66</v>
      </c>
      <c r="Q118" s="14">
        <v>168</v>
      </c>
      <c r="R118" s="14">
        <v>57</v>
      </c>
      <c r="S118" s="14">
        <v>20.2</v>
      </c>
    </row>
    <row r="119" spans="1:19" x14ac:dyDescent="0.35">
      <c r="A119" s="27" t="s">
        <v>366</v>
      </c>
      <c r="B119" s="15">
        <v>42850</v>
      </c>
      <c r="C119" s="14" t="s">
        <v>59</v>
      </c>
      <c r="D119" s="14">
        <v>70</v>
      </c>
      <c r="E119" s="14" t="s">
        <v>60</v>
      </c>
      <c r="F119" s="14" t="s">
        <v>61</v>
      </c>
      <c r="G119" s="14" t="s">
        <v>62</v>
      </c>
      <c r="H119" s="14" t="s">
        <v>63</v>
      </c>
      <c r="I119" s="14" t="s">
        <v>64</v>
      </c>
      <c r="J119" s="15">
        <v>42872</v>
      </c>
      <c r="K119" s="14" t="s">
        <v>124</v>
      </c>
      <c r="L119" s="14">
        <v>680</v>
      </c>
      <c r="M119" s="14" t="s">
        <v>66</v>
      </c>
      <c r="N119" s="14" t="s">
        <v>367</v>
      </c>
      <c r="O119" s="14" t="s">
        <v>368</v>
      </c>
      <c r="P119" s="14" t="s">
        <v>66</v>
      </c>
      <c r="Q119" s="14">
        <v>164</v>
      </c>
      <c r="R119" s="14">
        <v>76</v>
      </c>
      <c r="S119" s="14">
        <v>28.3</v>
      </c>
    </row>
    <row r="120" spans="1:19" x14ac:dyDescent="0.35">
      <c r="A120" s="27" t="s">
        <v>369</v>
      </c>
      <c r="B120" s="15">
        <v>42895</v>
      </c>
      <c r="C120" s="14" t="s">
        <v>59</v>
      </c>
      <c r="D120" s="14">
        <v>54</v>
      </c>
      <c r="E120" s="14" t="s">
        <v>60</v>
      </c>
      <c r="F120" s="14" t="s">
        <v>170</v>
      </c>
      <c r="G120" s="14" t="s">
        <v>62</v>
      </c>
      <c r="H120" s="14" t="s">
        <v>63</v>
      </c>
      <c r="I120" s="14" t="s">
        <v>64</v>
      </c>
      <c r="J120" s="15">
        <v>42900</v>
      </c>
      <c r="K120" s="14" t="s">
        <v>200</v>
      </c>
      <c r="L120" s="14">
        <v>650</v>
      </c>
      <c r="M120" s="14" t="s">
        <v>66</v>
      </c>
      <c r="N120" s="14" t="s">
        <v>66</v>
      </c>
      <c r="O120" s="14" t="s">
        <v>66</v>
      </c>
      <c r="P120" s="14" t="s">
        <v>66</v>
      </c>
      <c r="Q120" s="14">
        <v>165</v>
      </c>
      <c r="R120" s="14">
        <v>67</v>
      </c>
      <c r="S120" s="14">
        <v>24.6</v>
      </c>
    </row>
    <row r="121" spans="1:19" x14ac:dyDescent="0.35">
      <c r="A121" s="27" t="s">
        <v>370</v>
      </c>
      <c r="B121" s="15">
        <v>42914</v>
      </c>
      <c r="C121" s="14" t="s">
        <v>59</v>
      </c>
      <c r="D121" s="14">
        <v>46</v>
      </c>
      <c r="E121" s="14" t="s">
        <v>60</v>
      </c>
      <c r="F121" s="14" t="s">
        <v>170</v>
      </c>
      <c r="G121" s="14" t="s">
        <v>62</v>
      </c>
      <c r="H121" s="14" t="s">
        <v>63</v>
      </c>
      <c r="I121" s="14" t="s">
        <v>64</v>
      </c>
      <c r="J121" s="15">
        <v>42919</v>
      </c>
      <c r="K121" s="14" t="s">
        <v>200</v>
      </c>
      <c r="L121" s="14">
        <v>268</v>
      </c>
      <c r="M121" s="14" t="s">
        <v>66</v>
      </c>
      <c r="N121" s="14" t="s">
        <v>66</v>
      </c>
      <c r="O121" s="14" t="s">
        <v>371</v>
      </c>
      <c r="P121" s="14" t="s">
        <v>66</v>
      </c>
      <c r="Q121" s="14">
        <v>164</v>
      </c>
      <c r="R121" s="14">
        <v>78</v>
      </c>
      <c r="S121" s="14">
        <v>29</v>
      </c>
    </row>
    <row r="122" spans="1:19" x14ac:dyDescent="0.35">
      <c r="A122" s="27" t="s">
        <v>372</v>
      </c>
      <c r="B122" s="15">
        <v>42914</v>
      </c>
      <c r="C122" s="14" t="s">
        <v>59</v>
      </c>
      <c r="D122" s="14">
        <v>43</v>
      </c>
      <c r="E122" s="14" t="s">
        <v>60</v>
      </c>
      <c r="F122" s="14" t="s">
        <v>170</v>
      </c>
      <c r="G122" s="14" t="s">
        <v>62</v>
      </c>
      <c r="H122" s="14" t="s">
        <v>63</v>
      </c>
      <c r="I122" s="14" t="s">
        <v>64</v>
      </c>
      <c r="J122" s="15">
        <v>42919</v>
      </c>
      <c r="K122" s="14" t="s">
        <v>167</v>
      </c>
      <c r="L122" s="14">
        <v>615</v>
      </c>
      <c r="M122" s="14" t="s">
        <v>66</v>
      </c>
      <c r="N122" s="14" t="s">
        <v>321</v>
      </c>
      <c r="O122" s="14" t="s">
        <v>373</v>
      </c>
      <c r="P122" s="14" t="s">
        <v>66</v>
      </c>
      <c r="Q122" s="14">
        <v>170</v>
      </c>
      <c r="R122" s="14">
        <v>68</v>
      </c>
      <c r="S122" s="14">
        <v>23.5</v>
      </c>
    </row>
    <row r="123" spans="1:19" x14ac:dyDescent="0.35">
      <c r="A123" s="27" t="s">
        <v>374</v>
      </c>
      <c r="B123" s="15">
        <v>42919</v>
      </c>
      <c r="C123" s="14" t="s">
        <v>59</v>
      </c>
      <c r="D123" s="14">
        <v>30</v>
      </c>
      <c r="E123" s="14" t="s">
        <v>60</v>
      </c>
      <c r="F123" s="14" t="s">
        <v>170</v>
      </c>
      <c r="G123" s="14" t="s">
        <v>62</v>
      </c>
      <c r="H123" s="14" t="s">
        <v>63</v>
      </c>
      <c r="I123" s="14" t="s">
        <v>64</v>
      </c>
      <c r="J123" s="15">
        <v>42923</v>
      </c>
      <c r="K123" s="14" t="s">
        <v>65</v>
      </c>
      <c r="L123" s="14">
        <v>450</v>
      </c>
      <c r="M123" s="14" t="s">
        <v>66</v>
      </c>
      <c r="N123" s="14" t="s">
        <v>66</v>
      </c>
      <c r="O123" s="14" t="s">
        <v>66</v>
      </c>
      <c r="P123" s="14" t="s">
        <v>66</v>
      </c>
      <c r="Q123" s="14">
        <v>164</v>
      </c>
      <c r="R123" s="14">
        <v>54</v>
      </c>
      <c r="S123" s="14">
        <v>20.100000000000001</v>
      </c>
    </row>
    <row r="124" spans="1:19" x14ac:dyDescent="0.35">
      <c r="A124" s="27" t="s">
        <v>375</v>
      </c>
      <c r="B124" s="15">
        <v>42921</v>
      </c>
      <c r="C124" s="14" t="s">
        <v>59</v>
      </c>
      <c r="D124" s="14">
        <v>38</v>
      </c>
      <c r="E124" s="14" t="s">
        <v>60</v>
      </c>
      <c r="F124" s="14" t="s">
        <v>96</v>
      </c>
      <c r="G124" s="14" t="s">
        <v>62</v>
      </c>
      <c r="H124" s="14" t="s">
        <v>63</v>
      </c>
      <c r="I124" s="14" t="s">
        <v>64</v>
      </c>
      <c r="J124" s="15">
        <v>42926</v>
      </c>
      <c r="K124" s="14" t="s">
        <v>167</v>
      </c>
      <c r="L124" s="14">
        <v>346</v>
      </c>
      <c r="M124" s="14" t="s">
        <v>66</v>
      </c>
      <c r="N124" s="14" t="s">
        <v>66</v>
      </c>
      <c r="O124" s="14" t="s">
        <v>66</v>
      </c>
      <c r="P124" s="14" t="s">
        <v>66</v>
      </c>
      <c r="Q124" s="14">
        <v>175</v>
      </c>
      <c r="R124" s="14">
        <v>65</v>
      </c>
      <c r="S124" s="14">
        <v>21.2</v>
      </c>
    </row>
    <row r="125" spans="1:19" x14ac:dyDescent="0.35">
      <c r="A125" s="27" t="s">
        <v>376</v>
      </c>
      <c r="B125" s="15">
        <v>42950</v>
      </c>
      <c r="C125" s="14" t="s">
        <v>59</v>
      </c>
      <c r="D125" s="14">
        <v>24</v>
      </c>
      <c r="E125" s="14" t="s">
        <v>60</v>
      </c>
      <c r="F125" s="14" t="s">
        <v>61</v>
      </c>
      <c r="G125" s="14" t="s">
        <v>62</v>
      </c>
      <c r="H125" s="14" t="s">
        <v>63</v>
      </c>
      <c r="I125" s="14" t="s">
        <v>64</v>
      </c>
      <c r="J125" s="15">
        <v>42950</v>
      </c>
      <c r="K125" s="14" t="s">
        <v>111</v>
      </c>
      <c r="L125" s="14">
        <v>153.9</v>
      </c>
      <c r="M125" s="14" t="s">
        <v>66</v>
      </c>
      <c r="N125" s="14" t="s">
        <v>377</v>
      </c>
      <c r="O125" s="14" t="s">
        <v>66</v>
      </c>
      <c r="P125" s="14" t="s">
        <v>66</v>
      </c>
      <c r="Q125" s="14">
        <v>170</v>
      </c>
      <c r="R125" s="14">
        <v>74</v>
      </c>
      <c r="S125" s="14">
        <v>25.6</v>
      </c>
    </row>
    <row r="126" spans="1:19" x14ac:dyDescent="0.35">
      <c r="A126" s="27" t="s">
        <v>378</v>
      </c>
      <c r="B126" s="15">
        <v>42971</v>
      </c>
      <c r="C126" s="14" t="s">
        <v>59</v>
      </c>
      <c r="D126" s="14">
        <v>40</v>
      </c>
      <c r="E126" s="14" t="s">
        <v>60</v>
      </c>
      <c r="F126" s="14" t="s">
        <v>71</v>
      </c>
      <c r="G126" s="14" t="s">
        <v>62</v>
      </c>
      <c r="H126" s="14" t="s">
        <v>63</v>
      </c>
      <c r="I126" s="14" t="s">
        <v>64</v>
      </c>
      <c r="J126" s="15">
        <v>42976</v>
      </c>
      <c r="K126" s="14" t="s">
        <v>149</v>
      </c>
      <c r="L126" s="14">
        <v>340</v>
      </c>
      <c r="M126" s="14" t="s">
        <v>66</v>
      </c>
      <c r="N126" s="14" t="s">
        <v>66</v>
      </c>
      <c r="O126" s="14" t="s">
        <v>379</v>
      </c>
      <c r="P126" s="14" t="s">
        <v>66</v>
      </c>
      <c r="Q126" s="14">
        <v>164</v>
      </c>
      <c r="R126" s="14">
        <v>64</v>
      </c>
      <c r="S126" s="14">
        <v>23.8</v>
      </c>
    </row>
    <row r="127" spans="1:19" x14ac:dyDescent="0.35">
      <c r="A127" s="27" t="s">
        <v>380</v>
      </c>
      <c r="B127" s="15">
        <v>42985</v>
      </c>
      <c r="C127" s="14" t="s">
        <v>59</v>
      </c>
      <c r="D127" s="14">
        <v>38</v>
      </c>
      <c r="E127" s="14" t="s">
        <v>60</v>
      </c>
      <c r="F127" s="14" t="s">
        <v>71</v>
      </c>
      <c r="G127" s="14" t="s">
        <v>62</v>
      </c>
      <c r="H127" s="14" t="s">
        <v>63</v>
      </c>
      <c r="I127" s="14" t="s">
        <v>64</v>
      </c>
      <c r="J127" s="15">
        <v>42996</v>
      </c>
      <c r="K127" s="14" t="s">
        <v>200</v>
      </c>
      <c r="L127" s="14">
        <v>615</v>
      </c>
      <c r="M127" s="14" t="s">
        <v>66</v>
      </c>
      <c r="N127" s="14" t="s">
        <v>66</v>
      </c>
      <c r="O127" s="14" t="s">
        <v>66</v>
      </c>
      <c r="P127" s="14" t="s">
        <v>66</v>
      </c>
      <c r="Q127" s="14">
        <v>160</v>
      </c>
      <c r="R127" s="14">
        <v>62</v>
      </c>
      <c r="S127" s="14">
        <v>24.2</v>
      </c>
    </row>
    <row r="128" spans="1:19" x14ac:dyDescent="0.35">
      <c r="A128" s="27" t="s">
        <v>381</v>
      </c>
      <c r="B128" s="15">
        <v>42990</v>
      </c>
      <c r="C128" s="14" t="s">
        <v>59</v>
      </c>
      <c r="D128" s="14">
        <v>71</v>
      </c>
      <c r="E128" s="14" t="s">
        <v>60</v>
      </c>
      <c r="F128" s="14" t="s">
        <v>96</v>
      </c>
      <c r="G128" s="14" t="s">
        <v>62</v>
      </c>
      <c r="H128" s="14" t="s">
        <v>63</v>
      </c>
      <c r="I128" s="14" t="s">
        <v>64</v>
      </c>
      <c r="J128" s="15">
        <v>42997</v>
      </c>
      <c r="K128" s="14" t="s">
        <v>149</v>
      </c>
      <c r="L128" s="14">
        <v>369</v>
      </c>
      <c r="M128" s="14" t="s">
        <v>66</v>
      </c>
      <c r="N128" s="14" t="s">
        <v>66</v>
      </c>
      <c r="O128" s="14" t="s">
        <v>116</v>
      </c>
      <c r="P128" s="14" t="s">
        <v>66</v>
      </c>
      <c r="Q128" s="14">
        <v>166</v>
      </c>
      <c r="R128" s="14">
        <v>67</v>
      </c>
      <c r="S128" s="14">
        <v>24.3</v>
      </c>
    </row>
    <row r="129" spans="1:19" x14ac:dyDescent="0.35">
      <c r="A129" s="27" t="s">
        <v>382</v>
      </c>
      <c r="B129" s="15">
        <v>42999</v>
      </c>
      <c r="C129" s="14" t="s">
        <v>59</v>
      </c>
      <c r="D129" s="14">
        <v>57</v>
      </c>
      <c r="E129" s="14" t="s">
        <v>60</v>
      </c>
      <c r="F129" s="14" t="s">
        <v>71</v>
      </c>
      <c r="G129" s="14" t="s">
        <v>62</v>
      </c>
      <c r="H129" s="14" t="s">
        <v>63</v>
      </c>
      <c r="I129" s="14" t="s">
        <v>64</v>
      </c>
      <c r="J129" s="15">
        <v>43003</v>
      </c>
      <c r="K129" s="14" t="s">
        <v>177</v>
      </c>
      <c r="L129" s="14">
        <v>1020</v>
      </c>
      <c r="M129" s="14" t="s">
        <v>66</v>
      </c>
      <c r="N129" s="14" t="s">
        <v>66</v>
      </c>
      <c r="O129" s="14" t="s">
        <v>97</v>
      </c>
      <c r="P129" s="14" t="s">
        <v>66</v>
      </c>
      <c r="Q129" s="14">
        <v>174</v>
      </c>
      <c r="R129" s="14">
        <v>97</v>
      </c>
      <c r="S129" s="14">
        <v>32</v>
      </c>
    </row>
    <row r="130" spans="1:19" x14ac:dyDescent="0.35">
      <c r="A130" s="27" t="s">
        <v>383</v>
      </c>
      <c r="B130" s="15">
        <v>43062</v>
      </c>
      <c r="C130" s="14" t="s">
        <v>59</v>
      </c>
      <c r="D130" s="14">
        <v>72</v>
      </c>
      <c r="E130" s="14" t="s">
        <v>60</v>
      </c>
      <c r="F130" s="14" t="s">
        <v>71</v>
      </c>
      <c r="G130" s="14" t="s">
        <v>62</v>
      </c>
      <c r="H130" s="14" t="s">
        <v>63</v>
      </c>
      <c r="I130" s="14" t="s">
        <v>64</v>
      </c>
      <c r="J130" s="15">
        <v>43066</v>
      </c>
      <c r="K130" s="14" t="s">
        <v>149</v>
      </c>
      <c r="L130" s="14">
        <v>1113</v>
      </c>
      <c r="M130" s="14" t="s">
        <v>66</v>
      </c>
      <c r="N130" s="14" t="s">
        <v>66</v>
      </c>
      <c r="O130" s="14" t="s">
        <v>116</v>
      </c>
      <c r="P130" s="14" t="s">
        <v>66</v>
      </c>
      <c r="Q130" s="14">
        <v>165</v>
      </c>
      <c r="R130" s="14">
        <v>74</v>
      </c>
      <c r="S130" s="14">
        <v>27.2</v>
      </c>
    </row>
    <row r="131" spans="1:19" x14ac:dyDescent="0.35">
      <c r="A131" s="27" t="s">
        <v>384</v>
      </c>
      <c r="B131" s="15">
        <v>43067</v>
      </c>
      <c r="C131" s="14" t="s">
        <v>59</v>
      </c>
      <c r="D131" s="14">
        <v>74</v>
      </c>
      <c r="E131" s="14" t="s">
        <v>60</v>
      </c>
      <c r="F131" s="14" t="s">
        <v>71</v>
      </c>
      <c r="G131" s="14" t="s">
        <v>62</v>
      </c>
      <c r="H131" s="14" t="s">
        <v>63</v>
      </c>
      <c r="I131" s="14" t="s">
        <v>64</v>
      </c>
      <c r="J131" s="15">
        <v>43080</v>
      </c>
      <c r="K131" s="14" t="s">
        <v>115</v>
      </c>
      <c r="L131" s="14">
        <v>1020</v>
      </c>
      <c r="M131" s="14" t="s">
        <v>66</v>
      </c>
      <c r="N131" s="14" t="s">
        <v>66</v>
      </c>
      <c r="O131" s="14" t="s">
        <v>385</v>
      </c>
      <c r="P131" s="14" t="s">
        <v>66</v>
      </c>
      <c r="Q131" s="14">
        <v>160</v>
      </c>
      <c r="R131" s="14">
        <v>85</v>
      </c>
      <c r="S131" s="14">
        <v>33.200000000000003</v>
      </c>
    </row>
    <row r="132" spans="1:19" x14ac:dyDescent="0.35">
      <c r="A132" s="27" t="s">
        <v>386</v>
      </c>
      <c r="B132" s="15">
        <v>43116</v>
      </c>
      <c r="C132" s="14" t="s">
        <v>59</v>
      </c>
      <c r="D132" s="14">
        <v>36</v>
      </c>
      <c r="E132" s="14" t="s">
        <v>60</v>
      </c>
      <c r="F132" s="14" t="s">
        <v>71</v>
      </c>
      <c r="G132" s="14" t="s">
        <v>62</v>
      </c>
      <c r="H132" s="14" t="s">
        <v>63</v>
      </c>
      <c r="I132" s="14" t="s">
        <v>64</v>
      </c>
      <c r="J132" s="15">
        <v>43119</v>
      </c>
      <c r="K132" s="14" t="s">
        <v>200</v>
      </c>
      <c r="L132" s="14">
        <v>1020</v>
      </c>
      <c r="M132" s="14" t="s">
        <v>66</v>
      </c>
      <c r="N132" s="14" t="s">
        <v>387</v>
      </c>
      <c r="O132" s="14" t="s">
        <v>388</v>
      </c>
      <c r="P132" s="14" t="s">
        <v>66</v>
      </c>
      <c r="Q132" s="14">
        <v>168</v>
      </c>
      <c r="R132" s="14">
        <v>51</v>
      </c>
      <c r="S132" s="14">
        <v>18.100000000000001</v>
      </c>
    </row>
    <row r="133" spans="1:19" x14ac:dyDescent="0.35">
      <c r="A133" s="27" t="s">
        <v>389</v>
      </c>
      <c r="B133" s="15">
        <v>43117</v>
      </c>
      <c r="C133" s="14" t="s">
        <v>59</v>
      </c>
      <c r="D133" s="14">
        <v>34</v>
      </c>
      <c r="E133" s="14" t="s">
        <v>60</v>
      </c>
      <c r="F133" s="14" t="s">
        <v>71</v>
      </c>
      <c r="G133" s="14" t="s">
        <v>62</v>
      </c>
      <c r="H133" s="14" t="s">
        <v>63</v>
      </c>
      <c r="I133" s="14" t="s">
        <v>64</v>
      </c>
      <c r="J133" s="15">
        <v>43122</v>
      </c>
      <c r="K133" s="14" t="s">
        <v>200</v>
      </c>
      <c r="L133" s="14">
        <v>458</v>
      </c>
      <c r="M133" s="14" t="s">
        <v>66</v>
      </c>
      <c r="N133" s="14" t="s">
        <v>66</v>
      </c>
      <c r="O133" s="14" t="s">
        <v>66</v>
      </c>
      <c r="P133" s="14" t="s">
        <v>66</v>
      </c>
      <c r="Q133" s="14">
        <v>164</v>
      </c>
      <c r="R133" s="14">
        <v>55</v>
      </c>
      <c r="S133" s="14">
        <v>20.399999999999999</v>
      </c>
    </row>
    <row r="134" spans="1:19" x14ac:dyDescent="0.35">
      <c r="A134" s="27" t="s">
        <v>390</v>
      </c>
      <c r="B134" s="15">
        <v>43129</v>
      </c>
      <c r="C134" s="14" t="s">
        <v>59</v>
      </c>
      <c r="D134" s="14">
        <v>57</v>
      </c>
      <c r="E134" s="14" t="s">
        <v>60</v>
      </c>
      <c r="F134" s="14" t="s">
        <v>71</v>
      </c>
      <c r="G134" s="14" t="s">
        <v>62</v>
      </c>
      <c r="H134" s="14" t="s">
        <v>63</v>
      </c>
      <c r="I134" s="14" t="s">
        <v>64</v>
      </c>
      <c r="J134" s="15">
        <v>43132</v>
      </c>
      <c r="K134" s="14" t="s">
        <v>159</v>
      </c>
      <c r="L134" s="14">
        <v>430</v>
      </c>
      <c r="M134" s="14" t="s">
        <v>66</v>
      </c>
      <c r="N134" s="14" t="s">
        <v>66</v>
      </c>
      <c r="O134" s="14" t="s">
        <v>97</v>
      </c>
      <c r="P134" s="14" t="s">
        <v>66</v>
      </c>
      <c r="Q134" s="14">
        <v>160</v>
      </c>
      <c r="R134" s="14">
        <v>80</v>
      </c>
      <c r="S134" s="14">
        <v>31.2</v>
      </c>
    </row>
    <row r="135" spans="1:19" x14ac:dyDescent="0.35">
      <c r="A135" s="27" t="s">
        <v>391</v>
      </c>
      <c r="B135" s="15">
        <v>43165</v>
      </c>
      <c r="C135" s="14" t="s">
        <v>59</v>
      </c>
      <c r="D135" s="14">
        <v>41</v>
      </c>
      <c r="E135" s="14" t="s">
        <v>60</v>
      </c>
      <c r="F135" s="14" t="s">
        <v>71</v>
      </c>
      <c r="G135" s="14" t="s">
        <v>62</v>
      </c>
      <c r="H135" s="14" t="s">
        <v>63</v>
      </c>
      <c r="I135" s="14" t="s">
        <v>64</v>
      </c>
      <c r="J135" s="15">
        <v>43175</v>
      </c>
      <c r="K135" s="14" t="s">
        <v>187</v>
      </c>
      <c r="L135" s="14">
        <v>184.6</v>
      </c>
      <c r="M135" s="14" t="s">
        <v>66</v>
      </c>
      <c r="N135" s="14" t="s">
        <v>392</v>
      </c>
      <c r="O135" s="14" t="s">
        <v>393</v>
      </c>
      <c r="P135" s="14" t="s">
        <v>66</v>
      </c>
      <c r="Q135" s="14">
        <v>164</v>
      </c>
      <c r="R135" s="14">
        <v>60</v>
      </c>
      <c r="S135" s="14">
        <v>22.3</v>
      </c>
    </row>
    <row r="136" spans="1:19" x14ac:dyDescent="0.35">
      <c r="A136" s="27" t="s">
        <v>394</v>
      </c>
      <c r="B136" s="15">
        <v>43165</v>
      </c>
      <c r="C136" s="14" t="s">
        <v>59</v>
      </c>
      <c r="D136" s="14">
        <v>42</v>
      </c>
      <c r="E136" s="14" t="s">
        <v>60</v>
      </c>
      <c r="F136" s="14" t="s">
        <v>61</v>
      </c>
      <c r="G136" s="14" t="s">
        <v>62</v>
      </c>
      <c r="H136" s="14" t="s">
        <v>63</v>
      </c>
      <c r="I136" s="14" t="s">
        <v>64</v>
      </c>
      <c r="J136" s="15">
        <v>43166</v>
      </c>
      <c r="K136" s="14" t="s">
        <v>149</v>
      </c>
      <c r="L136" s="14">
        <v>481</v>
      </c>
      <c r="M136" s="14" t="s">
        <v>66</v>
      </c>
      <c r="N136" s="14" t="s">
        <v>395</v>
      </c>
      <c r="O136" s="14" t="s">
        <v>66</v>
      </c>
      <c r="P136" s="14" t="s">
        <v>66</v>
      </c>
      <c r="Q136" s="14">
        <v>164</v>
      </c>
      <c r="R136" s="14">
        <v>65</v>
      </c>
      <c r="S136" s="14">
        <v>24.2</v>
      </c>
    </row>
    <row r="137" spans="1:19" x14ac:dyDescent="0.35">
      <c r="A137" s="27" t="s">
        <v>396</v>
      </c>
      <c r="B137" s="15">
        <v>43175</v>
      </c>
      <c r="C137" s="14" t="s">
        <v>59</v>
      </c>
      <c r="D137" s="14">
        <v>41</v>
      </c>
      <c r="E137" s="14" t="s">
        <v>60</v>
      </c>
      <c r="F137" s="14" t="s">
        <v>71</v>
      </c>
      <c r="G137" s="14" t="s">
        <v>62</v>
      </c>
      <c r="H137" s="14" t="s">
        <v>63</v>
      </c>
      <c r="I137" s="14" t="s">
        <v>64</v>
      </c>
      <c r="J137" s="15">
        <v>43175</v>
      </c>
      <c r="K137" s="14" t="s">
        <v>156</v>
      </c>
      <c r="L137" s="14">
        <v>464</v>
      </c>
      <c r="M137" s="14" t="s">
        <v>66</v>
      </c>
      <c r="N137" s="14" t="s">
        <v>66</v>
      </c>
      <c r="O137" s="14" t="s">
        <v>353</v>
      </c>
      <c r="P137" s="14" t="s">
        <v>66</v>
      </c>
      <c r="Q137" s="14">
        <v>155</v>
      </c>
      <c r="R137" s="14">
        <v>76</v>
      </c>
      <c r="S137" s="14">
        <v>31.6</v>
      </c>
    </row>
    <row r="138" spans="1:19" x14ac:dyDescent="0.35">
      <c r="A138" s="27" t="s">
        <v>397</v>
      </c>
      <c r="B138" s="15">
        <v>43195</v>
      </c>
      <c r="C138" s="14" t="s">
        <v>59</v>
      </c>
      <c r="D138" s="14">
        <v>23</v>
      </c>
      <c r="E138" s="14" t="s">
        <v>60</v>
      </c>
      <c r="F138" s="14" t="s">
        <v>96</v>
      </c>
      <c r="G138" s="14" t="s">
        <v>62</v>
      </c>
      <c r="H138" s="14" t="s">
        <v>63</v>
      </c>
      <c r="I138" s="14" t="s">
        <v>64</v>
      </c>
      <c r="J138" s="15">
        <v>43196</v>
      </c>
      <c r="K138" s="14" t="s">
        <v>200</v>
      </c>
      <c r="L138" s="14">
        <v>648</v>
      </c>
      <c r="M138" s="14" t="s">
        <v>66</v>
      </c>
      <c r="N138" s="14" t="s">
        <v>66</v>
      </c>
      <c r="O138" s="14" t="s">
        <v>398</v>
      </c>
      <c r="P138" s="14" t="s">
        <v>66</v>
      </c>
      <c r="Q138" s="14">
        <v>170</v>
      </c>
      <c r="R138" s="14">
        <v>62</v>
      </c>
      <c r="S138" s="14">
        <v>21.5</v>
      </c>
    </row>
    <row r="139" spans="1:19" x14ac:dyDescent="0.35">
      <c r="A139" s="27" t="s">
        <v>399</v>
      </c>
      <c r="B139" s="15">
        <v>43201</v>
      </c>
      <c r="C139" s="14" t="s">
        <v>59</v>
      </c>
      <c r="D139" s="14">
        <v>44</v>
      </c>
      <c r="E139" s="14" t="s">
        <v>60</v>
      </c>
      <c r="F139" s="14" t="s">
        <v>71</v>
      </c>
      <c r="G139" s="14" t="s">
        <v>62</v>
      </c>
      <c r="H139" s="14" t="s">
        <v>63</v>
      </c>
      <c r="I139" s="14" t="s">
        <v>64</v>
      </c>
      <c r="J139" s="15">
        <v>43206</v>
      </c>
      <c r="K139" s="14" t="s">
        <v>196</v>
      </c>
      <c r="L139" s="14">
        <v>263.39999999999998</v>
      </c>
      <c r="M139" s="14" t="s">
        <v>66</v>
      </c>
      <c r="N139" s="14" t="s">
        <v>400</v>
      </c>
      <c r="O139" s="14" t="s">
        <v>401</v>
      </c>
      <c r="P139" s="14" t="s">
        <v>66</v>
      </c>
      <c r="Q139" s="14">
        <v>165</v>
      </c>
      <c r="R139" s="14">
        <v>121</v>
      </c>
      <c r="S139" s="14">
        <v>44.4</v>
      </c>
    </row>
    <row r="140" spans="1:19" x14ac:dyDescent="0.35">
      <c r="A140" s="27" t="s">
        <v>402</v>
      </c>
      <c r="B140" s="15">
        <v>43210</v>
      </c>
      <c r="C140" s="14" t="s">
        <v>59</v>
      </c>
      <c r="D140" s="14">
        <v>21</v>
      </c>
      <c r="E140" s="14" t="s">
        <v>60</v>
      </c>
      <c r="F140" s="14" t="s">
        <v>71</v>
      </c>
      <c r="G140" s="14" t="s">
        <v>62</v>
      </c>
      <c r="H140" s="14" t="s">
        <v>63</v>
      </c>
      <c r="I140" s="14" t="s">
        <v>64</v>
      </c>
      <c r="J140" s="15">
        <v>43214</v>
      </c>
      <c r="K140" s="14" t="s">
        <v>156</v>
      </c>
      <c r="L140" s="14">
        <v>634</v>
      </c>
      <c r="M140" s="14" t="s">
        <v>295</v>
      </c>
      <c r="N140" s="14" t="s">
        <v>392</v>
      </c>
      <c r="O140" s="14" t="s">
        <v>66</v>
      </c>
      <c r="P140" s="14" t="s">
        <v>66</v>
      </c>
      <c r="Q140" s="14">
        <v>162</v>
      </c>
      <c r="R140" s="14">
        <v>54</v>
      </c>
      <c r="S140" s="14">
        <v>20.6</v>
      </c>
    </row>
    <row r="141" spans="1:19" x14ac:dyDescent="0.35">
      <c r="A141" s="27" t="s">
        <v>403</v>
      </c>
      <c r="B141" s="15">
        <v>43280</v>
      </c>
      <c r="C141" s="14" t="s">
        <v>59</v>
      </c>
      <c r="D141" s="14">
        <v>30</v>
      </c>
      <c r="E141" s="14" t="s">
        <v>60</v>
      </c>
      <c r="F141" s="14" t="s">
        <v>71</v>
      </c>
      <c r="G141" s="14" t="s">
        <v>62</v>
      </c>
      <c r="H141" s="14" t="s">
        <v>63</v>
      </c>
      <c r="I141" s="14" t="s">
        <v>64</v>
      </c>
      <c r="J141" s="15">
        <v>43280</v>
      </c>
      <c r="K141" s="14" t="s">
        <v>156</v>
      </c>
      <c r="L141" s="14">
        <v>916</v>
      </c>
      <c r="M141" s="14" t="s">
        <v>66</v>
      </c>
      <c r="N141" s="14" t="s">
        <v>66</v>
      </c>
      <c r="O141" s="14" t="s">
        <v>66</v>
      </c>
      <c r="P141" s="14" t="s">
        <v>66</v>
      </c>
      <c r="Q141" s="14">
        <v>160</v>
      </c>
      <c r="R141" s="14">
        <v>58</v>
      </c>
      <c r="S141" s="14">
        <v>22.7</v>
      </c>
    </row>
    <row r="142" spans="1:19" x14ac:dyDescent="0.35">
      <c r="A142" s="27" t="s">
        <v>404</v>
      </c>
      <c r="B142" s="15">
        <v>43292</v>
      </c>
      <c r="C142" s="14" t="s">
        <v>59</v>
      </c>
      <c r="D142" s="14">
        <v>78</v>
      </c>
      <c r="E142" s="14" t="s">
        <v>60</v>
      </c>
      <c r="F142" s="14" t="s">
        <v>96</v>
      </c>
      <c r="G142" s="14" t="s">
        <v>62</v>
      </c>
      <c r="H142" s="14" t="s">
        <v>63</v>
      </c>
      <c r="I142" s="14" t="s">
        <v>64</v>
      </c>
      <c r="J142" s="15">
        <v>43311</v>
      </c>
      <c r="K142" s="14" t="s">
        <v>211</v>
      </c>
      <c r="L142" s="14">
        <v>1090</v>
      </c>
      <c r="M142" s="14" t="s">
        <v>66</v>
      </c>
      <c r="N142" s="14" t="s">
        <v>405</v>
      </c>
      <c r="O142" s="14" t="s">
        <v>97</v>
      </c>
      <c r="P142" s="14" t="s">
        <v>66</v>
      </c>
      <c r="Q142" s="14">
        <v>160</v>
      </c>
      <c r="R142" s="14">
        <v>130</v>
      </c>
      <c r="S142" s="14">
        <v>50.8</v>
      </c>
    </row>
    <row r="143" spans="1:19" x14ac:dyDescent="0.35">
      <c r="A143" s="27" t="s">
        <v>406</v>
      </c>
      <c r="B143" s="15">
        <v>43293</v>
      </c>
      <c r="C143" s="14" t="s">
        <v>59</v>
      </c>
      <c r="D143" s="14">
        <v>23</v>
      </c>
      <c r="E143" s="14" t="s">
        <v>60</v>
      </c>
      <c r="F143" s="14" t="s">
        <v>71</v>
      </c>
      <c r="G143" s="14" t="s">
        <v>62</v>
      </c>
      <c r="H143" s="14" t="s">
        <v>63</v>
      </c>
      <c r="I143" s="14" t="s">
        <v>64</v>
      </c>
      <c r="J143" s="15">
        <v>43298</v>
      </c>
      <c r="K143" s="14" t="s">
        <v>162</v>
      </c>
      <c r="L143" s="14">
        <v>1340</v>
      </c>
      <c r="M143" s="14" t="s">
        <v>66</v>
      </c>
      <c r="N143" s="14" t="s">
        <v>66</v>
      </c>
      <c r="O143" s="14" t="s">
        <v>66</v>
      </c>
      <c r="P143" s="14" t="s">
        <v>66</v>
      </c>
      <c r="Q143" s="14">
        <v>174</v>
      </c>
      <c r="R143" s="14">
        <v>65</v>
      </c>
      <c r="S143" s="14">
        <v>21.5</v>
      </c>
    </row>
    <row r="144" spans="1:19" x14ac:dyDescent="0.35">
      <c r="A144" s="27" t="s">
        <v>407</v>
      </c>
      <c r="B144" s="15">
        <v>43293</v>
      </c>
      <c r="C144" s="14" t="s">
        <v>59</v>
      </c>
      <c r="D144" s="14">
        <v>41</v>
      </c>
      <c r="E144" s="14" t="s">
        <v>60</v>
      </c>
      <c r="F144" s="14" t="s">
        <v>128</v>
      </c>
      <c r="G144" s="14" t="s">
        <v>62</v>
      </c>
      <c r="H144" s="14" t="s">
        <v>63</v>
      </c>
      <c r="I144" s="14" t="s">
        <v>64</v>
      </c>
      <c r="J144" s="30">
        <v>43308</v>
      </c>
      <c r="K144" s="31" t="s">
        <v>124</v>
      </c>
      <c r="L144" s="14">
        <v>956</v>
      </c>
      <c r="M144" s="14" t="s">
        <v>66</v>
      </c>
      <c r="N144" s="14" t="s">
        <v>66</v>
      </c>
      <c r="O144" s="14" t="s">
        <v>66</v>
      </c>
      <c r="P144" s="14" t="s">
        <v>66</v>
      </c>
      <c r="Q144" s="14">
        <v>157</v>
      </c>
      <c r="R144" s="14">
        <v>49</v>
      </c>
      <c r="S144" s="14">
        <v>19.899999999999999</v>
      </c>
    </row>
    <row r="145" spans="1:19" x14ac:dyDescent="0.35">
      <c r="A145" s="27" t="s">
        <v>408</v>
      </c>
      <c r="B145" s="15">
        <v>43298</v>
      </c>
      <c r="C145" s="14" t="s">
        <v>59</v>
      </c>
      <c r="D145" s="14">
        <v>26</v>
      </c>
      <c r="E145" s="14" t="s">
        <v>60</v>
      </c>
      <c r="F145" s="14" t="s">
        <v>96</v>
      </c>
      <c r="G145" s="14" t="s">
        <v>62</v>
      </c>
      <c r="H145" s="14" t="s">
        <v>63</v>
      </c>
      <c r="I145" s="14" t="s">
        <v>64</v>
      </c>
      <c r="J145" s="15">
        <v>43298</v>
      </c>
      <c r="K145" s="14" t="s">
        <v>200</v>
      </c>
      <c r="L145" s="14">
        <v>630</v>
      </c>
      <c r="M145" s="14" t="s">
        <v>66</v>
      </c>
      <c r="N145" s="14" t="s">
        <v>66</v>
      </c>
      <c r="O145" s="14" t="s">
        <v>66</v>
      </c>
      <c r="P145" s="14" t="s">
        <v>66</v>
      </c>
      <c r="Q145" s="14">
        <v>163</v>
      </c>
      <c r="R145" s="14">
        <v>55</v>
      </c>
      <c r="S145" s="14">
        <v>20.7</v>
      </c>
    </row>
    <row r="146" spans="1:19" x14ac:dyDescent="0.35">
      <c r="A146" s="27" t="s">
        <v>409</v>
      </c>
      <c r="B146" s="15">
        <v>43301</v>
      </c>
      <c r="C146" s="14" t="s">
        <v>59</v>
      </c>
      <c r="D146" s="14">
        <v>19</v>
      </c>
      <c r="E146" s="14" t="s">
        <v>60</v>
      </c>
      <c r="F146" s="14" t="s">
        <v>96</v>
      </c>
      <c r="G146" s="14" t="s">
        <v>62</v>
      </c>
      <c r="H146" s="14" t="s">
        <v>63</v>
      </c>
      <c r="I146" s="14" t="s">
        <v>64</v>
      </c>
      <c r="J146" s="15">
        <v>43304</v>
      </c>
      <c r="K146" s="14" t="s">
        <v>111</v>
      </c>
      <c r="L146" s="14">
        <v>437</v>
      </c>
      <c r="M146" s="14" t="s">
        <v>66</v>
      </c>
      <c r="N146" s="14" t="s">
        <v>66</v>
      </c>
      <c r="O146" s="14" t="s">
        <v>353</v>
      </c>
      <c r="P146" s="14" t="s">
        <v>66</v>
      </c>
      <c r="Q146" s="14">
        <v>160</v>
      </c>
      <c r="R146" s="14">
        <v>78</v>
      </c>
      <c r="S146" s="14">
        <v>30.5</v>
      </c>
    </row>
    <row r="147" spans="1:19" x14ac:dyDescent="0.35">
      <c r="A147" s="27" t="s">
        <v>410</v>
      </c>
      <c r="B147" s="15">
        <v>43306</v>
      </c>
      <c r="C147" s="14" t="s">
        <v>59</v>
      </c>
      <c r="D147" s="14">
        <v>48</v>
      </c>
      <c r="E147" s="14" t="s">
        <v>60</v>
      </c>
      <c r="F147" s="14" t="s">
        <v>71</v>
      </c>
      <c r="G147" s="14" t="s">
        <v>62</v>
      </c>
      <c r="H147" s="14" t="s">
        <v>63</v>
      </c>
      <c r="I147" s="14" t="s">
        <v>64</v>
      </c>
      <c r="J147" s="30">
        <v>43308</v>
      </c>
      <c r="K147" s="31" t="s">
        <v>162</v>
      </c>
      <c r="L147" s="14">
        <v>440</v>
      </c>
      <c r="M147" s="14" t="s">
        <v>66</v>
      </c>
      <c r="N147" s="14" t="s">
        <v>66</v>
      </c>
      <c r="O147" s="14" t="s">
        <v>411</v>
      </c>
      <c r="P147" s="14" t="s">
        <v>66</v>
      </c>
      <c r="Q147" s="14">
        <v>164</v>
      </c>
      <c r="R147" s="14">
        <v>78</v>
      </c>
      <c r="S147" s="14">
        <v>29</v>
      </c>
    </row>
    <row r="148" spans="1:19" hidden="1" x14ac:dyDescent="0.35">
      <c r="A148" s="115" t="s">
        <v>95</v>
      </c>
      <c r="B148" s="116">
        <v>43308</v>
      </c>
      <c r="C148" s="117" t="s">
        <v>59</v>
      </c>
      <c r="D148" s="117">
        <v>53</v>
      </c>
      <c r="E148" s="117" t="s">
        <v>60</v>
      </c>
      <c r="F148" s="117" t="s">
        <v>96</v>
      </c>
      <c r="G148" s="117" t="s">
        <v>62</v>
      </c>
      <c r="H148" s="117" t="s">
        <v>63</v>
      </c>
      <c r="I148" s="117" t="s">
        <v>64</v>
      </c>
      <c r="J148" s="118">
        <v>43311</v>
      </c>
      <c r="K148" s="119" t="s">
        <v>88</v>
      </c>
      <c r="L148" s="117">
        <v>615</v>
      </c>
      <c r="M148" s="117" t="s">
        <v>66</v>
      </c>
      <c r="N148" s="117" t="s">
        <v>66</v>
      </c>
      <c r="O148" s="117" t="s">
        <v>97</v>
      </c>
      <c r="P148" s="117" t="s">
        <v>66</v>
      </c>
      <c r="Q148" s="117">
        <v>159</v>
      </c>
      <c r="R148" s="117">
        <v>108</v>
      </c>
      <c r="S148" s="117">
        <v>42.7</v>
      </c>
    </row>
    <row r="149" spans="1:19" hidden="1" x14ac:dyDescent="0.35">
      <c r="A149" s="115" t="s">
        <v>98</v>
      </c>
      <c r="B149" s="116">
        <v>43319</v>
      </c>
      <c r="C149" s="117" t="s">
        <v>59</v>
      </c>
      <c r="D149" s="117">
        <v>45</v>
      </c>
      <c r="E149" s="117" t="s">
        <v>60</v>
      </c>
      <c r="F149" s="117" t="s">
        <v>77</v>
      </c>
      <c r="G149" s="117" t="s">
        <v>62</v>
      </c>
      <c r="H149" s="117" t="s">
        <v>63</v>
      </c>
      <c r="I149" s="117" t="s">
        <v>64</v>
      </c>
      <c r="J149" s="116">
        <v>43321</v>
      </c>
      <c r="K149" s="119" t="s">
        <v>88</v>
      </c>
      <c r="L149" s="117">
        <v>426</v>
      </c>
      <c r="M149" s="117" t="s">
        <v>66</v>
      </c>
      <c r="N149" s="117" t="s">
        <v>99</v>
      </c>
      <c r="O149" s="117" t="s">
        <v>100</v>
      </c>
      <c r="P149" s="117" t="s">
        <v>66</v>
      </c>
      <c r="Q149" s="117">
        <v>175</v>
      </c>
      <c r="R149" s="117">
        <v>90</v>
      </c>
      <c r="S149" s="117">
        <v>29.4</v>
      </c>
    </row>
    <row r="150" spans="1:19" x14ac:dyDescent="0.35">
      <c r="A150" s="27" t="s">
        <v>412</v>
      </c>
      <c r="B150" s="15">
        <v>43334</v>
      </c>
      <c r="C150" s="14" t="s">
        <v>59</v>
      </c>
      <c r="D150" s="14">
        <v>27</v>
      </c>
      <c r="E150" s="14" t="s">
        <v>60</v>
      </c>
      <c r="F150" s="14" t="s">
        <v>71</v>
      </c>
      <c r="G150" s="14" t="s">
        <v>62</v>
      </c>
      <c r="H150" s="14" t="s">
        <v>63</v>
      </c>
      <c r="I150" s="14" t="s">
        <v>64</v>
      </c>
      <c r="J150" s="15">
        <v>43333</v>
      </c>
      <c r="K150" s="14" t="s">
        <v>200</v>
      </c>
      <c r="L150" s="14">
        <v>986</v>
      </c>
      <c r="M150" s="14" t="s">
        <v>66</v>
      </c>
      <c r="N150" s="14" t="s">
        <v>92</v>
      </c>
      <c r="O150" s="14" t="s">
        <v>66</v>
      </c>
      <c r="P150" s="14" t="s">
        <v>66</v>
      </c>
      <c r="Q150" s="14">
        <v>157</v>
      </c>
      <c r="R150" s="14">
        <v>52</v>
      </c>
      <c r="S150" s="14">
        <v>21.1</v>
      </c>
    </row>
    <row r="151" spans="1:19" x14ac:dyDescent="0.35">
      <c r="A151" s="27" t="s">
        <v>413</v>
      </c>
      <c r="B151" s="15">
        <v>43354</v>
      </c>
      <c r="C151" s="14" t="s">
        <v>59</v>
      </c>
      <c r="D151" s="14">
        <v>58</v>
      </c>
      <c r="E151" s="14" t="s">
        <v>60</v>
      </c>
      <c r="F151" s="14" t="s">
        <v>102</v>
      </c>
      <c r="G151" s="14" t="s">
        <v>62</v>
      </c>
      <c r="H151" s="14" t="s">
        <v>63</v>
      </c>
      <c r="I151" s="14" t="s">
        <v>64</v>
      </c>
      <c r="J151" s="15">
        <v>43356</v>
      </c>
      <c r="K151" s="31" t="s">
        <v>124</v>
      </c>
      <c r="L151" s="14">
        <v>580</v>
      </c>
      <c r="M151" s="14" t="s">
        <v>66</v>
      </c>
      <c r="N151" s="14" t="s">
        <v>392</v>
      </c>
      <c r="O151" s="14" t="s">
        <v>414</v>
      </c>
      <c r="P151" s="14" t="s">
        <v>66</v>
      </c>
      <c r="Q151" s="14">
        <v>158</v>
      </c>
      <c r="R151" s="14">
        <v>60</v>
      </c>
      <c r="S151" s="14">
        <v>24</v>
      </c>
    </row>
    <row r="152" spans="1:19" x14ac:dyDescent="0.35">
      <c r="A152" s="27" t="s">
        <v>415</v>
      </c>
      <c r="B152" s="15">
        <v>43367</v>
      </c>
      <c r="C152" s="14" t="s">
        <v>59</v>
      </c>
      <c r="D152" s="14">
        <v>37</v>
      </c>
      <c r="E152" s="14" t="s">
        <v>60</v>
      </c>
      <c r="F152" s="14" t="s">
        <v>71</v>
      </c>
      <c r="G152" s="14" t="s">
        <v>62</v>
      </c>
      <c r="H152" s="14" t="s">
        <v>63</v>
      </c>
      <c r="I152" s="14" t="s">
        <v>64</v>
      </c>
      <c r="J152" s="15">
        <v>43374</v>
      </c>
      <c r="K152" s="14" t="s">
        <v>111</v>
      </c>
      <c r="L152" s="14">
        <v>530</v>
      </c>
      <c r="M152" s="14" t="s">
        <v>66</v>
      </c>
      <c r="N152" s="14" t="s">
        <v>66</v>
      </c>
      <c r="O152" s="14" t="s">
        <v>66</v>
      </c>
      <c r="P152" s="14" t="s">
        <v>66</v>
      </c>
      <c r="Q152" s="14">
        <v>158</v>
      </c>
      <c r="R152" s="14">
        <v>48</v>
      </c>
      <c r="S152" s="14">
        <v>19.2</v>
      </c>
    </row>
    <row r="153" spans="1:19" hidden="1" x14ac:dyDescent="0.35">
      <c r="A153" s="120" t="s">
        <v>416</v>
      </c>
      <c r="B153" s="121">
        <v>43381</v>
      </c>
      <c r="C153" s="122" t="s">
        <v>59</v>
      </c>
      <c r="D153" s="122">
        <v>35</v>
      </c>
      <c r="E153" s="122" t="s">
        <v>60</v>
      </c>
      <c r="F153" s="122" t="s">
        <v>191</v>
      </c>
      <c r="G153" s="122" t="s">
        <v>62</v>
      </c>
      <c r="H153" s="122" t="s">
        <v>63</v>
      </c>
      <c r="I153" s="122" t="s">
        <v>64</v>
      </c>
      <c r="J153" s="121">
        <v>43381</v>
      </c>
      <c r="K153" s="122" t="s">
        <v>103</v>
      </c>
      <c r="L153" s="122">
        <v>0.59</v>
      </c>
      <c r="M153" s="122" t="s">
        <v>66</v>
      </c>
      <c r="N153" s="122" t="s">
        <v>66</v>
      </c>
      <c r="O153" s="122" t="s">
        <v>417</v>
      </c>
      <c r="P153" s="122" t="s">
        <v>66</v>
      </c>
      <c r="Q153" s="122">
        <v>169</v>
      </c>
      <c r="R153" s="122">
        <v>79</v>
      </c>
      <c r="S153" s="122">
        <v>27.7</v>
      </c>
    </row>
    <row r="154" spans="1:19" x14ac:dyDescent="0.35">
      <c r="A154" s="27" t="s">
        <v>418</v>
      </c>
      <c r="B154" s="15">
        <v>43383</v>
      </c>
      <c r="C154" s="14" t="s">
        <v>59</v>
      </c>
      <c r="D154" s="14">
        <v>47</v>
      </c>
      <c r="E154" s="14" t="s">
        <v>60</v>
      </c>
      <c r="F154" s="14" t="s">
        <v>191</v>
      </c>
      <c r="G154" s="14" t="s">
        <v>62</v>
      </c>
      <c r="H154" s="14" t="s">
        <v>63</v>
      </c>
      <c r="I154" s="14" t="s">
        <v>64</v>
      </c>
      <c r="J154" s="15">
        <v>43384</v>
      </c>
      <c r="K154" s="14" t="s">
        <v>149</v>
      </c>
      <c r="L154" s="14">
        <v>480</v>
      </c>
      <c r="M154" s="14" t="s">
        <v>66</v>
      </c>
      <c r="N154" s="14" t="s">
        <v>66</v>
      </c>
      <c r="O154" s="14" t="s">
        <v>419</v>
      </c>
      <c r="P154" s="14" t="s">
        <v>66</v>
      </c>
      <c r="Q154" s="14">
        <v>170</v>
      </c>
      <c r="R154" s="14">
        <v>72</v>
      </c>
      <c r="S154" s="14">
        <v>24.9</v>
      </c>
    </row>
    <row r="155" spans="1:19" x14ac:dyDescent="0.35">
      <c r="A155" s="27" t="s">
        <v>420</v>
      </c>
      <c r="B155" s="15">
        <v>43404</v>
      </c>
      <c r="C155" s="14" t="s">
        <v>59</v>
      </c>
      <c r="D155" s="14">
        <v>81</v>
      </c>
      <c r="E155" s="14" t="s">
        <v>60</v>
      </c>
      <c r="F155" s="14" t="s">
        <v>71</v>
      </c>
      <c r="G155" s="14" t="s">
        <v>62</v>
      </c>
      <c r="H155" s="14" t="s">
        <v>63</v>
      </c>
      <c r="I155" s="14" t="s">
        <v>64</v>
      </c>
      <c r="J155" s="15">
        <v>43405</v>
      </c>
      <c r="K155" s="31" t="s">
        <v>124</v>
      </c>
      <c r="L155" s="14">
        <v>465.3</v>
      </c>
      <c r="M155" s="14" t="s">
        <v>66</v>
      </c>
      <c r="N155" s="14" t="s">
        <v>66</v>
      </c>
      <c r="O155" s="14" t="s">
        <v>66</v>
      </c>
      <c r="P155" s="14" t="s">
        <v>66</v>
      </c>
      <c r="Q155" s="14">
        <v>170</v>
      </c>
      <c r="R155" s="14">
        <v>68</v>
      </c>
      <c r="S155" s="14">
        <v>23.5</v>
      </c>
    </row>
    <row r="156" spans="1:19" x14ac:dyDescent="0.35">
      <c r="A156" s="27" t="s">
        <v>421</v>
      </c>
      <c r="B156" s="15">
        <v>43424</v>
      </c>
      <c r="C156" s="14" t="s">
        <v>59</v>
      </c>
      <c r="D156" s="14">
        <v>63</v>
      </c>
      <c r="E156" s="14" t="s">
        <v>60</v>
      </c>
      <c r="F156" s="14" t="s">
        <v>96</v>
      </c>
      <c r="G156" s="14" t="s">
        <v>62</v>
      </c>
      <c r="H156" s="14" t="s">
        <v>63</v>
      </c>
      <c r="I156" s="14" t="s">
        <v>64</v>
      </c>
      <c r="J156" s="15">
        <v>43425</v>
      </c>
      <c r="K156" s="14" t="s">
        <v>200</v>
      </c>
      <c r="L156" s="14">
        <v>613</v>
      </c>
      <c r="M156" s="14" t="s">
        <v>66</v>
      </c>
      <c r="N156" s="14" t="s">
        <v>422</v>
      </c>
      <c r="O156" s="14" t="s">
        <v>423</v>
      </c>
      <c r="P156" s="14" t="s">
        <v>66</v>
      </c>
      <c r="Q156" s="14">
        <v>167</v>
      </c>
      <c r="R156" s="14">
        <v>93</v>
      </c>
      <c r="S156" s="14">
        <v>33.299999999999997</v>
      </c>
    </row>
    <row r="157" spans="1:19" x14ac:dyDescent="0.35">
      <c r="A157" s="27" t="s">
        <v>424</v>
      </c>
      <c r="B157" s="15">
        <v>43489</v>
      </c>
      <c r="C157" s="14" t="s">
        <v>59</v>
      </c>
      <c r="D157" s="14">
        <v>62</v>
      </c>
      <c r="E157" s="14" t="s">
        <v>60</v>
      </c>
      <c r="F157" s="14" t="s">
        <v>96</v>
      </c>
      <c r="G157" s="14" t="s">
        <v>62</v>
      </c>
      <c r="H157" s="14" t="s">
        <v>63</v>
      </c>
      <c r="I157" s="14" t="s">
        <v>64</v>
      </c>
      <c r="J157" s="15">
        <v>43490</v>
      </c>
      <c r="K157" s="14" t="s">
        <v>149</v>
      </c>
      <c r="L157" s="14">
        <v>906</v>
      </c>
      <c r="M157" s="14" t="s">
        <v>66</v>
      </c>
      <c r="N157" s="14" t="s">
        <v>66</v>
      </c>
      <c r="O157" s="14" t="s">
        <v>425</v>
      </c>
      <c r="P157" s="14" t="s">
        <v>66</v>
      </c>
      <c r="Q157" s="14">
        <v>151</v>
      </c>
      <c r="R157" s="14">
        <v>77</v>
      </c>
      <c r="S157" s="14">
        <v>33.799999999999997</v>
      </c>
    </row>
    <row r="158" spans="1:19" x14ac:dyDescent="0.35">
      <c r="A158" s="27" t="s">
        <v>426</v>
      </c>
      <c r="B158" s="15">
        <v>43493</v>
      </c>
      <c r="C158" s="14" t="s">
        <v>59</v>
      </c>
      <c r="D158" s="14">
        <v>66</v>
      </c>
      <c r="E158" s="14" t="s">
        <v>60</v>
      </c>
      <c r="F158" s="14" t="s">
        <v>96</v>
      </c>
      <c r="G158" s="14" t="s">
        <v>62</v>
      </c>
      <c r="H158" s="14" t="s">
        <v>63</v>
      </c>
      <c r="I158" s="14" t="s">
        <v>64</v>
      </c>
      <c r="J158" s="15">
        <v>43496</v>
      </c>
      <c r="K158" s="14" t="s">
        <v>149</v>
      </c>
      <c r="L158" s="14">
        <v>567.29999999999995</v>
      </c>
      <c r="M158" s="14" t="s">
        <v>66</v>
      </c>
      <c r="N158" s="14" t="s">
        <v>66</v>
      </c>
      <c r="O158" s="14" t="s">
        <v>427</v>
      </c>
      <c r="P158" s="14" t="s">
        <v>66</v>
      </c>
      <c r="Q158" s="14">
        <v>162</v>
      </c>
      <c r="R158" s="14">
        <v>79</v>
      </c>
      <c r="S158" s="14">
        <v>30.1</v>
      </c>
    </row>
    <row r="159" spans="1:19" x14ac:dyDescent="0.35">
      <c r="A159" s="27" t="s">
        <v>428</v>
      </c>
      <c r="B159" s="15">
        <v>43511</v>
      </c>
      <c r="C159" s="14" t="s">
        <v>59</v>
      </c>
      <c r="D159" s="14">
        <v>35</v>
      </c>
      <c r="E159" s="14" t="s">
        <v>60</v>
      </c>
      <c r="F159" s="14" t="s">
        <v>71</v>
      </c>
      <c r="G159" s="14" t="s">
        <v>62</v>
      </c>
      <c r="H159" s="14" t="s">
        <v>63</v>
      </c>
      <c r="I159" s="14" t="s">
        <v>64</v>
      </c>
      <c r="J159" s="15">
        <v>43517</v>
      </c>
      <c r="K159" s="14" t="s">
        <v>149</v>
      </c>
      <c r="L159" s="14">
        <v>496</v>
      </c>
      <c r="M159" s="14" t="s">
        <v>66</v>
      </c>
      <c r="N159" s="14" t="s">
        <v>66</v>
      </c>
      <c r="O159" s="14" t="s">
        <v>353</v>
      </c>
      <c r="P159" s="14" t="s">
        <v>66</v>
      </c>
      <c r="Q159" s="14">
        <v>167</v>
      </c>
      <c r="R159" s="14">
        <v>96</v>
      </c>
      <c r="S159" s="14">
        <v>34.4</v>
      </c>
    </row>
    <row r="160" spans="1:19" x14ac:dyDescent="0.35">
      <c r="A160" s="27" t="s">
        <v>429</v>
      </c>
      <c r="B160" s="15">
        <v>43525</v>
      </c>
      <c r="C160" s="14" t="s">
        <v>59</v>
      </c>
      <c r="D160" s="14">
        <v>41</v>
      </c>
      <c r="E160" s="14" t="s">
        <v>60</v>
      </c>
      <c r="F160" s="14" t="s">
        <v>71</v>
      </c>
      <c r="G160" s="14" t="s">
        <v>62</v>
      </c>
      <c r="H160" s="14" t="s">
        <v>63</v>
      </c>
      <c r="I160" s="14" t="s">
        <v>64</v>
      </c>
      <c r="J160" s="15">
        <v>43525</v>
      </c>
      <c r="K160" s="14" t="s">
        <v>235</v>
      </c>
      <c r="L160" s="14">
        <v>567</v>
      </c>
      <c r="M160" s="14" t="s">
        <v>66</v>
      </c>
      <c r="N160" s="14" t="s">
        <v>66</v>
      </c>
      <c r="O160" s="14" t="s">
        <v>430</v>
      </c>
      <c r="P160" s="14" t="s">
        <v>66</v>
      </c>
      <c r="Q160" s="14">
        <v>157</v>
      </c>
      <c r="R160" s="14">
        <v>87</v>
      </c>
      <c r="S160" s="14">
        <v>35.299999999999997</v>
      </c>
    </row>
    <row r="161" spans="1:19" x14ac:dyDescent="0.35">
      <c r="A161" s="27" t="s">
        <v>431</v>
      </c>
      <c r="B161" s="15">
        <v>43553</v>
      </c>
      <c r="C161" s="14" t="s">
        <v>59</v>
      </c>
      <c r="D161" s="14">
        <v>71</v>
      </c>
      <c r="E161" s="14" t="s">
        <v>60</v>
      </c>
      <c r="F161" s="14" t="s">
        <v>71</v>
      </c>
      <c r="G161" s="14" t="s">
        <v>62</v>
      </c>
      <c r="H161" s="14" t="s">
        <v>63</v>
      </c>
      <c r="I161" s="14" t="s">
        <v>64</v>
      </c>
      <c r="J161" s="15">
        <v>43552</v>
      </c>
      <c r="K161" s="14" t="s">
        <v>149</v>
      </c>
      <c r="L161" s="14">
        <v>648</v>
      </c>
      <c r="M161" s="14" t="s">
        <v>66</v>
      </c>
      <c r="N161" s="14" t="s">
        <v>66</v>
      </c>
      <c r="O161" s="14" t="s">
        <v>432</v>
      </c>
      <c r="P161" s="14" t="s">
        <v>66</v>
      </c>
      <c r="Q161" s="14">
        <v>163</v>
      </c>
      <c r="R161" s="14">
        <v>100</v>
      </c>
      <c r="S161" s="14">
        <v>37.6</v>
      </c>
    </row>
    <row r="162" spans="1:19" x14ac:dyDescent="0.35">
      <c r="A162" s="27" t="s">
        <v>433</v>
      </c>
      <c r="B162" s="15">
        <v>43599</v>
      </c>
      <c r="C162" s="14" t="s">
        <v>59</v>
      </c>
      <c r="D162" s="14">
        <v>67</v>
      </c>
      <c r="E162" s="14" t="s">
        <v>60</v>
      </c>
      <c r="F162" s="14" t="s">
        <v>152</v>
      </c>
      <c r="G162" s="14" t="s">
        <v>62</v>
      </c>
      <c r="H162" s="14" t="s">
        <v>63</v>
      </c>
      <c r="I162" s="14" t="s">
        <v>64</v>
      </c>
      <c r="J162" s="15">
        <v>43600</v>
      </c>
      <c r="K162" s="14" t="s">
        <v>149</v>
      </c>
      <c r="L162" s="14">
        <v>590</v>
      </c>
      <c r="M162" s="14" t="s">
        <v>66</v>
      </c>
      <c r="N162" s="14" t="s">
        <v>66</v>
      </c>
      <c r="O162" s="14" t="s">
        <v>434</v>
      </c>
      <c r="P162" s="14" t="s">
        <v>66</v>
      </c>
      <c r="Q162" s="14">
        <v>161</v>
      </c>
      <c r="R162" s="14">
        <v>74</v>
      </c>
      <c r="S162" s="14">
        <v>28.5</v>
      </c>
    </row>
    <row r="163" spans="1:19" hidden="1" x14ac:dyDescent="0.35">
      <c r="A163" s="115" t="s">
        <v>101</v>
      </c>
      <c r="B163" s="116">
        <v>43649</v>
      </c>
      <c r="C163" s="117" t="s">
        <v>59</v>
      </c>
      <c r="D163" s="117">
        <v>32</v>
      </c>
      <c r="E163" s="117" t="s">
        <v>60</v>
      </c>
      <c r="F163" s="117" t="s">
        <v>102</v>
      </c>
      <c r="G163" s="117" t="s">
        <v>62</v>
      </c>
      <c r="H163" s="117" t="s">
        <v>63</v>
      </c>
      <c r="I163" s="117" t="s">
        <v>64</v>
      </c>
      <c r="J163" s="116">
        <v>43651</v>
      </c>
      <c r="K163" s="117" t="s">
        <v>103</v>
      </c>
      <c r="L163" s="117">
        <v>743.4</v>
      </c>
      <c r="M163" s="117" t="s">
        <v>66</v>
      </c>
      <c r="N163" s="117" t="s">
        <v>66</v>
      </c>
      <c r="O163" s="117" t="s">
        <v>104</v>
      </c>
      <c r="P163" s="117" t="s">
        <v>66</v>
      </c>
      <c r="Q163" s="117">
        <v>162</v>
      </c>
      <c r="R163" s="117">
        <v>52</v>
      </c>
      <c r="S163" s="117">
        <v>19.8</v>
      </c>
    </row>
    <row r="164" spans="1:19" x14ac:dyDescent="0.35">
      <c r="A164" s="27" t="s">
        <v>435</v>
      </c>
      <c r="B164" s="15">
        <v>43690</v>
      </c>
      <c r="C164" s="14" t="s">
        <v>59</v>
      </c>
      <c r="D164" s="14">
        <v>63</v>
      </c>
      <c r="E164" s="14" t="s">
        <v>60</v>
      </c>
      <c r="F164" s="14" t="s">
        <v>152</v>
      </c>
      <c r="G164" s="14" t="s">
        <v>62</v>
      </c>
      <c r="H164" s="14" t="s">
        <v>63</v>
      </c>
      <c r="I164" s="14" t="s">
        <v>64</v>
      </c>
      <c r="J164" s="15">
        <v>43693</v>
      </c>
      <c r="K164" s="14" t="s">
        <v>227</v>
      </c>
      <c r="L164" s="14">
        <v>794</v>
      </c>
      <c r="M164" s="14" t="s">
        <v>66</v>
      </c>
      <c r="N164" s="14" t="s">
        <v>66</v>
      </c>
      <c r="O164" s="14" t="s">
        <v>436</v>
      </c>
      <c r="P164" s="14" t="s">
        <v>66</v>
      </c>
      <c r="Q164" s="14">
        <v>163</v>
      </c>
      <c r="R164" s="14">
        <v>58</v>
      </c>
      <c r="S164" s="14">
        <v>21.8</v>
      </c>
    </row>
    <row r="165" spans="1:19" hidden="1" x14ac:dyDescent="0.35">
      <c r="A165" s="120" t="s">
        <v>437</v>
      </c>
      <c r="B165" s="121">
        <v>43850</v>
      </c>
      <c r="C165" s="122" t="s">
        <v>59</v>
      </c>
      <c r="D165" s="122">
        <v>35</v>
      </c>
      <c r="E165" s="122" t="s">
        <v>60</v>
      </c>
      <c r="F165" s="122" t="s">
        <v>96</v>
      </c>
      <c r="G165" s="122" t="s">
        <v>62</v>
      </c>
      <c r="H165" s="122" t="s">
        <v>63</v>
      </c>
      <c r="I165" s="122" t="s">
        <v>64</v>
      </c>
      <c r="J165" s="122" t="s">
        <v>438</v>
      </c>
      <c r="K165" s="122" t="s">
        <v>88</v>
      </c>
      <c r="L165" s="122" t="s">
        <v>186</v>
      </c>
      <c r="M165" s="122" t="s">
        <v>66</v>
      </c>
      <c r="N165" s="122" t="s">
        <v>66</v>
      </c>
      <c r="O165" s="122" t="s">
        <v>439</v>
      </c>
      <c r="P165" s="122" t="s">
        <v>66</v>
      </c>
      <c r="Q165" s="122">
        <v>158</v>
      </c>
      <c r="R165" s="122">
        <v>72</v>
      </c>
      <c r="S165" s="122">
        <v>28.8</v>
      </c>
    </row>
    <row r="166" spans="1:19" x14ac:dyDescent="0.35">
      <c r="A166" s="27" t="s">
        <v>440</v>
      </c>
      <c r="B166" s="15">
        <v>43882</v>
      </c>
      <c r="C166" s="14" t="s">
        <v>59</v>
      </c>
      <c r="D166" s="14">
        <v>65</v>
      </c>
      <c r="E166" s="14" t="s">
        <v>60</v>
      </c>
      <c r="F166" s="14" t="s">
        <v>102</v>
      </c>
      <c r="G166" s="14" t="s">
        <v>62</v>
      </c>
      <c r="H166" s="14" t="s">
        <v>63</v>
      </c>
      <c r="I166" s="14" t="s">
        <v>64</v>
      </c>
      <c r="J166" s="14" t="s">
        <v>441</v>
      </c>
      <c r="K166" s="14" t="s">
        <v>177</v>
      </c>
      <c r="L166" s="14">
        <v>426</v>
      </c>
      <c r="M166" s="14" t="s">
        <v>66</v>
      </c>
      <c r="N166" s="14" t="s">
        <v>66</v>
      </c>
      <c r="O166" s="14" t="s">
        <v>442</v>
      </c>
      <c r="P166" s="14" t="s">
        <v>66</v>
      </c>
      <c r="Q166" s="14">
        <v>159</v>
      </c>
      <c r="R166" s="14">
        <v>73</v>
      </c>
      <c r="S166" s="14">
        <v>28.9</v>
      </c>
    </row>
    <row r="167" spans="1:19" x14ac:dyDescent="0.35">
      <c r="A167" s="27" t="s">
        <v>443</v>
      </c>
      <c r="B167" s="15">
        <v>43901</v>
      </c>
      <c r="C167" s="14" t="s">
        <v>59</v>
      </c>
      <c r="D167" s="14">
        <v>78</v>
      </c>
      <c r="E167" s="14" t="s">
        <v>60</v>
      </c>
      <c r="F167" s="14" t="s">
        <v>71</v>
      </c>
      <c r="G167" s="14" t="s">
        <v>62</v>
      </c>
      <c r="H167" s="14" t="s">
        <v>63</v>
      </c>
      <c r="I167" s="14" t="s">
        <v>64</v>
      </c>
      <c r="J167" s="15">
        <v>44138</v>
      </c>
      <c r="K167" s="14" t="s">
        <v>162</v>
      </c>
      <c r="L167" s="14" t="s">
        <v>186</v>
      </c>
      <c r="M167" s="14" t="s">
        <v>66</v>
      </c>
      <c r="N167" s="14" t="s">
        <v>66</v>
      </c>
      <c r="O167" s="14" t="s">
        <v>444</v>
      </c>
      <c r="P167" s="14" t="s">
        <v>66</v>
      </c>
      <c r="Q167" s="14">
        <v>154</v>
      </c>
      <c r="R167" s="14">
        <v>60</v>
      </c>
      <c r="S167" s="14">
        <v>25.3</v>
      </c>
    </row>
    <row r="168" spans="1:19" hidden="1" x14ac:dyDescent="0.35">
      <c r="A168" s="11" t="s">
        <v>73</v>
      </c>
      <c r="B168" s="12">
        <v>44005</v>
      </c>
      <c r="C168" s="13" t="s">
        <v>59</v>
      </c>
      <c r="D168" s="13">
        <v>57</v>
      </c>
      <c r="E168" s="14" t="s">
        <v>60</v>
      </c>
      <c r="F168" s="14" t="s">
        <v>74</v>
      </c>
      <c r="G168" s="14" t="s">
        <v>62</v>
      </c>
      <c r="H168" s="14" t="s">
        <v>63</v>
      </c>
      <c r="I168" s="14" t="s">
        <v>64</v>
      </c>
      <c r="J168" s="15">
        <v>44005</v>
      </c>
      <c r="K168" s="14" t="s">
        <v>65</v>
      </c>
      <c r="L168" s="14">
        <v>1015</v>
      </c>
      <c r="M168" s="14" t="s">
        <v>66</v>
      </c>
      <c r="N168" s="14" t="s">
        <v>66</v>
      </c>
      <c r="O168" s="14" t="s">
        <v>75</v>
      </c>
      <c r="P168" s="14" t="s">
        <v>66</v>
      </c>
      <c r="Q168" s="14">
        <v>173</v>
      </c>
      <c r="R168" s="14">
        <v>63</v>
      </c>
      <c r="S168" s="14">
        <v>21</v>
      </c>
    </row>
    <row r="169" spans="1:19" x14ac:dyDescent="0.35">
      <c r="A169" s="27" t="s">
        <v>445</v>
      </c>
      <c r="B169" s="15">
        <v>44021</v>
      </c>
      <c r="C169" s="14" t="s">
        <v>59</v>
      </c>
      <c r="D169" s="14">
        <v>48</v>
      </c>
      <c r="E169" s="14" t="s">
        <v>60</v>
      </c>
      <c r="F169" s="14" t="s">
        <v>191</v>
      </c>
      <c r="G169" s="14" t="s">
        <v>62</v>
      </c>
      <c r="H169" s="14" t="s">
        <v>63</v>
      </c>
      <c r="I169" s="14" t="s">
        <v>64</v>
      </c>
      <c r="J169" s="15">
        <v>44021</v>
      </c>
      <c r="K169" s="14" t="s">
        <v>205</v>
      </c>
      <c r="L169" s="14">
        <v>654</v>
      </c>
      <c r="M169" s="14" t="s">
        <v>66</v>
      </c>
      <c r="N169" s="14" t="s">
        <v>66</v>
      </c>
      <c r="O169" s="14" t="s">
        <v>446</v>
      </c>
      <c r="P169" s="14" t="s">
        <v>66</v>
      </c>
      <c r="Q169" s="14">
        <v>180</v>
      </c>
      <c r="R169" s="14">
        <v>64</v>
      </c>
      <c r="S169" s="14">
        <v>19.8</v>
      </c>
    </row>
    <row r="170" spans="1:19" x14ac:dyDescent="0.35">
      <c r="A170" s="27" t="s">
        <v>447</v>
      </c>
      <c r="B170" s="15">
        <v>44046</v>
      </c>
      <c r="C170" s="14" t="s">
        <v>59</v>
      </c>
      <c r="D170" s="14">
        <v>24</v>
      </c>
      <c r="E170" s="14" t="s">
        <v>60</v>
      </c>
      <c r="F170" s="14" t="s">
        <v>77</v>
      </c>
      <c r="G170" s="14" t="s">
        <v>62</v>
      </c>
      <c r="H170" s="14" t="s">
        <v>63</v>
      </c>
      <c r="I170" s="14" t="s">
        <v>64</v>
      </c>
      <c r="J170" s="15">
        <v>44046</v>
      </c>
      <c r="K170" s="14" t="s">
        <v>200</v>
      </c>
      <c r="L170" s="14" t="s">
        <v>186</v>
      </c>
      <c r="M170" s="14" t="s">
        <v>66</v>
      </c>
      <c r="N170" s="14" t="s">
        <v>66</v>
      </c>
      <c r="O170" s="14" t="s">
        <v>448</v>
      </c>
      <c r="P170" s="14" t="s">
        <v>66</v>
      </c>
      <c r="Q170" s="14">
        <v>172</v>
      </c>
      <c r="R170" s="14">
        <v>76</v>
      </c>
      <c r="S170" s="14">
        <v>25.7</v>
      </c>
    </row>
    <row r="171" spans="1:19" x14ac:dyDescent="0.35">
      <c r="A171" s="27" t="s">
        <v>449</v>
      </c>
      <c r="B171" s="15">
        <v>44161</v>
      </c>
      <c r="C171" s="14" t="s">
        <v>59</v>
      </c>
      <c r="D171" s="14">
        <v>40</v>
      </c>
      <c r="E171" s="14" t="s">
        <v>60</v>
      </c>
      <c r="F171" s="14" t="s">
        <v>77</v>
      </c>
      <c r="G171" s="14" t="s">
        <v>62</v>
      </c>
      <c r="H171" s="14" t="s">
        <v>63</v>
      </c>
      <c r="I171" s="14" t="s">
        <v>64</v>
      </c>
      <c r="J171" s="14" t="s">
        <v>450</v>
      </c>
      <c r="K171" s="14" t="s">
        <v>251</v>
      </c>
      <c r="L171" s="14" t="s">
        <v>451</v>
      </c>
      <c r="M171" s="14" t="s">
        <v>66</v>
      </c>
      <c r="N171" s="14" t="s">
        <v>66</v>
      </c>
      <c r="O171" s="14" t="s">
        <v>84</v>
      </c>
      <c r="P171" s="14" t="s">
        <v>66</v>
      </c>
      <c r="Q171" s="14">
        <v>165</v>
      </c>
      <c r="R171" s="14">
        <v>57</v>
      </c>
      <c r="S171" s="14">
        <v>20.9</v>
      </c>
    </row>
    <row r="172" spans="1:19" x14ac:dyDescent="0.35">
      <c r="A172" s="27" t="s">
        <v>452</v>
      </c>
      <c r="B172" s="15">
        <v>44242</v>
      </c>
      <c r="C172" s="14" t="s">
        <v>59</v>
      </c>
      <c r="D172" s="14">
        <v>34</v>
      </c>
      <c r="E172" s="14" t="s">
        <v>60</v>
      </c>
      <c r="F172" s="14" t="s">
        <v>77</v>
      </c>
      <c r="G172" s="14" t="s">
        <v>62</v>
      </c>
      <c r="H172" s="14" t="s">
        <v>63</v>
      </c>
      <c r="I172" s="14" t="s">
        <v>64</v>
      </c>
      <c r="J172" s="15">
        <v>44242</v>
      </c>
      <c r="K172" s="14" t="s">
        <v>167</v>
      </c>
      <c r="L172" s="41" t="s">
        <v>186</v>
      </c>
      <c r="M172" s="14" t="s">
        <v>66</v>
      </c>
      <c r="N172" s="14" t="s">
        <v>66</v>
      </c>
      <c r="O172" s="14" t="s">
        <v>84</v>
      </c>
      <c r="P172" s="14" t="s">
        <v>66</v>
      </c>
      <c r="Q172" s="14">
        <v>164</v>
      </c>
      <c r="R172" s="14">
        <v>59</v>
      </c>
      <c r="S172" s="14">
        <v>21.9</v>
      </c>
    </row>
    <row r="173" spans="1:19" x14ac:dyDescent="0.35">
      <c r="A173" s="27" t="s">
        <v>453</v>
      </c>
      <c r="B173" s="15">
        <v>44244</v>
      </c>
      <c r="C173" s="14" t="s">
        <v>59</v>
      </c>
      <c r="D173" s="14">
        <v>72</v>
      </c>
      <c r="E173" s="14" t="s">
        <v>60</v>
      </c>
      <c r="F173" s="14" t="s">
        <v>77</v>
      </c>
      <c r="G173" s="14" t="s">
        <v>62</v>
      </c>
      <c r="H173" s="14" t="s">
        <v>63</v>
      </c>
      <c r="I173" s="14" t="s">
        <v>64</v>
      </c>
      <c r="J173" s="15">
        <v>44244</v>
      </c>
      <c r="K173" s="14" t="s">
        <v>200</v>
      </c>
      <c r="L173" s="14" t="s">
        <v>454</v>
      </c>
      <c r="M173" s="14" t="s">
        <v>66</v>
      </c>
      <c r="N173" s="14" t="s">
        <v>66</v>
      </c>
      <c r="O173" s="14" t="s">
        <v>455</v>
      </c>
      <c r="P173" s="14" t="s">
        <v>66</v>
      </c>
      <c r="Q173" s="14">
        <v>170</v>
      </c>
      <c r="R173" s="14">
        <v>93</v>
      </c>
      <c r="S173" s="14">
        <v>32.200000000000003</v>
      </c>
    </row>
    <row r="174" spans="1:19" x14ac:dyDescent="0.35">
      <c r="A174" s="27" t="s">
        <v>456</v>
      </c>
      <c r="B174" s="15">
        <v>44271</v>
      </c>
      <c r="C174" s="14" t="s">
        <v>59</v>
      </c>
      <c r="D174" s="14">
        <v>52</v>
      </c>
      <c r="E174" s="14" t="s">
        <v>60</v>
      </c>
      <c r="F174" s="14" t="s">
        <v>191</v>
      </c>
      <c r="G174" s="14" t="s">
        <v>62</v>
      </c>
      <c r="H174" s="14" t="s">
        <v>63</v>
      </c>
      <c r="I174" s="14" t="s">
        <v>64</v>
      </c>
      <c r="J174" s="15">
        <v>44271</v>
      </c>
      <c r="K174" s="14" t="s">
        <v>111</v>
      </c>
      <c r="L174" s="14" t="s">
        <v>457</v>
      </c>
      <c r="M174" s="14" t="s">
        <v>66</v>
      </c>
      <c r="N174" s="14" t="s">
        <v>66</v>
      </c>
      <c r="O174" s="14" t="s">
        <v>458</v>
      </c>
      <c r="P174" s="14" t="s">
        <v>66</v>
      </c>
      <c r="Q174" s="14">
        <v>165</v>
      </c>
      <c r="R174" s="14">
        <v>56</v>
      </c>
      <c r="S174" s="14">
        <v>20.6</v>
      </c>
    </row>
    <row r="175" spans="1:19" x14ac:dyDescent="0.35">
      <c r="A175" s="27" t="s">
        <v>459</v>
      </c>
      <c r="B175" s="15">
        <v>44390</v>
      </c>
      <c r="C175" s="14" t="s">
        <v>59</v>
      </c>
      <c r="D175" s="14">
        <v>65</v>
      </c>
      <c r="E175" s="14" t="s">
        <v>60</v>
      </c>
      <c r="F175" s="14" t="s">
        <v>191</v>
      </c>
      <c r="G175" s="14" t="s">
        <v>62</v>
      </c>
      <c r="H175" s="14" t="s">
        <v>63</v>
      </c>
      <c r="I175" s="14" t="s">
        <v>64</v>
      </c>
      <c r="J175" s="15">
        <v>44390</v>
      </c>
      <c r="K175" s="14" t="s">
        <v>124</v>
      </c>
      <c r="L175" s="14" t="s">
        <v>460</v>
      </c>
      <c r="M175" s="14" t="s">
        <v>66</v>
      </c>
      <c r="N175" s="14" t="s">
        <v>66</v>
      </c>
      <c r="O175" s="14" t="s">
        <v>461</v>
      </c>
      <c r="P175" s="14" t="s">
        <v>66</v>
      </c>
      <c r="Q175" s="14">
        <v>156</v>
      </c>
      <c r="R175" s="14">
        <v>117</v>
      </c>
      <c r="S175" s="14">
        <v>48.1</v>
      </c>
    </row>
    <row r="176" spans="1:19" x14ac:dyDescent="0.35">
      <c r="A176" s="27" t="s">
        <v>462</v>
      </c>
      <c r="B176" s="15">
        <v>44390</v>
      </c>
      <c r="C176" s="14" t="s">
        <v>59</v>
      </c>
      <c r="D176" s="14">
        <v>33</v>
      </c>
      <c r="E176" s="14" t="s">
        <v>60</v>
      </c>
      <c r="F176" s="14" t="s">
        <v>71</v>
      </c>
      <c r="G176" s="14" t="s">
        <v>62</v>
      </c>
      <c r="H176" s="14" t="s">
        <v>63</v>
      </c>
      <c r="I176" s="14" t="s">
        <v>64</v>
      </c>
      <c r="J176" s="15">
        <v>44390</v>
      </c>
      <c r="K176" s="14" t="s">
        <v>65</v>
      </c>
      <c r="L176" s="14" t="s">
        <v>463</v>
      </c>
      <c r="M176" s="14" t="s">
        <v>66</v>
      </c>
      <c r="N176" s="14" t="s">
        <v>66</v>
      </c>
      <c r="O176" s="14" t="s">
        <v>66</v>
      </c>
      <c r="P176" s="14" t="s">
        <v>66</v>
      </c>
      <c r="Q176" s="14">
        <v>170</v>
      </c>
      <c r="R176" s="14">
        <v>80</v>
      </c>
      <c r="S176" s="14">
        <v>27.7</v>
      </c>
    </row>
    <row r="177" spans="1:19" x14ac:dyDescent="0.35">
      <c r="A177" s="27" t="s">
        <v>464</v>
      </c>
      <c r="B177" s="15">
        <v>44400</v>
      </c>
      <c r="C177" s="14" t="s">
        <v>59</v>
      </c>
      <c r="D177" s="14">
        <v>44</v>
      </c>
      <c r="E177" s="14" t="s">
        <v>60</v>
      </c>
      <c r="F177" s="14" t="s">
        <v>191</v>
      </c>
      <c r="G177" s="14" t="s">
        <v>62</v>
      </c>
      <c r="H177" s="14" t="s">
        <v>63</v>
      </c>
      <c r="I177" s="14" t="s">
        <v>64</v>
      </c>
      <c r="J177" s="15">
        <v>44400</v>
      </c>
      <c r="K177" s="14" t="s">
        <v>149</v>
      </c>
      <c r="L177" s="14" t="s">
        <v>465</v>
      </c>
      <c r="M177" s="14" t="s">
        <v>66</v>
      </c>
      <c r="N177" s="14" t="s">
        <v>66</v>
      </c>
      <c r="O177" s="14" t="s">
        <v>66</v>
      </c>
      <c r="P177" s="14" t="s">
        <v>66</v>
      </c>
      <c r="Q177" s="14">
        <v>162</v>
      </c>
      <c r="R177" s="14">
        <v>45</v>
      </c>
      <c r="S177" s="14">
        <v>17.100000000000001</v>
      </c>
    </row>
    <row r="178" spans="1:19" x14ac:dyDescent="0.35">
      <c r="A178" s="27" t="s">
        <v>466</v>
      </c>
      <c r="B178" s="15">
        <v>44495</v>
      </c>
      <c r="C178" s="14" t="s">
        <v>59</v>
      </c>
      <c r="D178" s="14">
        <v>50</v>
      </c>
      <c r="E178" s="14" t="s">
        <v>60</v>
      </c>
      <c r="F178" s="14" t="s">
        <v>191</v>
      </c>
      <c r="G178" s="14" t="s">
        <v>62</v>
      </c>
      <c r="H178" s="14" t="s">
        <v>63</v>
      </c>
      <c r="I178" s="14" t="s">
        <v>64</v>
      </c>
      <c r="J178" s="15">
        <v>44495</v>
      </c>
      <c r="K178" s="14" t="s">
        <v>149</v>
      </c>
      <c r="L178" s="14" t="s">
        <v>186</v>
      </c>
      <c r="M178" s="14" t="s">
        <v>66</v>
      </c>
      <c r="N178" s="14" t="s">
        <v>66</v>
      </c>
      <c r="O178" s="14" t="s">
        <v>353</v>
      </c>
      <c r="P178" s="14" t="s">
        <v>66</v>
      </c>
      <c r="Q178" s="14">
        <v>172</v>
      </c>
      <c r="R178" s="14">
        <v>91</v>
      </c>
      <c r="S178" s="14">
        <v>30.8</v>
      </c>
    </row>
    <row r="179" spans="1:19" x14ac:dyDescent="0.35">
      <c r="A179" s="27" t="s">
        <v>467</v>
      </c>
      <c r="B179" s="15">
        <v>44515</v>
      </c>
      <c r="C179" s="14" t="s">
        <v>59</v>
      </c>
      <c r="D179" s="14">
        <v>75</v>
      </c>
      <c r="E179" s="14" t="s">
        <v>60</v>
      </c>
      <c r="F179" s="14" t="s">
        <v>191</v>
      </c>
      <c r="G179" s="14" t="s">
        <v>62</v>
      </c>
      <c r="H179" s="14" t="s">
        <v>63</v>
      </c>
      <c r="I179" s="14" t="s">
        <v>64</v>
      </c>
      <c r="J179" s="15">
        <v>44515</v>
      </c>
      <c r="K179" s="14" t="s">
        <v>115</v>
      </c>
      <c r="L179" s="14" t="s">
        <v>468</v>
      </c>
      <c r="M179" s="14" t="s">
        <v>66</v>
      </c>
      <c r="N179" s="14" t="s">
        <v>66</v>
      </c>
      <c r="O179" s="14" t="s">
        <v>469</v>
      </c>
      <c r="P179" s="14" t="s">
        <v>66</v>
      </c>
      <c r="Q179" s="14">
        <v>170</v>
      </c>
      <c r="R179" s="14">
        <v>89</v>
      </c>
      <c r="S179" s="14">
        <v>30.8</v>
      </c>
    </row>
    <row r="180" spans="1:19" x14ac:dyDescent="0.35">
      <c r="A180" s="27" t="s">
        <v>470</v>
      </c>
      <c r="B180" s="15">
        <v>44523</v>
      </c>
      <c r="C180" s="14" t="s">
        <v>59</v>
      </c>
      <c r="D180" s="14">
        <v>49</v>
      </c>
      <c r="E180" s="14" t="s">
        <v>60</v>
      </c>
      <c r="F180" s="14" t="s">
        <v>77</v>
      </c>
      <c r="G180" s="14" t="s">
        <v>62</v>
      </c>
      <c r="H180" s="14" t="s">
        <v>63</v>
      </c>
      <c r="I180" s="14" t="s">
        <v>64</v>
      </c>
      <c r="J180" s="15">
        <v>44523</v>
      </c>
      <c r="K180" s="14" t="s">
        <v>196</v>
      </c>
      <c r="L180" s="14" t="s">
        <v>471</v>
      </c>
      <c r="M180" s="14" t="s">
        <v>66</v>
      </c>
      <c r="N180" s="14" t="s">
        <v>66</v>
      </c>
      <c r="O180" s="14" t="s">
        <v>66</v>
      </c>
      <c r="P180" s="14" t="s">
        <v>66</v>
      </c>
      <c r="Q180" s="14">
        <v>172</v>
      </c>
      <c r="R180" s="14">
        <v>80</v>
      </c>
      <c r="S180" s="14">
        <v>27</v>
      </c>
    </row>
    <row r="181" spans="1:19" x14ac:dyDescent="0.35">
      <c r="A181" s="27" t="s">
        <v>472</v>
      </c>
      <c r="B181" s="15">
        <v>44531</v>
      </c>
      <c r="C181" s="14" t="s">
        <v>59</v>
      </c>
      <c r="D181" s="14">
        <v>48</v>
      </c>
      <c r="E181" s="14" t="s">
        <v>60</v>
      </c>
      <c r="F181" s="14" t="s">
        <v>77</v>
      </c>
      <c r="G181" s="14" t="s">
        <v>62</v>
      </c>
      <c r="H181" s="14" t="s">
        <v>63</v>
      </c>
      <c r="I181" s="14" t="s">
        <v>64</v>
      </c>
      <c r="J181" s="15">
        <v>44532</v>
      </c>
      <c r="K181" s="14" t="s">
        <v>111</v>
      </c>
      <c r="L181" s="14" t="s">
        <v>473</v>
      </c>
      <c r="M181" s="14" t="s">
        <v>66</v>
      </c>
      <c r="N181" s="14" t="s">
        <v>66</v>
      </c>
      <c r="O181" s="14" t="s">
        <v>474</v>
      </c>
      <c r="P181" s="14" t="s">
        <v>66</v>
      </c>
      <c r="Q181" s="14">
        <v>158</v>
      </c>
      <c r="R181" s="14">
        <v>76</v>
      </c>
      <c r="S181" s="14">
        <v>30.4</v>
      </c>
    </row>
    <row r="182" spans="1:19" x14ac:dyDescent="0.35">
      <c r="A182" s="27" t="s">
        <v>475</v>
      </c>
      <c r="B182" s="15">
        <v>44602</v>
      </c>
      <c r="C182" s="14" t="s">
        <v>59</v>
      </c>
      <c r="D182" s="14">
        <v>40</v>
      </c>
      <c r="E182" s="14" t="s">
        <v>60</v>
      </c>
      <c r="F182" s="14" t="s">
        <v>191</v>
      </c>
      <c r="G182" s="14" t="s">
        <v>62</v>
      </c>
      <c r="H182" s="14" t="s">
        <v>63</v>
      </c>
      <c r="I182" s="14" t="s">
        <v>64</v>
      </c>
      <c r="J182" s="15">
        <v>44602</v>
      </c>
      <c r="K182" s="14" t="s">
        <v>111</v>
      </c>
      <c r="L182" s="14" t="s">
        <v>476</v>
      </c>
      <c r="M182" s="14" t="s">
        <v>66</v>
      </c>
      <c r="N182" s="14" t="s">
        <v>477</v>
      </c>
      <c r="O182" s="14" t="s">
        <v>478</v>
      </c>
      <c r="P182" s="14" t="s">
        <v>66</v>
      </c>
      <c r="Q182" s="14">
        <v>164</v>
      </c>
      <c r="R182" s="14">
        <v>70</v>
      </c>
      <c r="S182" s="14">
        <v>26</v>
      </c>
    </row>
    <row r="183" spans="1:19" x14ac:dyDescent="0.35">
      <c r="A183" s="27" t="s">
        <v>479</v>
      </c>
      <c r="B183" s="15">
        <v>44607</v>
      </c>
      <c r="C183" s="14" t="s">
        <v>59</v>
      </c>
      <c r="D183" s="14">
        <v>47</v>
      </c>
      <c r="E183" s="14" t="s">
        <v>60</v>
      </c>
      <c r="F183" s="14" t="s">
        <v>191</v>
      </c>
      <c r="G183" s="14" t="s">
        <v>62</v>
      </c>
      <c r="H183" s="14" t="s">
        <v>63</v>
      </c>
      <c r="I183" s="14" t="s">
        <v>64</v>
      </c>
      <c r="J183" s="15">
        <v>44607</v>
      </c>
      <c r="K183" s="14" t="s">
        <v>167</v>
      </c>
      <c r="L183" s="14" t="s">
        <v>186</v>
      </c>
      <c r="M183" s="14" t="s">
        <v>66</v>
      </c>
      <c r="N183" s="14" t="s">
        <v>66</v>
      </c>
      <c r="O183" s="14" t="s">
        <v>84</v>
      </c>
      <c r="P183" s="14" t="s">
        <v>66</v>
      </c>
      <c r="Q183" s="14">
        <v>176</v>
      </c>
      <c r="R183" s="14">
        <v>70</v>
      </c>
      <c r="S183" s="14">
        <v>22.6</v>
      </c>
    </row>
    <row r="184" spans="1:19" hidden="1" x14ac:dyDescent="0.35">
      <c r="A184" s="120" t="s">
        <v>480</v>
      </c>
      <c r="B184" s="121">
        <v>44680</v>
      </c>
      <c r="C184" s="122" t="s">
        <v>59</v>
      </c>
      <c r="D184" s="122">
        <v>50</v>
      </c>
      <c r="E184" s="122" t="s">
        <v>60</v>
      </c>
      <c r="F184" s="122" t="s">
        <v>96</v>
      </c>
      <c r="G184" s="122" t="s">
        <v>62</v>
      </c>
      <c r="H184" s="122" t="s">
        <v>63</v>
      </c>
      <c r="I184" s="122" t="s">
        <v>64</v>
      </c>
      <c r="J184" s="121">
        <v>44680</v>
      </c>
      <c r="K184" s="122" t="s">
        <v>172</v>
      </c>
      <c r="L184" s="123">
        <v>44635</v>
      </c>
      <c r="M184" s="122" t="s">
        <v>66</v>
      </c>
      <c r="N184" s="122" t="s">
        <v>481</v>
      </c>
      <c r="O184" s="122" t="s">
        <v>482</v>
      </c>
      <c r="P184" s="122" t="s">
        <v>66</v>
      </c>
      <c r="Q184" s="122">
        <v>164</v>
      </c>
      <c r="R184" s="122">
        <v>81</v>
      </c>
      <c r="S184" s="122">
        <v>30.1</v>
      </c>
    </row>
    <row r="185" spans="1:19" x14ac:dyDescent="0.35">
      <c r="A185" s="27" t="s">
        <v>483</v>
      </c>
      <c r="B185" s="15">
        <v>44728</v>
      </c>
      <c r="C185" s="14" t="s">
        <v>59</v>
      </c>
      <c r="D185" s="14">
        <v>35</v>
      </c>
      <c r="E185" s="14" t="s">
        <v>60</v>
      </c>
      <c r="F185" s="14" t="s">
        <v>77</v>
      </c>
      <c r="G185" s="14" t="s">
        <v>62</v>
      </c>
      <c r="H185" s="14" t="s">
        <v>63</v>
      </c>
      <c r="I185" s="14" t="s">
        <v>64</v>
      </c>
      <c r="J185" s="15">
        <v>44728</v>
      </c>
      <c r="K185" s="14" t="s">
        <v>111</v>
      </c>
      <c r="L185" s="14" t="s">
        <v>484</v>
      </c>
      <c r="M185" s="14" t="s">
        <v>66</v>
      </c>
      <c r="N185" s="14" t="s">
        <v>485</v>
      </c>
      <c r="O185" s="14" t="s">
        <v>116</v>
      </c>
      <c r="P185" s="14" t="s">
        <v>66</v>
      </c>
      <c r="Q185" s="14">
        <v>167</v>
      </c>
      <c r="R185" s="14">
        <v>62</v>
      </c>
      <c r="S185" s="14">
        <v>22.2</v>
      </c>
    </row>
    <row r="186" spans="1:19" x14ac:dyDescent="0.35">
      <c r="A186" s="27" t="s">
        <v>486</v>
      </c>
      <c r="B186" s="15">
        <v>44753</v>
      </c>
      <c r="C186" s="14" t="s">
        <v>59</v>
      </c>
      <c r="D186" s="14">
        <v>38</v>
      </c>
      <c r="E186" s="14" t="s">
        <v>60</v>
      </c>
      <c r="F186" s="14" t="s">
        <v>191</v>
      </c>
      <c r="G186" s="14" t="s">
        <v>62</v>
      </c>
      <c r="H186" s="14" t="s">
        <v>63</v>
      </c>
      <c r="I186" s="14" t="s">
        <v>64</v>
      </c>
      <c r="J186" s="15">
        <v>44753</v>
      </c>
      <c r="K186" s="14" t="s">
        <v>187</v>
      </c>
      <c r="L186" s="14" t="s">
        <v>487</v>
      </c>
      <c r="M186" s="14" t="s">
        <v>66</v>
      </c>
      <c r="N186" s="14" t="s">
        <v>66</v>
      </c>
      <c r="O186" s="14" t="s">
        <v>66</v>
      </c>
      <c r="P186" s="14" t="s">
        <v>66</v>
      </c>
      <c r="Q186" s="14">
        <v>160</v>
      </c>
      <c r="R186" s="14">
        <v>40</v>
      </c>
      <c r="S186" s="14">
        <v>15.6</v>
      </c>
    </row>
    <row r="187" spans="1:19" x14ac:dyDescent="0.35">
      <c r="A187" s="27" t="s">
        <v>488</v>
      </c>
      <c r="B187" s="15">
        <v>44778</v>
      </c>
      <c r="C187" s="14" t="s">
        <v>59</v>
      </c>
      <c r="D187" s="14">
        <v>28</v>
      </c>
      <c r="E187" s="14" t="s">
        <v>60</v>
      </c>
      <c r="F187" s="14" t="s">
        <v>102</v>
      </c>
      <c r="G187" s="14" t="s">
        <v>62</v>
      </c>
      <c r="H187" s="14" t="s">
        <v>63</v>
      </c>
      <c r="I187" s="14" t="s">
        <v>64</v>
      </c>
      <c r="J187" s="15">
        <v>44781</v>
      </c>
      <c r="K187" s="14" t="s">
        <v>167</v>
      </c>
      <c r="L187" s="14">
        <v>38</v>
      </c>
      <c r="M187" s="14" t="s">
        <v>66</v>
      </c>
      <c r="N187" s="14" t="s">
        <v>66</v>
      </c>
      <c r="O187" s="14" t="s">
        <v>66</v>
      </c>
      <c r="P187" s="14" t="s">
        <v>66</v>
      </c>
      <c r="Q187" s="14">
        <v>163</v>
      </c>
      <c r="R187" s="14">
        <v>55</v>
      </c>
      <c r="S187" s="14">
        <v>20.7</v>
      </c>
    </row>
    <row r="188" spans="1:19" hidden="1" x14ac:dyDescent="0.35">
      <c r="A188" s="120" t="s">
        <v>489</v>
      </c>
      <c r="B188" s="121">
        <v>44791</v>
      </c>
      <c r="C188" s="122" t="s">
        <v>59</v>
      </c>
      <c r="D188" s="122">
        <v>42</v>
      </c>
      <c r="E188" s="122" t="s">
        <v>60</v>
      </c>
      <c r="F188" s="122" t="s">
        <v>71</v>
      </c>
      <c r="G188" s="122" t="s">
        <v>62</v>
      </c>
      <c r="H188" s="122" t="s">
        <v>63</v>
      </c>
      <c r="I188" s="122" t="s">
        <v>64</v>
      </c>
      <c r="J188" s="121">
        <v>44792</v>
      </c>
      <c r="K188" s="122" t="s">
        <v>88</v>
      </c>
      <c r="L188" s="123">
        <v>44783</v>
      </c>
      <c r="M188" s="122" t="s">
        <v>66</v>
      </c>
      <c r="N188" s="122" t="s">
        <v>490</v>
      </c>
      <c r="O188" s="122" t="s">
        <v>491</v>
      </c>
      <c r="P188" s="122" t="s">
        <v>66</v>
      </c>
      <c r="Q188" s="122">
        <v>169</v>
      </c>
      <c r="R188" s="122">
        <v>95</v>
      </c>
      <c r="S188" s="122">
        <v>33.299999999999997</v>
      </c>
    </row>
    <row r="189" spans="1:19" hidden="1" x14ac:dyDescent="0.35">
      <c r="A189" s="120" t="s">
        <v>492</v>
      </c>
      <c r="B189" s="121">
        <v>44834</v>
      </c>
      <c r="C189" s="122" t="s">
        <v>59</v>
      </c>
      <c r="D189" s="122">
        <v>29</v>
      </c>
      <c r="E189" s="122" t="s">
        <v>60</v>
      </c>
      <c r="F189" s="122" t="s">
        <v>102</v>
      </c>
      <c r="G189" s="122" t="s">
        <v>62</v>
      </c>
      <c r="H189" s="122" t="s">
        <v>63</v>
      </c>
      <c r="I189" s="122" t="s">
        <v>64</v>
      </c>
      <c r="J189" s="121">
        <v>44837</v>
      </c>
      <c r="K189" s="122" t="s">
        <v>88</v>
      </c>
      <c r="L189" s="122" t="s">
        <v>186</v>
      </c>
      <c r="M189" s="122" t="s">
        <v>66</v>
      </c>
      <c r="N189" s="122" t="s">
        <v>344</v>
      </c>
      <c r="O189" s="122" t="s">
        <v>66</v>
      </c>
      <c r="P189" s="122" t="s">
        <v>66</v>
      </c>
      <c r="Q189" s="122">
        <v>165</v>
      </c>
      <c r="R189" s="122">
        <v>64</v>
      </c>
      <c r="S189" s="122">
        <v>23.5</v>
      </c>
    </row>
    <row r="190" spans="1:19" x14ac:dyDescent="0.35">
      <c r="A190" s="27" t="s">
        <v>493</v>
      </c>
      <c r="B190" s="15">
        <v>44839</v>
      </c>
      <c r="C190" s="14" t="s">
        <v>59</v>
      </c>
      <c r="D190" s="14">
        <v>41</v>
      </c>
      <c r="E190" s="14" t="s">
        <v>60</v>
      </c>
      <c r="F190" s="14" t="s">
        <v>96</v>
      </c>
      <c r="G190" s="14" t="s">
        <v>62</v>
      </c>
      <c r="H190" s="14" t="s">
        <v>63</v>
      </c>
      <c r="I190" s="14" t="s">
        <v>64</v>
      </c>
      <c r="J190" s="15">
        <v>44839</v>
      </c>
      <c r="K190" s="14" t="s">
        <v>111</v>
      </c>
      <c r="L190" s="14" t="s">
        <v>186</v>
      </c>
      <c r="M190" s="14" t="s">
        <v>66</v>
      </c>
      <c r="N190" s="14" t="s">
        <v>494</v>
      </c>
      <c r="O190" s="14" t="s">
        <v>88</v>
      </c>
      <c r="P190" s="14" t="s">
        <v>66</v>
      </c>
      <c r="Q190" s="14">
        <v>164</v>
      </c>
      <c r="R190" s="14">
        <v>58</v>
      </c>
      <c r="S190" s="14">
        <v>21.6</v>
      </c>
    </row>
    <row r="191" spans="1:19" x14ac:dyDescent="0.35">
      <c r="A191" s="27" t="s">
        <v>495</v>
      </c>
      <c r="B191" s="15">
        <v>44840</v>
      </c>
      <c r="C191" s="14" t="s">
        <v>59</v>
      </c>
      <c r="D191" s="14">
        <v>30</v>
      </c>
      <c r="E191" s="14" t="s">
        <v>60</v>
      </c>
      <c r="F191" s="14" t="s">
        <v>71</v>
      </c>
      <c r="G191" s="14" t="s">
        <v>62</v>
      </c>
      <c r="H191" s="14" t="s">
        <v>63</v>
      </c>
      <c r="I191" s="14" t="s">
        <v>64</v>
      </c>
      <c r="J191" s="15">
        <v>44840</v>
      </c>
      <c r="K191" s="14" t="s">
        <v>121</v>
      </c>
      <c r="L191" s="14" t="s">
        <v>496</v>
      </c>
      <c r="M191" s="14" t="s">
        <v>66</v>
      </c>
      <c r="N191" s="14" t="s">
        <v>66</v>
      </c>
      <c r="O191" s="14" t="s">
        <v>84</v>
      </c>
      <c r="P191" s="14" t="s">
        <v>66</v>
      </c>
      <c r="Q191" s="14">
        <v>159</v>
      </c>
      <c r="R191" s="14">
        <v>50</v>
      </c>
      <c r="S191" s="14">
        <v>19.8</v>
      </c>
    </row>
    <row r="192" spans="1:19" x14ac:dyDescent="0.35">
      <c r="A192" s="27" t="s">
        <v>497</v>
      </c>
      <c r="B192" s="15">
        <v>44853</v>
      </c>
      <c r="C192" s="14" t="s">
        <v>59</v>
      </c>
      <c r="D192" s="14">
        <v>54</v>
      </c>
      <c r="E192" s="14" t="s">
        <v>60</v>
      </c>
      <c r="F192" s="14" t="s">
        <v>77</v>
      </c>
      <c r="G192" s="14" t="s">
        <v>62</v>
      </c>
      <c r="H192" s="14" t="s">
        <v>63</v>
      </c>
      <c r="I192" s="14" t="s">
        <v>64</v>
      </c>
      <c r="J192" s="15">
        <v>44855</v>
      </c>
      <c r="K192" s="14" t="s">
        <v>135</v>
      </c>
      <c r="L192" s="14" t="s">
        <v>498</v>
      </c>
      <c r="M192" s="14" t="s">
        <v>66</v>
      </c>
      <c r="N192" s="14" t="s">
        <v>499</v>
      </c>
      <c r="O192" s="14" t="s">
        <v>500</v>
      </c>
      <c r="P192" s="14" t="s">
        <v>66</v>
      </c>
      <c r="Q192" s="14">
        <v>154</v>
      </c>
      <c r="R192" s="14">
        <v>92</v>
      </c>
      <c r="S192" s="14">
        <v>38.799999999999997</v>
      </c>
    </row>
    <row r="193" spans="1:19" x14ac:dyDescent="0.35">
      <c r="A193" s="27" t="s">
        <v>501</v>
      </c>
      <c r="B193" s="15">
        <v>44861</v>
      </c>
      <c r="C193" s="14" t="s">
        <v>59</v>
      </c>
      <c r="D193" s="14">
        <v>44</v>
      </c>
      <c r="E193" s="14" t="s">
        <v>60</v>
      </c>
      <c r="F193" s="14" t="s">
        <v>191</v>
      </c>
      <c r="G193" s="14" t="s">
        <v>62</v>
      </c>
      <c r="H193" s="14" t="s">
        <v>63</v>
      </c>
      <c r="I193" s="14" t="s">
        <v>64</v>
      </c>
      <c r="J193" s="15">
        <v>44861</v>
      </c>
      <c r="K193" s="14" t="s">
        <v>142</v>
      </c>
      <c r="L193" s="14" t="s">
        <v>502</v>
      </c>
      <c r="M193" s="14" t="s">
        <v>66</v>
      </c>
      <c r="N193" s="14" t="s">
        <v>503</v>
      </c>
      <c r="O193" s="14" t="s">
        <v>353</v>
      </c>
      <c r="P193" s="14" t="s">
        <v>66</v>
      </c>
      <c r="Q193" s="14">
        <v>176</v>
      </c>
      <c r="R193" s="14">
        <v>110</v>
      </c>
      <c r="S193" s="14">
        <v>35.5</v>
      </c>
    </row>
    <row r="194" spans="1:19" x14ac:dyDescent="0.35">
      <c r="A194" s="43" t="s">
        <v>504</v>
      </c>
      <c r="B194" s="44">
        <v>44897</v>
      </c>
      <c r="C194" s="32" t="s">
        <v>59</v>
      </c>
      <c r="D194" s="32">
        <v>49</v>
      </c>
      <c r="E194" s="14" t="s">
        <v>60</v>
      </c>
      <c r="F194" s="14" t="s">
        <v>102</v>
      </c>
      <c r="G194" s="32" t="s">
        <v>62</v>
      </c>
      <c r="H194" s="32" t="s">
        <v>63</v>
      </c>
      <c r="I194" s="32" t="s">
        <v>64</v>
      </c>
      <c r="J194" s="44">
        <v>44897</v>
      </c>
      <c r="K194" s="32" t="s">
        <v>147</v>
      </c>
      <c r="L194" s="32" t="s">
        <v>505</v>
      </c>
      <c r="M194" s="14" t="s">
        <v>66</v>
      </c>
      <c r="N194" s="32" t="s">
        <v>72</v>
      </c>
      <c r="O194" s="14" t="s">
        <v>66</v>
      </c>
      <c r="P194" s="14" t="s">
        <v>66</v>
      </c>
      <c r="Q194" s="32">
        <v>170</v>
      </c>
      <c r="R194" s="32">
        <v>77</v>
      </c>
      <c r="S194" s="32">
        <v>26.6</v>
      </c>
    </row>
    <row r="195" spans="1:19" hidden="1" x14ac:dyDescent="0.35">
      <c r="A195" s="120" t="s">
        <v>506</v>
      </c>
      <c r="B195" s="121">
        <v>44911</v>
      </c>
      <c r="C195" s="122" t="s">
        <v>59</v>
      </c>
      <c r="D195" s="122">
        <v>40</v>
      </c>
      <c r="E195" s="122" t="s">
        <v>60</v>
      </c>
      <c r="F195" s="122" t="s">
        <v>71</v>
      </c>
      <c r="G195" s="122" t="s">
        <v>62</v>
      </c>
      <c r="H195" s="122" t="s">
        <v>63</v>
      </c>
      <c r="I195" s="122" t="s">
        <v>64</v>
      </c>
      <c r="J195" s="121">
        <v>44914</v>
      </c>
      <c r="K195" s="122" t="s">
        <v>88</v>
      </c>
      <c r="L195" s="122" t="s">
        <v>507</v>
      </c>
      <c r="M195" s="122" t="s">
        <v>66</v>
      </c>
      <c r="N195" s="122" t="s">
        <v>508</v>
      </c>
      <c r="O195" s="122" t="s">
        <v>66</v>
      </c>
      <c r="P195" s="122" t="s">
        <v>66</v>
      </c>
      <c r="Q195" s="122">
        <v>170</v>
      </c>
      <c r="R195" s="122">
        <v>63</v>
      </c>
      <c r="S195" s="122">
        <v>21.8</v>
      </c>
    </row>
    <row r="196" spans="1:19" x14ac:dyDescent="0.35">
      <c r="A196" s="27" t="s">
        <v>509</v>
      </c>
      <c r="B196" s="15">
        <v>44946</v>
      </c>
      <c r="C196" s="14" t="s">
        <v>59</v>
      </c>
      <c r="D196" s="14">
        <v>25</v>
      </c>
      <c r="E196" s="14" t="s">
        <v>60</v>
      </c>
      <c r="F196" s="14" t="s">
        <v>191</v>
      </c>
      <c r="G196" s="14" t="s">
        <v>62</v>
      </c>
      <c r="H196" s="14" t="s">
        <v>63</v>
      </c>
      <c r="I196" s="14" t="s">
        <v>64</v>
      </c>
      <c r="J196" s="15">
        <v>44946</v>
      </c>
      <c r="K196" s="14" t="s">
        <v>142</v>
      </c>
      <c r="L196" s="14" t="s">
        <v>186</v>
      </c>
      <c r="M196" s="14" t="s">
        <v>66</v>
      </c>
      <c r="N196" s="14" t="s">
        <v>66</v>
      </c>
      <c r="O196" s="14" t="s">
        <v>66</v>
      </c>
      <c r="P196" s="14" t="s">
        <v>66</v>
      </c>
      <c r="Q196" s="14">
        <v>164</v>
      </c>
      <c r="R196" s="14">
        <v>53</v>
      </c>
      <c r="S196" s="14">
        <v>19.7</v>
      </c>
    </row>
    <row r="197" spans="1:19" hidden="1" x14ac:dyDescent="0.35">
      <c r="A197" s="11" t="s">
        <v>76</v>
      </c>
      <c r="B197" s="12">
        <v>45002</v>
      </c>
      <c r="C197" s="13" t="s">
        <v>59</v>
      </c>
      <c r="D197" s="13">
        <v>51</v>
      </c>
      <c r="E197" s="14" t="s">
        <v>60</v>
      </c>
      <c r="F197" s="14" t="s">
        <v>77</v>
      </c>
      <c r="G197" s="14" t="s">
        <v>62</v>
      </c>
      <c r="H197" s="14" t="s">
        <v>63</v>
      </c>
      <c r="I197" s="14" t="s">
        <v>64</v>
      </c>
      <c r="J197" s="15">
        <v>45005</v>
      </c>
      <c r="K197" s="14" t="s">
        <v>78</v>
      </c>
      <c r="L197" s="14" t="s">
        <v>79</v>
      </c>
      <c r="M197" s="17" t="s">
        <v>66</v>
      </c>
      <c r="N197" s="17" t="s">
        <v>80</v>
      </c>
      <c r="O197" s="14" t="s">
        <v>81</v>
      </c>
      <c r="P197" s="17" t="s">
        <v>66</v>
      </c>
      <c r="Q197" s="14">
        <v>170</v>
      </c>
      <c r="R197" s="14">
        <v>89</v>
      </c>
      <c r="S197" s="14">
        <v>30.8</v>
      </c>
    </row>
    <row r="198" spans="1:19" x14ac:dyDescent="0.35">
      <c r="A198" s="27" t="s">
        <v>510</v>
      </c>
      <c r="B198" s="15">
        <v>45008</v>
      </c>
      <c r="C198" s="14" t="s">
        <v>59</v>
      </c>
      <c r="D198" s="14">
        <v>42</v>
      </c>
      <c r="E198" s="14" t="s">
        <v>60</v>
      </c>
      <c r="F198" s="14" t="s">
        <v>77</v>
      </c>
      <c r="G198" s="14" t="s">
        <v>62</v>
      </c>
      <c r="H198" s="14" t="s">
        <v>63</v>
      </c>
      <c r="I198" s="14" t="s">
        <v>64</v>
      </c>
      <c r="J198" s="15">
        <v>45008</v>
      </c>
      <c r="K198" s="14" t="s">
        <v>149</v>
      </c>
      <c r="L198" s="17" t="s">
        <v>511</v>
      </c>
      <c r="M198" s="17" t="s">
        <v>66</v>
      </c>
      <c r="N198" s="17" t="s">
        <v>66</v>
      </c>
      <c r="O198" s="17" t="s">
        <v>66</v>
      </c>
      <c r="P198" s="17" t="s">
        <v>66</v>
      </c>
      <c r="Q198" s="14">
        <v>162</v>
      </c>
      <c r="R198" s="14">
        <v>72</v>
      </c>
      <c r="S198" s="14">
        <v>27.4</v>
      </c>
    </row>
    <row r="199" spans="1:19" x14ac:dyDescent="0.35">
      <c r="A199" s="27" t="s">
        <v>512</v>
      </c>
      <c r="B199" s="15">
        <v>45012</v>
      </c>
      <c r="C199" s="14" t="s">
        <v>59</v>
      </c>
      <c r="D199" s="14">
        <v>47</v>
      </c>
      <c r="E199" s="14" t="s">
        <v>60</v>
      </c>
      <c r="F199" s="14" t="s">
        <v>77</v>
      </c>
      <c r="G199" s="14" t="s">
        <v>62</v>
      </c>
      <c r="H199" s="14" t="s">
        <v>63</v>
      </c>
      <c r="I199" s="14" t="s">
        <v>64</v>
      </c>
      <c r="J199" s="15">
        <v>45012</v>
      </c>
      <c r="K199" s="14" t="s">
        <v>167</v>
      </c>
      <c r="L199" s="14" t="s">
        <v>513</v>
      </c>
      <c r="M199" s="15" t="s">
        <v>66</v>
      </c>
      <c r="N199" s="14" t="s">
        <v>514</v>
      </c>
      <c r="O199" s="14" t="s">
        <v>515</v>
      </c>
      <c r="P199" s="14" t="s">
        <v>66</v>
      </c>
      <c r="Q199" s="14">
        <v>168</v>
      </c>
      <c r="R199" s="14">
        <v>58</v>
      </c>
      <c r="S199" s="14">
        <v>20.5</v>
      </c>
    </row>
    <row r="200" spans="1:19" x14ac:dyDescent="0.35">
      <c r="A200" s="27" t="s">
        <v>516</v>
      </c>
      <c r="B200" s="15">
        <v>45019</v>
      </c>
      <c r="C200" s="14" t="s">
        <v>59</v>
      </c>
      <c r="D200" s="14">
        <v>75</v>
      </c>
      <c r="E200" s="14" t="s">
        <v>60</v>
      </c>
      <c r="F200" s="14" t="s">
        <v>191</v>
      </c>
      <c r="G200" s="14" t="s">
        <v>62</v>
      </c>
      <c r="H200" s="14" t="s">
        <v>63</v>
      </c>
      <c r="I200" s="14" t="s">
        <v>64</v>
      </c>
      <c r="J200" s="15">
        <v>45020</v>
      </c>
      <c r="K200" s="14" t="s">
        <v>124</v>
      </c>
      <c r="L200" s="14" t="s">
        <v>517</v>
      </c>
      <c r="M200" s="15" t="s">
        <v>66</v>
      </c>
      <c r="N200" s="14" t="s">
        <v>66</v>
      </c>
      <c r="O200" s="14" t="s">
        <v>518</v>
      </c>
      <c r="P200" s="14" t="s">
        <v>66</v>
      </c>
      <c r="Q200" s="14">
        <v>150</v>
      </c>
      <c r="R200" s="14">
        <v>61</v>
      </c>
      <c r="S200" s="14">
        <v>27.3</v>
      </c>
    </row>
    <row r="201" spans="1:19" x14ac:dyDescent="0.35">
      <c r="A201" s="27" t="s">
        <v>519</v>
      </c>
      <c r="B201" s="15">
        <v>45026</v>
      </c>
      <c r="C201" s="14" t="s">
        <v>59</v>
      </c>
      <c r="D201" s="14">
        <v>63</v>
      </c>
      <c r="E201" s="14" t="s">
        <v>60</v>
      </c>
      <c r="F201" s="14" t="s">
        <v>102</v>
      </c>
      <c r="G201" s="14" t="s">
        <v>62</v>
      </c>
      <c r="H201" s="14" t="s">
        <v>63</v>
      </c>
      <c r="I201" s="14" t="s">
        <v>64</v>
      </c>
      <c r="J201" s="15">
        <v>45026</v>
      </c>
      <c r="K201" s="14" t="s">
        <v>124</v>
      </c>
      <c r="L201" s="14" t="s">
        <v>520</v>
      </c>
      <c r="M201" s="14" t="s">
        <v>66</v>
      </c>
      <c r="N201" s="14" t="s">
        <v>66</v>
      </c>
      <c r="O201" s="14" t="s">
        <v>353</v>
      </c>
      <c r="P201" s="14" t="s">
        <v>66</v>
      </c>
      <c r="Q201" s="14">
        <v>158</v>
      </c>
      <c r="R201" s="14">
        <v>78</v>
      </c>
      <c r="S201" s="14">
        <v>31.2</v>
      </c>
    </row>
    <row r="202" spans="1:19" x14ac:dyDescent="0.35">
      <c r="A202" s="27" t="s">
        <v>521</v>
      </c>
      <c r="B202" s="15">
        <v>45051</v>
      </c>
      <c r="C202" s="14" t="s">
        <v>59</v>
      </c>
      <c r="D202" s="14">
        <v>55</v>
      </c>
      <c r="E202" s="14" t="s">
        <v>60</v>
      </c>
      <c r="F202" s="14" t="s">
        <v>102</v>
      </c>
      <c r="G202" s="14" t="s">
        <v>62</v>
      </c>
      <c r="H202" s="14" t="s">
        <v>63</v>
      </c>
      <c r="I202" s="14" t="s">
        <v>64</v>
      </c>
      <c r="J202" s="15">
        <v>45051</v>
      </c>
      <c r="K202" s="14" t="s">
        <v>196</v>
      </c>
      <c r="L202" s="14" t="s">
        <v>522</v>
      </c>
      <c r="M202" s="14" t="s">
        <v>66</v>
      </c>
      <c r="N202" s="14" t="s">
        <v>523</v>
      </c>
      <c r="O202" s="14" t="s">
        <v>524</v>
      </c>
      <c r="P202" s="14" t="s">
        <v>66</v>
      </c>
      <c r="Q202" s="14">
        <v>161</v>
      </c>
      <c r="R202" s="14">
        <v>70</v>
      </c>
      <c r="S202" s="14">
        <v>27</v>
      </c>
    </row>
    <row r="203" spans="1:19" x14ac:dyDescent="0.35">
      <c r="A203" s="27" t="s">
        <v>525</v>
      </c>
      <c r="B203" s="15">
        <v>45069</v>
      </c>
      <c r="C203" s="14" t="s">
        <v>59</v>
      </c>
      <c r="D203" s="14">
        <v>43</v>
      </c>
      <c r="E203" s="14" t="s">
        <v>60</v>
      </c>
      <c r="F203" s="14" t="s">
        <v>77</v>
      </c>
      <c r="G203" s="14" t="s">
        <v>62</v>
      </c>
      <c r="H203" s="14" t="s">
        <v>63</v>
      </c>
      <c r="I203" s="14" t="s">
        <v>64</v>
      </c>
      <c r="J203" s="15">
        <v>45069</v>
      </c>
      <c r="K203" s="14" t="s">
        <v>126</v>
      </c>
      <c r="L203" s="14" t="s">
        <v>526</v>
      </c>
      <c r="M203" s="14" t="s">
        <v>66</v>
      </c>
      <c r="N203" s="14" t="s">
        <v>66</v>
      </c>
      <c r="O203" s="14" t="s">
        <v>66</v>
      </c>
      <c r="P203" s="14" t="s">
        <v>66</v>
      </c>
      <c r="Q203" s="14">
        <v>161</v>
      </c>
      <c r="R203" s="14">
        <v>67</v>
      </c>
      <c r="S203" s="14">
        <v>25.8</v>
      </c>
    </row>
    <row r="204" spans="1:19" x14ac:dyDescent="0.35">
      <c r="A204" s="27" t="s">
        <v>527</v>
      </c>
      <c r="B204" s="15">
        <v>45090</v>
      </c>
      <c r="C204" s="14" t="s">
        <v>59</v>
      </c>
      <c r="D204" s="14">
        <v>62</v>
      </c>
      <c r="E204" s="14" t="s">
        <v>60</v>
      </c>
      <c r="F204" s="14" t="s">
        <v>102</v>
      </c>
      <c r="G204" s="14" t="s">
        <v>62</v>
      </c>
      <c r="H204" s="14" t="s">
        <v>63</v>
      </c>
      <c r="I204" s="14" t="s">
        <v>64</v>
      </c>
      <c r="J204" s="15">
        <v>45093</v>
      </c>
      <c r="K204" s="14" t="s">
        <v>218</v>
      </c>
      <c r="L204" s="14" t="s">
        <v>528</v>
      </c>
      <c r="M204" s="14" t="s">
        <v>66</v>
      </c>
      <c r="N204" s="14" t="s">
        <v>66</v>
      </c>
      <c r="O204" s="14" t="s">
        <v>529</v>
      </c>
      <c r="P204" s="14" t="s">
        <v>66</v>
      </c>
      <c r="Q204" s="14">
        <v>160</v>
      </c>
      <c r="R204" s="14">
        <v>85</v>
      </c>
      <c r="S204" s="14">
        <v>33.200000000000003</v>
      </c>
    </row>
    <row r="205" spans="1:19" x14ac:dyDescent="0.35">
      <c r="A205" s="27" t="s">
        <v>530</v>
      </c>
      <c r="B205" s="15">
        <v>45097</v>
      </c>
      <c r="C205" s="14" t="s">
        <v>59</v>
      </c>
      <c r="D205" s="14">
        <v>28</v>
      </c>
      <c r="E205" s="14" t="s">
        <v>60</v>
      </c>
      <c r="F205" s="14" t="s">
        <v>191</v>
      </c>
      <c r="G205" s="14" t="s">
        <v>62</v>
      </c>
      <c r="H205" s="14" t="s">
        <v>63</v>
      </c>
      <c r="I205" s="14" t="s">
        <v>64</v>
      </c>
      <c r="J205" s="15">
        <v>45097</v>
      </c>
      <c r="K205" s="14" t="s">
        <v>167</v>
      </c>
      <c r="L205" s="14" t="s">
        <v>186</v>
      </c>
      <c r="M205" s="14" t="s">
        <v>66</v>
      </c>
      <c r="N205" s="14" t="s">
        <v>350</v>
      </c>
      <c r="O205" s="14" t="s">
        <v>66</v>
      </c>
      <c r="P205" s="14" t="s">
        <v>66</v>
      </c>
      <c r="Q205" s="14">
        <v>163</v>
      </c>
      <c r="R205" s="14">
        <v>58</v>
      </c>
      <c r="S205" s="14">
        <v>21.8</v>
      </c>
    </row>
    <row r="206" spans="1:19" x14ac:dyDescent="0.35">
      <c r="A206" s="27" t="s">
        <v>531</v>
      </c>
      <c r="B206" s="15">
        <v>45106</v>
      </c>
      <c r="C206" s="14" t="s">
        <v>59</v>
      </c>
      <c r="D206" s="14">
        <v>54</v>
      </c>
      <c r="E206" s="14" t="s">
        <v>60</v>
      </c>
      <c r="F206" s="14" t="s">
        <v>71</v>
      </c>
      <c r="G206" s="14" t="s">
        <v>62</v>
      </c>
      <c r="H206" s="14" t="s">
        <v>63</v>
      </c>
      <c r="I206" s="14" t="s">
        <v>64</v>
      </c>
      <c r="J206" s="15">
        <v>45106</v>
      </c>
      <c r="K206" s="14" t="s">
        <v>115</v>
      </c>
      <c r="L206" s="14" t="s">
        <v>532</v>
      </c>
      <c r="M206" s="14" t="s">
        <v>66</v>
      </c>
      <c r="N206" s="14" t="s">
        <v>533</v>
      </c>
      <c r="O206" s="14" t="s">
        <v>66</v>
      </c>
      <c r="P206" s="14" t="s">
        <v>66</v>
      </c>
      <c r="Q206" s="14">
        <v>160</v>
      </c>
      <c r="R206" s="14">
        <v>48</v>
      </c>
      <c r="S206" s="14">
        <v>18.7</v>
      </c>
    </row>
    <row r="207" spans="1:19" x14ac:dyDescent="0.35">
      <c r="A207" s="27" t="s">
        <v>534</v>
      </c>
      <c r="B207" s="15">
        <v>45107</v>
      </c>
      <c r="C207" s="14" t="s">
        <v>59</v>
      </c>
      <c r="D207" s="14">
        <v>66</v>
      </c>
      <c r="E207" s="14" t="s">
        <v>60</v>
      </c>
      <c r="F207" s="14" t="s">
        <v>102</v>
      </c>
      <c r="G207" s="14" t="s">
        <v>62</v>
      </c>
      <c r="H207" s="14" t="s">
        <v>63</v>
      </c>
      <c r="I207" s="14" t="s">
        <v>64</v>
      </c>
      <c r="J207" s="15">
        <v>45107</v>
      </c>
      <c r="K207" s="14" t="s">
        <v>200</v>
      </c>
      <c r="L207" s="14" t="s">
        <v>535</v>
      </c>
      <c r="M207" s="14" t="s">
        <v>66</v>
      </c>
      <c r="N207" s="14" t="s">
        <v>66</v>
      </c>
      <c r="O207" s="14" t="s">
        <v>353</v>
      </c>
      <c r="P207" s="14" t="s">
        <v>66</v>
      </c>
      <c r="Q207" s="14">
        <v>164</v>
      </c>
      <c r="R207" s="14">
        <v>101</v>
      </c>
      <c r="S207" s="14">
        <v>37.5</v>
      </c>
    </row>
    <row r="208" spans="1:19" x14ac:dyDescent="0.35">
      <c r="A208" s="27" t="s">
        <v>536</v>
      </c>
      <c r="B208" s="15">
        <v>45127</v>
      </c>
      <c r="C208" s="14" t="s">
        <v>59</v>
      </c>
      <c r="D208" s="14">
        <v>68</v>
      </c>
      <c r="E208" s="14" t="s">
        <v>60</v>
      </c>
      <c r="F208" s="14" t="s">
        <v>102</v>
      </c>
      <c r="G208" s="14" t="s">
        <v>62</v>
      </c>
      <c r="H208" s="14" t="s">
        <v>63</v>
      </c>
      <c r="I208" s="14" t="s">
        <v>64</v>
      </c>
      <c r="J208" s="15">
        <v>45127</v>
      </c>
      <c r="K208" s="14" t="s">
        <v>200</v>
      </c>
      <c r="L208" s="14" t="s">
        <v>537</v>
      </c>
      <c r="M208" s="14" t="s">
        <v>66</v>
      </c>
      <c r="N208" s="14" t="s">
        <v>66</v>
      </c>
      <c r="O208" s="14" t="s">
        <v>538</v>
      </c>
      <c r="P208" s="14" t="s">
        <v>66</v>
      </c>
      <c r="Q208" s="14">
        <v>168</v>
      </c>
      <c r="R208" s="14">
        <v>70</v>
      </c>
      <c r="S208" s="14">
        <v>24.9</v>
      </c>
    </row>
    <row r="209" spans="1:19" x14ac:dyDescent="0.35">
      <c r="A209" s="27" t="s">
        <v>539</v>
      </c>
      <c r="B209" s="15">
        <v>45147</v>
      </c>
      <c r="C209" s="14" t="s">
        <v>59</v>
      </c>
      <c r="D209" s="14">
        <v>41</v>
      </c>
      <c r="E209" s="14" t="s">
        <v>60</v>
      </c>
      <c r="F209" s="14" t="s">
        <v>96</v>
      </c>
      <c r="G209" s="14" t="s">
        <v>62</v>
      </c>
      <c r="H209" s="14" t="s">
        <v>63</v>
      </c>
      <c r="I209" s="14" t="s">
        <v>64</v>
      </c>
      <c r="J209" s="15">
        <v>45147</v>
      </c>
      <c r="K209" s="14" t="s">
        <v>149</v>
      </c>
      <c r="L209" s="14">
        <v>7.3</v>
      </c>
      <c r="M209" s="14" t="s">
        <v>66</v>
      </c>
      <c r="N209" s="14" t="s">
        <v>66</v>
      </c>
      <c r="O209" s="14" t="s">
        <v>66</v>
      </c>
      <c r="P209" s="14" t="s">
        <v>66</v>
      </c>
      <c r="Q209" s="14">
        <v>164</v>
      </c>
      <c r="R209" s="14">
        <v>60</v>
      </c>
      <c r="S209" s="14">
        <v>22.3</v>
      </c>
    </row>
    <row r="210" spans="1:19" x14ac:dyDescent="0.35">
      <c r="A210" s="45" t="s">
        <v>540</v>
      </c>
      <c r="B210" s="15">
        <v>45072</v>
      </c>
      <c r="C210" s="14" t="s">
        <v>59</v>
      </c>
      <c r="D210" s="14">
        <v>59</v>
      </c>
      <c r="E210" s="14" t="s">
        <v>60</v>
      </c>
      <c r="F210" s="14" t="s">
        <v>541</v>
      </c>
      <c r="G210" s="14" t="s">
        <v>62</v>
      </c>
      <c r="H210" s="14" t="s">
        <v>63</v>
      </c>
      <c r="I210" s="14" t="s">
        <v>64</v>
      </c>
      <c r="J210" s="15">
        <v>45124</v>
      </c>
      <c r="K210" s="14" t="s">
        <v>124</v>
      </c>
      <c r="L210" s="14" t="s">
        <v>186</v>
      </c>
      <c r="M210" s="14" t="s">
        <v>66</v>
      </c>
      <c r="N210" s="14" t="s">
        <v>66</v>
      </c>
      <c r="O210" s="14" t="s">
        <v>66</v>
      </c>
      <c r="P210" s="14" t="s">
        <v>66</v>
      </c>
      <c r="Q210" s="14" t="s">
        <v>141</v>
      </c>
      <c r="R210" s="14" t="s">
        <v>141</v>
      </c>
      <c r="S210" s="14" t="s">
        <v>141</v>
      </c>
    </row>
    <row r="211" spans="1:19" hidden="1" x14ac:dyDescent="0.35">
      <c r="A211" s="11" t="s">
        <v>82</v>
      </c>
      <c r="B211" s="12">
        <v>45168</v>
      </c>
      <c r="C211" s="13" t="s">
        <v>59</v>
      </c>
      <c r="D211" s="13">
        <v>50</v>
      </c>
      <c r="E211" s="14" t="s">
        <v>60</v>
      </c>
      <c r="F211" s="14" t="s">
        <v>71</v>
      </c>
      <c r="G211" s="14" t="s">
        <v>62</v>
      </c>
      <c r="H211" s="14" t="s">
        <v>63</v>
      </c>
      <c r="I211" s="14" t="s">
        <v>64</v>
      </c>
      <c r="J211" s="15">
        <v>45168</v>
      </c>
      <c r="K211" s="14" t="s">
        <v>78</v>
      </c>
      <c r="L211" s="14" t="s">
        <v>83</v>
      </c>
      <c r="M211" s="14" t="s">
        <v>66</v>
      </c>
      <c r="N211" s="14" t="s">
        <v>66</v>
      </c>
      <c r="O211" s="14" t="s">
        <v>84</v>
      </c>
      <c r="P211" s="14" t="s">
        <v>66</v>
      </c>
      <c r="Q211" s="14">
        <v>166</v>
      </c>
      <c r="R211" s="14">
        <v>76</v>
      </c>
      <c r="S211" s="14">
        <v>27.7</v>
      </c>
    </row>
    <row r="212" spans="1:19" x14ac:dyDescent="0.35">
      <c r="A212" s="27" t="s">
        <v>542</v>
      </c>
      <c r="B212" s="15">
        <v>45208</v>
      </c>
      <c r="C212" s="14" t="s">
        <v>59</v>
      </c>
      <c r="D212" s="14">
        <v>49</v>
      </c>
      <c r="E212" s="14" t="s">
        <v>60</v>
      </c>
      <c r="F212" s="14" t="s">
        <v>191</v>
      </c>
      <c r="G212" s="14" t="s">
        <v>62</v>
      </c>
      <c r="H212" s="14" t="s">
        <v>63</v>
      </c>
      <c r="I212" s="14" t="s">
        <v>64</v>
      </c>
      <c r="J212" s="15">
        <v>45208</v>
      </c>
      <c r="K212" s="14" t="s">
        <v>167</v>
      </c>
      <c r="L212" s="14" t="s">
        <v>543</v>
      </c>
      <c r="M212" s="14" t="s">
        <v>66</v>
      </c>
      <c r="N212" s="14" t="s">
        <v>523</v>
      </c>
      <c r="O212" s="14" t="s">
        <v>544</v>
      </c>
      <c r="P212" s="14" t="s">
        <v>66</v>
      </c>
      <c r="Q212" s="14">
        <v>168</v>
      </c>
      <c r="R212" s="14">
        <v>71</v>
      </c>
      <c r="S212" s="14">
        <v>25.1</v>
      </c>
    </row>
    <row r="213" spans="1:19" x14ac:dyDescent="0.35">
      <c r="A213" s="46" t="s">
        <v>545</v>
      </c>
      <c r="B213" s="15">
        <v>45211</v>
      </c>
      <c r="C213" s="14" t="s">
        <v>59</v>
      </c>
      <c r="D213" s="14">
        <v>49</v>
      </c>
      <c r="E213" s="14" t="s">
        <v>60</v>
      </c>
      <c r="F213" s="14" t="s">
        <v>102</v>
      </c>
      <c r="G213" s="14" t="s">
        <v>62</v>
      </c>
      <c r="H213" s="14" t="s">
        <v>63</v>
      </c>
      <c r="I213" s="14" t="s">
        <v>64</v>
      </c>
      <c r="J213" s="15">
        <v>45211</v>
      </c>
      <c r="K213" s="14" t="s">
        <v>142</v>
      </c>
      <c r="L213" s="14" t="s">
        <v>546</v>
      </c>
      <c r="M213" s="14" t="s">
        <v>129</v>
      </c>
      <c r="N213" s="14" t="s">
        <v>547</v>
      </c>
      <c r="O213" s="14" t="s">
        <v>548</v>
      </c>
      <c r="P213" s="14" t="s">
        <v>66</v>
      </c>
      <c r="Q213" s="14">
        <v>170</v>
      </c>
      <c r="R213" s="14">
        <v>91</v>
      </c>
      <c r="S213" s="14">
        <v>31.4</v>
      </c>
    </row>
    <row r="214" spans="1:19" x14ac:dyDescent="0.35">
      <c r="A214" s="46" t="s">
        <v>549</v>
      </c>
      <c r="B214" s="29" t="s">
        <v>550</v>
      </c>
      <c r="C214" s="14" t="s">
        <v>59</v>
      </c>
      <c r="D214" s="14">
        <v>53</v>
      </c>
      <c r="E214" s="14" t="s">
        <v>60</v>
      </c>
      <c r="F214" s="14" t="s">
        <v>71</v>
      </c>
      <c r="G214" s="14" t="s">
        <v>62</v>
      </c>
      <c r="H214" s="14" t="s">
        <v>63</v>
      </c>
      <c r="I214" s="14" t="s">
        <v>64</v>
      </c>
      <c r="J214" s="15">
        <v>45233</v>
      </c>
      <c r="K214" s="14" t="s">
        <v>149</v>
      </c>
      <c r="L214" s="14" t="s">
        <v>186</v>
      </c>
      <c r="M214" s="14" t="s">
        <v>66</v>
      </c>
      <c r="N214" s="14" t="s">
        <v>66</v>
      </c>
      <c r="O214" s="14" t="s">
        <v>353</v>
      </c>
      <c r="P214" s="14" t="s">
        <v>66</v>
      </c>
      <c r="Q214" s="14">
        <v>155</v>
      </c>
      <c r="R214" s="14">
        <v>84</v>
      </c>
      <c r="S214" s="14">
        <v>34.9</v>
      </c>
    </row>
    <row r="215" spans="1:19" x14ac:dyDescent="0.35">
      <c r="A215" s="46" t="s">
        <v>551</v>
      </c>
      <c r="B215" s="15">
        <v>45244</v>
      </c>
      <c r="C215" s="14" t="s">
        <v>59</v>
      </c>
      <c r="D215" s="14">
        <v>31</v>
      </c>
      <c r="E215" s="14" t="s">
        <v>60</v>
      </c>
      <c r="F215" s="14" t="s">
        <v>71</v>
      </c>
      <c r="G215" s="14" t="s">
        <v>62</v>
      </c>
      <c r="H215" s="14" t="s">
        <v>63</v>
      </c>
      <c r="I215" s="14" t="s">
        <v>64</v>
      </c>
      <c r="J215" s="15">
        <v>45244</v>
      </c>
      <c r="K215" s="14" t="s">
        <v>200</v>
      </c>
      <c r="L215" s="14" t="s">
        <v>186</v>
      </c>
      <c r="M215" s="14" t="s">
        <v>66</v>
      </c>
      <c r="N215" s="14" t="s">
        <v>66</v>
      </c>
      <c r="O215" s="14" t="s">
        <v>66</v>
      </c>
      <c r="P215" s="14" t="s">
        <v>66</v>
      </c>
      <c r="Q215" s="14">
        <v>166</v>
      </c>
      <c r="R215" s="14">
        <v>69</v>
      </c>
      <c r="S215" s="14">
        <v>25</v>
      </c>
    </row>
    <row r="216" spans="1:19" x14ac:dyDescent="0.35">
      <c r="A216" s="27" t="s">
        <v>552</v>
      </c>
      <c r="B216" s="15">
        <v>45252</v>
      </c>
      <c r="C216" s="14" t="s">
        <v>59</v>
      </c>
      <c r="D216" s="14">
        <v>42</v>
      </c>
      <c r="E216" s="14" t="s">
        <v>60</v>
      </c>
      <c r="F216" s="14" t="s">
        <v>96</v>
      </c>
      <c r="G216" s="14" t="s">
        <v>62</v>
      </c>
      <c r="H216" s="14" t="s">
        <v>63</v>
      </c>
      <c r="I216" s="14" t="s">
        <v>64</v>
      </c>
      <c r="J216" s="15">
        <v>45252</v>
      </c>
      <c r="K216" s="14" t="s">
        <v>115</v>
      </c>
      <c r="L216" s="14" t="s">
        <v>553</v>
      </c>
      <c r="M216" s="14" t="s">
        <v>66</v>
      </c>
      <c r="N216" s="14" t="s">
        <v>554</v>
      </c>
      <c r="O216" s="14" t="s">
        <v>66</v>
      </c>
      <c r="P216" s="14" t="s">
        <v>66</v>
      </c>
      <c r="Q216" s="14">
        <v>153</v>
      </c>
      <c r="R216" s="14">
        <v>66</v>
      </c>
      <c r="S216" s="14">
        <v>28.4</v>
      </c>
    </row>
    <row r="217" spans="1:19" hidden="1" x14ac:dyDescent="0.35">
      <c r="A217" s="120" t="s">
        <v>555</v>
      </c>
      <c r="B217" s="121">
        <v>45278</v>
      </c>
      <c r="C217" s="122" t="s">
        <v>59</v>
      </c>
      <c r="D217" s="122">
        <v>35</v>
      </c>
      <c r="E217" s="122" t="s">
        <v>60</v>
      </c>
      <c r="F217" s="122" t="s">
        <v>96</v>
      </c>
      <c r="G217" s="122" t="s">
        <v>62</v>
      </c>
      <c r="H217" s="122" t="s">
        <v>63</v>
      </c>
      <c r="I217" s="122" t="s">
        <v>64</v>
      </c>
      <c r="J217" s="121">
        <v>45278</v>
      </c>
      <c r="K217" s="122" t="s">
        <v>175</v>
      </c>
      <c r="L217" s="122" t="s">
        <v>186</v>
      </c>
      <c r="M217" s="122" t="s">
        <v>66</v>
      </c>
      <c r="N217" s="122" t="s">
        <v>66</v>
      </c>
      <c r="O217" s="122" t="s">
        <v>66</v>
      </c>
      <c r="P217" s="122" t="s">
        <v>66</v>
      </c>
      <c r="Q217" s="122">
        <v>165</v>
      </c>
      <c r="R217" s="122">
        <v>47</v>
      </c>
      <c r="S217" s="122">
        <v>17.2</v>
      </c>
    </row>
    <row r="218" spans="1:19" x14ac:dyDescent="0.35">
      <c r="A218" s="27" t="s">
        <v>556</v>
      </c>
      <c r="B218" s="15">
        <v>45282</v>
      </c>
      <c r="C218" s="14" t="s">
        <v>59</v>
      </c>
      <c r="D218" s="14">
        <v>53</v>
      </c>
      <c r="E218" s="14" t="s">
        <v>60</v>
      </c>
      <c r="F218" s="14" t="s">
        <v>102</v>
      </c>
      <c r="G218" s="14" t="s">
        <v>62</v>
      </c>
      <c r="H218" s="14" t="s">
        <v>63</v>
      </c>
      <c r="I218" s="14" t="s">
        <v>64</v>
      </c>
      <c r="J218" s="15">
        <v>45282</v>
      </c>
      <c r="K218" s="14" t="s">
        <v>149</v>
      </c>
      <c r="L218" s="14" t="s">
        <v>557</v>
      </c>
      <c r="M218" s="14" t="s">
        <v>66</v>
      </c>
      <c r="N218" s="14" t="s">
        <v>558</v>
      </c>
      <c r="O218" s="14" t="s">
        <v>66</v>
      </c>
      <c r="P218" s="14" t="s">
        <v>66</v>
      </c>
      <c r="Q218" s="14">
        <v>167</v>
      </c>
      <c r="R218" s="14">
        <v>76</v>
      </c>
      <c r="S218" s="14">
        <v>27.2</v>
      </c>
    </row>
    <row r="219" spans="1:19" x14ac:dyDescent="0.35">
      <c r="A219" s="27" t="s">
        <v>559</v>
      </c>
      <c r="B219" s="15">
        <v>45285</v>
      </c>
      <c r="C219" s="14" t="s">
        <v>59</v>
      </c>
      <c r="D219" s="14">
        <v>36</v>
      </c>
      <c r="E219" s="14" t="s">
        <v>60</v>
      </c>
      <c r="F219" s="14" t="s">
        <v>96</v>
      </c>
      <c r="G219" s="14" t="s">
        <v>62</v>
      </c>
      <c r="H219" s="14" t="s">
        <v>63</v>
      </c>
      <c r="I219" s="14" t="s">
        <v>64</v>
      </c>
      <c r="J219" s="15">
        <v>45285</v>
      </c>
      <c r="K219" s="14" t="s">
        <v>111</v>
      </c>
      <c r="L219" s="14" t="s">
        <v>186</v>
      </c>
      <c r="M219" s="14" t="s">
        <v>560</v>
      </c>
      <c r="N219" s="14" t="s">
        <v>66</v>
      </c>
      <c r="O219" s="14" t="s">
        <v>66</v>
      </c>
      <c r="P219" s="14" t="s">
        <v>66</v>
      </c>
      <c r="Q219" s="14">
        <v>178</v>
      </c>
      <c r="R219" s="14">
        <v>65</v>
      </c>
      <c r="S219" s="14">
        <v>20.5</v>
      </c>
    </row>
    <row r="220" spans="1:19" s="53" customFormat="1" hidden="1" x14ac:dyDescent="0.35">
      <c r="A220" s="47" t="s">
        <v>561</v>
      </c>
      <c r="B220" s="48" t="s">
        <v>40</v>
      </c>
      <c r="C220" s="49" t="s">
        <v>41</v>
      </c>
      <c r="D220" s="49" t="s">
        <v>42</v>
      </c>
      <c r="E220" s="49" t="s">
        <v>43</v>
      </c>
      <c r="F220" s="49" t="s">
        <v>562</v>
      </c>
      <c r="G220" s="50" t="s">
        <v>45</v>
      </c>
      <c r="H220" s="49" t="s">
        <v>46</v>
      </c>
      <c r="I220" s="49" t="s">
        <v>47</v>
      </c>
      <c r="J220" s="49" t="s">
        <v>48</v>
      </c>
      <c r="K220" s="49" t="s">
        <v>49</v>
      </c>
      <c r="L220" s="51" t="s">
        <v>50</v>
      </c>
      <c r="M220" s="50" t="s">
        <v>51</v>
      </c>
      <c r="N220" s="51" t="s">
        <v>52</v>
      </c>
      <c r="O220" s="51" t="s">
        <v>53</v>
      </c>
      <c r="P220" s="50" t="s">
        <v>54</v>
      </c>
      <c r="Q220" s="50" t="s">
        <v>55</v>
      </c>
      <c r="R220" s="52" t="s">
        <v>56</v>
      </c>
    </row>
    <row r="221" spans="1:19" x14ac:dyDescent="0.35">
      <c r="A221" s="54" t="s">
        <v>563</v>
      </c>
      <c r="B221" s="55">
        <v>44355</v>
      </c>
      <c r="C221" s="34" t="s">
        <v>59</v>
      </c>
      <c r="D221" s="34">
        <v>24</v>
      </c>
      <c r="E221" s="34" t="s">
        <v>60</v>
      </c>
      <c r="F221" s="34" t="s">
        <v>77</v>
      </c>
      <c r="G221" s="34" t="s">
        <v>62</v>
      </c>
      <c r="H221" s="34" t="s">
        <v>63</v>
      </c>
      <c r="I221" s="34" t="s">
        <v>564</v>
      </c>
      <c r="J221" s="55">
        <v>44400</v>
      </c>
      <c r="K221" s="34" t="s">
        <v>565</v>
      </c>
      <c r="L221" s="34" t="s">
        <v>66</v>
      </c>
      <c r="M221" s="34" t="s">
        <v>66</v>
      </c>
      <c r="N221" s="34" t="s">
        <v>353</v>
      </c>
      <c r="O221" s="34" t="s">
        <v>66</v>
      </c>
      <c r="P221" s="34">
        <v>161</v>
      </c>
      <c r="Q221" s="34">
        <v>79</v>
      </c>
      <c r="R221" s="34">
        <v>30.5</v>
      </c>
    </row>
    <row r="222" spans="1:19" x14ac:dyDescent="0.35">
      <c r="A222" s="54" t="s">
        <v>566</v>
      </c>
      <c r="B222" s="55">
        <v>44414</v>
      </c>
      <c r="C222" s="34" t="s">
        <v>59</v>
      </c>
      <c r="D222" s="34">
        <v>71</v>
      </c>
      <c r="E222" s="34" t="s">
        <v>60</v>
      </c>
      <c r="F222" s="34" t="s">
        <v>102</v>
      </c>
      <c r="G222" s="34" t="s">
        <v>62</v>
      </c>
      <c r="H222" s="34" t="s">
        <v>63</v>
      </c>
      <c r="I222" s="34" t="s">
        <v>564</v>
      </c>
      <c r="J222" s="55">
        <v>44414</v>
      </c>
      <c r="K222" s="34" t="s">
        <v>567</v>
      </c>
      <c r="L222" s="34" t="s">
        <v>66</v>
      </c>
      <c r="M222" s="34" t="s">
        <v>66</v>
      </c>
      <c r="N222" s="34" t="s">
        <v>568</v>
      </c>
      <c r="O222" s="34" t="s">
        <v>66</v>
      </c>
      <c r="P222" s="34">
        <v>149</v>
      </c>
      <c r="Q222" s="34">
        <v>60</v>
      </c>
      <c r="R222" s="34">
        <v>27</v>
      </c>
    </row>
    <row r="223" spans="1:19" x14ac:dyDescent="0.35">
      <c r="A223" s="54" t="s">
        <v>569</v>
      </c>
      <c r="B223" s="55">
        <v>44428</v>
      </c>
      <c r="C223" s="34" t="s">
        <v>59</v>
      </c>
      <c r="D223" s="34">
        <v>43</v>
      </c>
      <c r="E223" s="34" t="s">
        <v>60</v>
      </c>
      <c r="F223" s="34" t="s">
        <v>96</v>
      </c>
      <c r="G223" s="34" t="s">
        <v>62</v>
      </c>
      <c r="H223" s="34" t="s">
        <v>63</v>
      </c>
      <c r="I223" s="34" t="s">
        <v>564</v>
      </c>
      <c r="J223" s="55">
        <v>44454</v>
      </c>
      <c r="K223" s="34" t="s">
        <v>570</v>
      </c>
      <c r="L223" s="34" t="s">
        <v>66</v>
      </c>
      <c r="M223" s="34" t="s">
        <v>66</v>
      </c>
      <c r="N223" s="34" t="s">
        <v>66</v>
      </c>
      <c r="O223" s="34" t="s">
        <v>66</v>
      </c>
      <c r="P223" s="34">
        <v>164</v>
      </c>
      <c r="Q223" s="34">
        <v>49</v>
      </c>
      <c r="R223" s="34">
        <v>18.2</v>
      </c>
    </row>
    <row r="224" spans="1:19" x14ac:dyDescent="0.35">
      <c r="A224" s="54" t="s">
        <v>571</v>
      </c>
      <c r="B224" s="55">
        <v>44438</v>
      </c>
      <c r="C224" s="34" t="s">
        <v>59</v>
      </c>
      <c r="D224" s="34">
        <v>46</v>
      </c>
      <c r="E224" s="34" t="s">
        <v>60</v>
      </c>
      <c r="F224" s="34" t="s">
        <v>71</v>
      </c>
      <c r="G224" s="34" t="s">
        <v>62</v>
      </c>
      <c r="H224" s="34" t="s">
        <v>63</v>
      </c>
      <c r="I224" s="34" t="s">
        <v>564</v>
      </c>
      <c r="J224" s="55">
        <v>44439</v>
      </c>
      <c r="K224" s="34" t="s">
        <v>572</v>
      </c>
      <c r="L224" s="34" t="s">
        <v>66</v>
      </c>
      <c r="M224" s="34" t="s">
        <v>66</v>
      </c>
      <c r="N224" s="34" t="s">
        <v>573</v>
      </c>
      <c r="O224" s="34" t="s">
        <v>66</v>
      </c>
      <c r="P224" s="34">
        <v>164</v>
      </c>
      <c r="Q224" s="34">
        <v>87</v>
      </c>
      <c r="R224" s="34">
        <v>32.299999999999997</v>
      </c>
    </row>
    <row r="225" spans="1:18" x14ac:dyDescent="0.35">
      <c r="A225" s="54" t="s">
        <v>574</v>
      </c>
      <c r="B225" s="55">
        <v>44467</v>
      </c>
      <c r="C225" s="34" t="s">
        <v>59</v>
      </c>
      <c r="D225" s="34">
        <v>65</v>
      </c>
      <c r="E225" s="34" t="s">
        <v>60</v>
      </c>
      <c r="F225" s="34" t="s">
        <v>71</v>
      </c>
      <c r="G225" s="34" t="s">
        <v>62</v>
      </c>
      <c r="H225" s="34" t="s">
        <v>63</v>
      </c>
      <c r="I225" s="34" t="s">
        <v>564</v>
      </c>
      <c r="J225" s="55">
        <v>44467</v>
      </c>
      <c r="K225" s="34" t="s">
        <v>194</v>
      </c>
      <c r="L225" s="34" t="s">
        <v>66</v>
      </c>
      <c r="M225" s="34" t="s">
        <v>66</v>
      </c>
      <c r="N225" s="34" t="s">
        <v>575</v>
      </c>
      <c r="O225" s="34" t="s">
        <v>66</v>
      </c>
      <c r="P225" s="34">
        <v>170</v>
      </c>
      <c r="Q225" s="34">
        <v>80</v>
      </c>
      <c r="R225" s="34">
        <v>27.7</v>
      </c>
    </row>
    <row r="226" spans="1:18" x14ac:dyDescent="0.35">
      <c r="A226" s="54" t="s">
        <v>576</v>
      </c>
      <c r="B226" s="55">
        <v>44526</v>
      </c>
      <c r="C226" s="34" t="s">
        <v>59</v>
      </c>
      <c r="D226" s="34">
        <v>34</v>
      </c>
      <c r="E226" s="34" t="s">
        <v>60</v>
      </c>
      <c r="F226" s="34" t="s">
        <v>191</v>
      </c>
      <c r="G226" s="34" t="s">
        <v>62</v>
      </c>
      <c r="H226" s="34" t="s">
        <v>63</v>
      </c>
      <c r="I226" s="34" t="s">
        <v>564</v>
      </c>
      <c r="J226" s="55">
        <v>44529</v>
      </c>
      <c r="K226" s="34" t="s">
        <v>194</v>
      </c>
      <c r="L226" s="34" t="s">
        <v>66</v>
      </c>
      <c r="M226" s="34" t="s">
        <v>66</v>
      </c>
      <c r="N226" s="34" t="s">
        <v>84</v>
      </c>
      <c r="O226" s="34" t="s">
        <v>66</v>
      </c>
      <c r="P226" s="34">
        <v>167</v>
      </c>
      <c r="Q226" s="34">
        <v>76</v>
      </c>
      <c r="R226" s="34">
        <v>27.3</v>
      </c>
    </row>
    <row r="227" spans="1:18" x14ac:dyDescent="0.35">
      <c r="A227" s="54" t="s">
        <v>577</v>
      </c>
      <c r="B227" s="55">
        <v>44533</v>
      </c>
      <c r="C227" s="34" t="s">
        <v>59</v>
      </c>
      <c r="D227" s="34">
        <v>60</v>
      </c>
      <c r="E227" s="34" t="s">
        <v>60</v>
      </c>
      <c r="F227" s="34" t="s">
        <v>77</v>
      </c>
      <c r="G227" s="34" t="s">
        <v>62</v>
      </c>
      <c r="H227" s="34" t="s">
        <v>63</v>
      </c>
      <c r="I227" s="34" t="s">
        <v>564</v>
      </c>
      <c r="J227" s="55">
        <v>44571</v>
      </c>
      <c r="K227" s="34" t="s">
        <v>578</v>
      </c>
      <c r="L227" s="34" t="s">
        <v>66</v>
      </c>
      <c r="M227" s="34" t="s">
        <v>66</v>
      </c>
      <c r="N227" s="34" t="s">
        <v>579</v>
      </c>
      <c r="O227" s="34" t="s">
        <v>66</v>
      </c>
      <c r="P227" s="34">
        <v>164</v>
      </c>
      <c r="Q227" s="34">
        <v>67</v>
      </c>
      <c r="R227" s="34">
        <v>24.9</v>
      </c>
    </row>
    <row r="228" spans="1:18" x14ac:dyDescent="0.35">
      <c r="A228" s="54" t="s">
        <v>580</v>
      </c>
      <c r="B228" s="55">
        <v>44538</v>
      </c>
      <c r="C228" s="34" t="s">
        <v>59</v>
      </c>
      <c r="D228" s="34">
        <v>42</v>
      </c>
      <c r="E228" s="34" t="s">
        <v>60</v>
      </c>
      <c r="F228" s="34" t="s">
        <v>191</v>
      </c>
      <c r="G228" s="34" t="s">
        <v>62</v>
      </c>
      <c r="H228" s="34" t="s">
        <v>63</v>
      </c>
      <c r="I228" s="34" t="s">
        <v>564</v>
      </c>
      <c r="J228" s="55">
        <v>44558</v>
      </c>
      <c r="K228" s="34" t="s">
        <v>581</v>
      </c>
      <c r="L228" s="34" t="s">
        <v>582</v>
      </c>
      <c r="M228" s="34" t="s">
        <v>66</v>
      </c>
      <c r="N228" s="34" t="s">
        <v>66</v>
      </c>
      <c r="O228" s="34" t="s">
        <v>66</v>
      </c>
      <c r="P228" s="34">
        <v>167</v>
      </c>
      <c r="Q228" s="34">
        <v>80</v>
      </c>
      <c r="R228" s="34">
        <v>28.7</v>
      </c>
    </row>
    <row r="229" spans="1:18" x14ac:dyDescent="0.35">
      <c r="A229" s="54" t="s">
        <v>583</v>
      </c>
      <c r="B229" s="55">
        <v>44509</v>
      </c>
      <c r="C229" s="34" t="s">
        <v>59</v>
      </c>
      <c r="D229" s="34">
        <v>55</v>
      </c>
      <c r="E229" s="34" t="s">
        <v>60</v>
      </c>
      <c r="F229" s="34" t="s">
        <v>191</v>
      </c>
      <c r="G229" s="34" t="s">
        <v>62</v>
      </c>
      <c r="H229" s="34" t="s">
        <v>63</v>
      </c>
      <c r="I229" s="34" t="s">
        <v>564</v>
      </c>
      <c r="J229" s="55">
        <v>44509</v>
      </c>
      <c r="K229" s="34" t="s">
        <v>194</v>
      </c>
      <c r="L229" s="34" t="s">
        <v>66</v>
      </c>
      <c r="M229" s="34" t="s">
        <v>66</v>
      </c>
      <c r="N229" s="34" t="s">
        <v>584</v>
      </c>
      <c r="O229" s="34" t="s">
        <v>66</v>
      </c>
      <c r="P229" s="34">
        <v>163</v>
      </c>
      <c r="Q229" s="34">
        <v>70</v>
      </c>
      <c r="R229" s="34">
        <v>26.3</v>
      </c>
    </row>
    <row r="230" spans="1:18" x14ac:dyDescent="0.35">
      <c r="A230" s="54" t="s">
        <v>585</v>
      </c>
      <c r="B230" s="55">
        <v>44553</v>
      </c>
      <c r="C230" s="34" t="s">
        <v>59</v>
      </c>
      <c r="D230" s="34">
        <v>74</v>
      </c>
      <c r="E230" s="34" t="s">
        <v>60</v>
      </c>
      <c r="F230" s="34" t="s">
        <v>586</v>
      </c>
      <c r="G230" s="34" t="s">
        <v>62</v>
      </c>
      <c r="H230" s="34" t="s">
        <v>63</v>
      </c>
      <c r="I230" s="34" t="s">
        <v>564</v>
      </c>
      <c r="J230" s="55">
        <v>44553</v>
      </c>
      <c r="K230" s="34" t="s">
        <v>581</v>
      </c>
      <c r="L230" s="34" t="s">
        <v>66</v>
      </c>
      <c r="M230" s="34" t="s">
        <v>66</v>
      </c>
      <c r="N230" s="34" t="s">
        <v>587</v>
      </c>
      <c r="O230" s="34" t="s">
        <v>66</v>
      </c>
      <c r="P230" s="34">
        <v>165</v>
      </c>
      <c r="Q230" s="34">
        <v>73</v>
      </c>
      <c r="R230" s="34">
        <v>26.8</v>
      </c>
    </row>
    <row r="231" spans="1:18" x14ac:dyDescent="0.35">
      <c r="A231" s="54" t="s">
        <v>588</v>
      </c>
      <c r="B231" s="55">
        <v>44559</v>
      </c>
      <c r="C231" s="34" t="s">
        <v>59</v>
      </c>
      <c r="D231" s="34">
        <v>43</v>
      </c>
      <c r="E231" s="34" t="s">
        <v>60</v>
      </c>
      <c r="F231" s="34" t="s">
        <v>191</v>
      </c>
      <c r="G231" s="34" t="s">
        <v>62</v>
      </c>
      <c r="H231" s="34" t="s">
        <v>63</v>
      </c>
      <c r="I231" s="34" t="s">
        <v>564</v>
      </c>
      <c r="J231" s="55">
        <v>44589</v>
      </c>
      <c r="K231" s="34" t="s">
        <v>581</v>
      </c>
      <c r="L231" s="34" t="s">
        <v>66</v>
      </c>
      <c r="M231" s="34" t="s">
        <v>66</v>
      </c>
      <c r="N231" s="34" t="s">
        <v>66</v>
      </c>
      <c r="O231" s="34" t="s">
        <v>66</v>
      </c>
      <c r="P231" s="34">
        <v>164</v>
      </c>
      <c r="Q231" s="34">
        <v>57</v>
      </c>
      <c r="R231" s="34">
        <v>21.2</v>
      </c>
    </row>
    <row r="232" spans="1:18" x14ac:dyDescent="0.35">
      <c r="A232" s="54" t="s">
        <v>589</v>
      </c>
      <c r="B232" s="55">
        <v>44573</v>
      </c>
      <c r="C232" s="34" t="s">
        <v>59</v>
      </c>
      <c r="D232" s="34">
        <v>58</v>
      </c>
      <c r="E232" s="34" t="s">
        <v>60</v>
      </c>
      <c r="F232" s="34" t="s">
        <v>541</v>
      </c>
      <c r="G232" s="34" t="s">
        <v>62</v>
      </c>
      <c r="H232" s="34" t="s">
        <v>63</v>
      </c>
      <c r="I232" s="34" t="s">
        <v>564</v>
      </c>
      <c r="J232" s="55">
        <v>44593</v>
      </c>
      <c r="K232" s="34" t="s">
        <v>194</v>
      </c>
      <c r="L232" s="34" t="s">
        <v>66</v>
      </c>
      <c r="M232" s="34" t="s">
        <v>66</v>
      </c>
      <c r="N232" s="34" t="s">
        <v>97</v>
      </c>
      <c r="O232" s="34" t="s">
        <v>66</v>
      </c>
      <c r="P232" s="34">
        <v>161</v>
      </c>
      <c r="Q232" s="34">
        <v>131</v>
      </c>
      <c r="R232" s="34">
        <v>50.5</v>
      </c>
    </row>
    <row r="233" spans="1:18" x14ac:dyDescent="0.35">
      <c r="A233" s="54" t="s">
        <v>590</v>
      </c>
      <c r="B233" s="55">
        <v>44574</v>
      </c>
      <c r="C233" s="34" t="s">
        <v>59</v>
      </c>
      <c r="D233" s="34">
        <v>44</v>
      </c>
      <c r="E233" s="34" t="s">
        <v>60</v>
      </c>
      <c r="F233" s="34" t="s">
        <v>191</v>
      </c>
      <c r="G233" s="34" t="s">
        <v>62</v>
      </c>
      <c r="H233" s="34" t="s">
        <v>63</v>
      </c>
      <c r="I233" s="34" t="s">
        <v>564</v>
      </c>
      <c r="J233" s="55">
        <v>44574</v>
      </c>
      <c r="K233" s="34" t="s">
        <v>581</v>
      </c>
      <c r="L233" s="34" t="s">
        <v>66</v>
      </c>
      <c r="M233" s="34" t="s">
        <v>66</v>
      </c>
      <c r="N233" s="34" t="s">
        <v>591</v>
      </c>
      <c r="O233" s="34" t="s">
        <v>66</v>
      </c>
      <c r="P233" s="34">
        <v>169</v>
      </c>
      <c r="Q233" s="34">
        <v>70</v>
      </c>
      <c r="R233" s="34">
        <v>24.5</v>
      </c>
    </row>
    <row r="234" spans="1:18" x14ac:dyDescent="0.35">
      <c r="A234" s="54" t="s">
        <v>592</v>
      </c>
      <c r="B234" s="55">
        <v>44578</v>
      </c>
      <c r="C234" s="34" t="s">
        <v>59</v>
      </c>
      <c r="D234" s="34">
        <v>67</v>
      </c>
      <c r="E234" s="34" t="s">
        <v>60</v>
      </c>
      <c r="F234" s="34" t="s">
        <v>191</v>
      </c>
      <c r="G234" s="34" t="s">
        <v>62</v>
      </c>
      <c r="H234" s="34" t="s">
        <v>63</v>
      </c>
      <c r="I234" s="34" t="s">
        <v>564</v>
      </c>
      <c r="J234" s="55">
        <v>44579</v>
      </c>
      <c r="K234" s="34" t="s">
        <v>565</v>
      </c>
      <c r="L234" s="34" t="s">
        <v>66</v>
      </c>
      <c r="M234" s="34" t="s">
        <v>66</v>
      </c>
      <c r="N234" s="34" t="s">
        <v>538</v>
      </c>
      <c r="O234" s="34" t="s">
        <v>66</v>
      </c>
      <c r="P234" s="34">
        <v>167</v>
      </c>
      <c r="Q234" s="34">
        <v>70</v>
      </c>
      <c r="R234" s="34">
        <v>25.1</v>
      </c>
    </row>
    <row r="235" spans="1:18" x14ac:dyDescent="0.35">
      <c r="A235" s="54" t="s">
        <v>593</v>
      </c>
      <c r="B235" s="55">
        <v>44587</v>
      </c>
      <c r="C235" s="34" t="s">
        <v>59</v>
      </c>
      <c r="D235" s="34">
        <v>41</v>
      </c>
      <c r="E235" s="34" t="s">
        <v>60</v>
      </c>
      <c r="F235" s="34" t="s">
        <v>77</v>
      </c>
      <c r="G235" s="34" t="s">
        <v>62</v>
      </c>
      <c r="H235" s="34" t="s">
        <v>63</v>
      </c>
      <c r="I235" s="34" t="s">
        <v>564</v>
      </c>
      <c r="J235" s="55">
        <v>44599</v>
      </c>
      <c r="K235" s="34" t="s">
        <v>594</v>
      </c>
      <c r="L235" s="34" t="s">
        <v>66</v>
      </c>
      <c r="M235" s="34" t="s">
        <v>66</v>
      </c>
      <c r="N235" s="34" t="s">
        <v>66</v>
      </c>
      <c r="O235" s="34" t="s">
        <v>66</v>
      </c>
      <c r="P235" s="34">
        <v>169</v>
      </c>
      <c r="Q235" s="34">
        <v>73</v>
      </c>
      <c r="R235" s="34">
        <v>25.6</v>
      </c>
    </row>
    <row r="236" spans="1:18" x14ac:dyDescent="0.35">
      <c r="A236" s="54" t="s">
        <v>595</v>
      </c>
      <c r="B236" s="55">
        <v>44669</v>
      </c>
      <c r="C236" s="34" t="s">
        <v>59</v>
      </c>
      <c r="D236" s="34">
        <v>31</v>
      </c>
      <c r="E236" s="34" t="s">
        <v>60</v>
      </c>
      <c r="F236" s="34" t="s">
        <v>191</v>
      </c>
      <c r="G236" s="34" t="s">
        <v>62</v>
      </c>
      <c r="H236" s="34" t="s">
        <v>63</v>
      </c>
      <c r="I236" s="34" t="s">
        <v>564</v>
      </c>
      <c r="J236" s="55">
        <v>44670</v>
      </c>
      <c r="K236" s="34" t="s">
        <v>594</v>
      </c>
      <c r="L236" s="34" t="s">
        <v>66</v>
      </c>
      <c r="M236" s="34" t="s">
        <v>66</v>
      </c>
      <c r="N236" s="34" t="s">
        <v>66</v>
      </c>
      <c r="O236" s="34" t="s">
        <v>66</v>
      </c>
      <c r="P236" s="34">
        <v>163</v>
      </c>
      <c r="Q236" s="34">
        <v>59</v>
      </c>
      <c r="R236" s="34">
        <v>22.2</v>
      </c>
    </row>
    <row r="237" spans="1:18" x14ac:dyDescent="0.35">
      <c r="A237" s="54" t="s">
        <v>596</v>
      </c>
      <c r="B237" s="55">
        <v>44677</v>
      </c>
      <c r="C237" s="34" t="s">
        <v>59</v>
      </c>
      <c r="D237" s="34">
        <v>65</v>
      </c>
      <c r="E237" s="34" t="s">
        <v>60</v>
      </c>
      <c r="F237" s="34" t="s">
        <v>597</v>
      </c>
      <c r="G237" s="34" t="s">
        <v>62</v>
      </c>
      <c r="H237" s="34" t="s">
        <v>63</v>
      </c>
      <c r="I237" s="34" t="s">
        <v>564</v>
      </c>
      <c r="J237" s="55">
        <v>44714</v>
      </c>
      <c r="K237" s="34" t="s">
        <v>594</v>
      </c>
      <c r="L237" s="34" t="s">
        <v>66</v>
      </c>
      <c r="M237" s="34" t="s">
        <v>598</v>
      </c>
      <c r="N237" s="34" t="s">
        <v>599</v>
      </c>
      <c r="O237" s="34" t="s">
        <v>66</v>
      </c>
      <c r="P237" s="34">
        <v>160</v>
      </c>
      <c r="Q237" s="34">
        <v>95</v>
      </c>
      <c r="R237" s="34">
        <v>37.1</v>
      </c>
    </row>
    <row r="238" spans="1:18" x14ac:dyDescent="0.35">
      <c r="A238" s="54" t="s">
        <v>600</v>
      </c>
      <c r="B238" s="55">
        <v>44711</v>
      </c>
      <c r="C238" s="34" t="s">
        <v>59</v>
      </c>
      <c r="D238" s="34">
        <v>40</v>
      </c>
      <c r="E238" s="34" t="s">
        <v>60</v>
      </c>
      <c r="F238" s="34" t="s">
        <v>77</v>
      </c>
      <c r="G238" s="34" t="s">
        <v>62</v>
      </c>
      <c r="H238" s="34" t="s">
        <v>63</v>
      </c>
      <c r="I238" s="34" t="s">
        <v>564</v>
      </c>
      <c r="J238" s="55">
        <v>44711</v>
      </c>
      <c r="K238" s="34" t="s">
        <v>572</v>
      </c>
      <c r="L238" s="34" t="s">
        <v>66</v>
      </c>
      <c r="M238" s="34" t="s">
        <v>66</v>
      </c>
      <c r="N238" s="34" t="s">
        <v>353</v>
      </c>
      <c r="O238" s="34" t="s">
        <v>66</v>
      </c>
      <c r="P238" s="34">
        <v>164</v>
      </c>
      <c r="Q238" s="34">
        <v>91</v>
      </c>
      <c r="R238" s="34">
        <v>33.799999999999997</v>
      </c>
    </row>
    <row r="239" spans="1:18" x14ac:dyDescent="0.35">
      <c r="A239" s="54" t="s">
        <v>601</v>
      </c>
      <c r="B239" s="55">
        <v>44714</v>
      </c>
      <c r="C239" s="34" t="s">
        <v>59</v>
      </c>
      <c r="D239" s="34">
        <v>24</v>
      </c>
      <c r="E239" s="34" t="s">
        <v>60</v>
      </c>
      <c r="F239" s="34" t="s">
        <v>77</v>
      </c>
      <c r="G239" s="34" t="s">
        <v>62</v>
      </c>
      <c r="H239" s="34" t="s">
        <v>63</v>
      </c>
      <c r="I239" s="34" t="s">
        <v>564</v>
      </c>
      <c r="J239" s="55">
        <v>44714</v>
      </c>
      <c r="K239" s="34" t="s">
        <v>194</v>
      </c>
      <c r="L239" s="34" t="s">
        <v>66</v>
      </c>
      <c r="M239" s="34" t="s">
        <v>602</v>
      </c>
      <c r="N239" s="34" t="s">
        <v>84</v>
      </c>
      <c r="O239" s="34" t="s">
        <v>66</v>
      </c>
      <c r="P239" s="34">
        <v>173</v>
      </c>
      <c r="Q239" s="34">
        <v>65</v>
      </c>
      <c r="R239" s="34">
        <v>21.7</v>
      </c>
    </row>
    <row r="240" spans="1:18" x14ac:dyDescent="0.35">
      <c r="A240" s="54" t="s">
        <v>603</v>
      </c>
      <c r="B240" s="55">
        <v>44722</v>
      </c>
      <c r="C240" s="34" t="s">
        <v>59</v>
      </c>
      <c r="D240" s="34">
        <v>51</v>
      </c>
      <c r="E240" s="34" t="s">
        <v>60</v>
      </c>
      <c r="F240" s="34" t="s">
        <v>123</v>
      </c>
      <c r="G240" s="34" t="s">
        <v>62</v>
      </c>
      <c r="H240" s="34" t="s">
        <v>63</v>
      </c>
      <c r="I240" s="34" t="s">
        <v>564</v>
      </c>
      <c r="J240" s="55">
        <v>44750</v>
      </c>
      <c r="K240" s="34" t="s">
        <v>581</v>
      </c>
      <c r="L240" s="34" t="s">
        <v>66</v>
      </c>
      <c r="M240" s="34" t="s">
        <v>66</v>
      </c>
      <c r="N240" s="34" t="s">
        <v>604</v>
      </c>
      <c r="O240" s="34" t="s">
        <v>66</v>
      </c>
      <c r="P240" s="34">
        <v>176</v>
      </c>
      <c r="Q240" s="34">
        <v>135</v>
      </c>
      <c r="R240" s="34">
        <v>43.6</v>
      </c>
    </row>
    <row r="241" spans="1:18" x14ac:dyDescent="0.35">
      <c r="A241" s="54" t="s">
        <v>605</v>
      </c>
      <c r="B241" s="55">
        <v>44741</v>
      </c>
      <c r="C241" s="34" t="s">
        <v>59</v>
      </c>
      <c r="D241" s="34">
        <v>52</v>
      </c>
      <c r="E241" s="34" t="s">
        <v>60</v>
      </c>
      <c r="F241" s="34" t="s">
        <v>606</v>
      </c>
      <c r="G241" s="34" t="s">
        <v>62</v>
      </c>
      <c r="H241" s="34" t="s">
        <v>63</v>
      </c>
      <c r="I241" s="34" t="s">
        <v>564</v>
      </c>
      <c r="J241" s="55">
        <v>44761</v>
      </c>
      <c r="K241" s="34" t="s">
        <v>581</v>
      </c>
      <c r="L241" s="34" t="s">
        <v>66</v>
      </c>
      <c r="M241" s="34" t="s">
        <v>66</v>
      </c>
      <c r="N241" s="34" t="s">
        <v>607</v>
      </c>
      <c r="O241" s="34" t="s">
        <v>66</v>
      </c>
      <c r="P241" s="34">
        <v>169</v>
      </c>
      <c r="Q241" s="34">
        <v>85</v>
      </c>
      <c r="R241" s="34">
        <v>29.8</v>
      </c>
    </row>
    <row r="242" spans="1:18" x14ac:dyDescent="0.35">
      <c r="A242" s="54" t="s">
        <v>608</v>
      </c>
      <c r="B242" s="55">
        <v>44764</v>
      </c>
      <c r="C242" s="34" t="s">
        <v>59</v>
      </c>
      <c r="D242" s="34">
        <v>53</v>
      </c>
      <c r="E242" s="34" t="s">
        <v>60</v>
      </c>
      <c r="F242" s="34" t="s">
        <v>191</v>
      </c>
      <c r="G242" s="34" t="s">
        <v>62</v>
      </c>
      <c r="H242" s="34" t="s">
        <v>63</v>
      </c>
      <c r="I242" s="34" t="s">
        <v>564</v>
      </c>
      <c r="J242" s="55">
        <v>44768</v>
      </c>
      <c r="K242" s="34" t="s">
        <v>581</v>
      </c>
      <c r="L242" s="34" t="s">
        <v>66</v>
      </c>
      <c r="M242" s="34" t="s">
        <v>609</v>
      </c>
      <c r="N242" s="34" t="s">
        <v>66</v>
      </c>
      <c r="O242" s="34" t="s">
        <v>66</v>
      </c>
      <c r="P242" s="34">
        <v>163</v>
      </c>
      <c r="Q242" s="34">
        <v>64</v>
      </c>
      <c r="R242" s="34">
        <v>24.1</v>
      </c>
    </row>
    <row r="243" spans="1:18" x14ac:dyDescent="0.35">
      <c r="A243" s="54" t="s">
        <v>610</v>
      </c>
      <c r="B243" s="55">
        <v>44774</v>
      </c>
      <c r="C243" s="34" t="s">
        <v>59</v>
      </c>
      <c r="D243" s="34">
        <v>38</v>
      </c>
      <c r="E243" s="34" t="s">
        <v>60</v>
      </c>
      <c r="F243" s="34" t="s">
        <v>191</v>
      </c>
      <c r="G243" s="34" t="s">
        <v>62</v>
      </c>
      <c r="H243" s="34" t="s">
        <v>63</v>
      </c>
      <c r="I243" s="34" t="s">
        <v>564</v>
      </c>
      <c r="J243" s="55">
        <v>44774</v>
      </c>
      <c r="K243" s="34" t="s">
        <v>581</v>
      </c>
      <c r="L243" s="34" t="s">
        <v>66</v>
      </c>
      <c r="M243" s="34" t="s">
        <v>611</v>
      </c>
      <c r="N243" s="34" t="s">
        <v>353</v>
      </c>
      <c r="O243" s="34" t="s">
        <v>66</v>
      </c>
      <c r="P243" s="34">
        <v>162</v>
      </c>
      <c r="Q243" s="34">
        <v>95</v>
      </c>
      <c r="R243" s="34">
        <v>36.200000000000003</v>
      </c>
    </row>
    <row r="244" spans="1:18" x14ac:dyDescent="0.35">
      <c r="A244" s="54" t="s">
        <v>612</v>
      </c>
      <c r="B244" s="55">
        <v>44776</v>
      </c>
      <c r="C244" s="34" t="s">
        <v>59</v>
      </c>
      <c r="D244" s="34">
        <v>56</v>
      </c>
      <c r="E244" s="34" t="s">
        <v>60</v>
      </c>
      <c r="F244" s="34" t="s">
        <v>191</v>
      </c>
      <c r="G244" s="34" t="s">
        <v>62</v>
      </c>
      <c r="H244" s="34" t="s">
        <v>63</v>
      </c>
      <c r="I244" s="34" t="s">
        <v>564</v>
      </c>
      <c r="J244" s="55">
        <v>44776</v>
      </c>
      <c r="K244" s="34" t="s">
        <v>565</v>
      </c>
      <c r="L244" s="34" t="s">
        <v>66</v>
      </c>
      <c r="M244" s="34" t="s">
        <v>66</v>
      </c>
      <c r="N244" s="34" t="s">
        <v>613</v>
      </c>
      <c r="O244" s="34" t="s">
        <v>66</v>
      </c>
      <c r="P244" s="34">
        <v>164</v>
      </c>
      <c r="Q244" s="34">
        <v>86</v>
      </c>
      <c r="R244" s="34">
        <v>32</v>
      </c>
    </row>
    <row r="245" spans="1:18" x14ac:dyDescent="0.35">
      <c r="A245" s="54" t="s">
        <v>614</v>
      </c>
      <c r="B245" s="55">
        <v>44782</v>
      </c>
      <c r="C245" s="34" t="s">
        <v>59</v>
      </c>
      <c r="D245" s="34">
        <v>59</v>
      </c>
      <c r="E245" s="34" t="s">
        <v>60</v>
      </c>
      <c r="F245" s="34" t="s">
        <v>77</v>
      </c>
      <c r="G245" s="34" t="s">
        <v>62</v>
      </c>
      <c r="H245" s="34" t="s">
        <v>63</v>
      </c>
      <c r="I245" s="34" t="s">
        <v>564</v>
      </c>
      <c r="J245" s="55">
        <v>44784</v>
      </c>
      <c r="K245" s="34" t="s">
        <v>615</v>
      </c>
      <c r="L245" s="34" t="s">
        <v>66</v>
      </c>
      <c r="M245" s="34" t="s">
        <v>616</v>
      </c>
      <c r="N245" s="34" t="s">
        <v>66</v>
      </c>
      <c r="O245" s="34" t="s">
        <v>66</v>
      </c>
      <c r="P245" s="34">
        <v>154</v>
      </c>
      <c r="Q245" s="34">
        <v>58.7</v>
      </c>
      <c r="R245" s="34">
        <v>24.5</v>
      </c>
    </row>
    <row r="246" spans="1:18" x14ac:dyDescent="0.35">
      <c r="A246" s="54" t="s">
        <v>617</v>
      </c>
      <c r="B246" s="55">
        <v>44811</v>
      </c>
      <c r="C246" s="34" t="s">
        <v>59</v>
      </c>
      <c r="D246" s="34">
        <v>52</v>
      </c>
      <c r="E246" s="34" t="s">
        <v>60</v>
      </c>
      <c r="F246" s="34" t="s">
        <v>191</v>
      </c>
      <c r="G246" s="34" t="s">
        <v>62</v>
      </c>
      <c r="H246" s="34" t="s">
        <v>63</v>
      </c>
      <c r="I246" s="34" t="s">
        <v>564</v>
      </c>
      <c r="J246" s="55">
        <v>44812</v>
      </c>
      <c r="K246" s="34" t="s">
        <v>581</v>
      </c>
      <c r="L246" s="34" t="s">
        <v>66</v>
      </c>
      <c r="M246" s="34" t="s">
        <v>618</v>
      </c>
      <c r="N246" s="34" t="s">
        <v>66</v>
      </c>
      <c r="O246" s="34" t="s">
        <v>66</v>
      </c>
      <c r="P246" s="34">
        <v>175</v>
      </c>
      <c r="Q246" s="34">
        <v>72</v>
      </c>
      <c r="R246" s="34">
        <v>23.5</v>
      </c>
    </row>
    <row r="247" spans="1:18" x14ac:dyDescent="0.35">
      <c r="A247" s="54" t="s">
        <v>619</v>
      </c>
      <c r="B247" s="55">
        <v>44832</v>
      </c>
      <c r="C247" s="34" t="s">
        <v>59</v>
      </c>
      <c r="D247" s="34">
        <v>35</v>
      </c>
      <c r="E247" s="34" t="s">
        <v>60</v>
      </c>
      <c r="F247" s="34" t="s">
        <v>191</v>
      </c>
      <c r="G247" s="34" t="s">
        <v>62</v>
      </c>
      <c r="H247" s="34" t="s">
        <v>63</v>
      </c>
      <c r="I247" s="34" t="s">
        <v>564</v>
      </c>
      <c r="J247" s="55">
        <v>44832</v>
      </c>
      <c r="K247" s="34" t="s">
        <v>620</v>
      </c>
      <c r="L247" s="34" t="s">
        <v>66</v>
      </c>
      <c r="M247" s="34" t="s">
        <v>66</v>
      </c>
      <c r="N247" s="34" t="s">
        <v>621</v>
      </c>
      <c r="O247" s="34" t="s">
        <v>66</v>
      </c>
      <c r="P247" s="34">
        <v>165</v>
      </c>
      <c r="Q247" s="34">
        <v>95</v>
      </c>
      <c r="R247" s="34">
        <v>34.9</v>
      </c>
    </row>
    <row r="248" spans="1:18" x14ac:dyDescent="0.35">
      <c r="A248" s="54" t="s">
        <v>622</v>
      </c>
      <c r="B248" s="55">
        <v>44846</v>
      </c>
      <c r="C248" s="34" t="s">
        <v>59</v>
      </c>
      <c r="D248" s="34">
        <v>52</v>
      </c>
      <c r="E248" s="34" t="s">
        <v>60</v>
      </c>
      <c r="F248" s="34" t="s">
        <v>123</v>
      </c>
      <c r="G248" s="34" t="s">
        <v>62</v>
      </c>
      <c r="H248" s="34" t="s">
        <v>63</v>
      </c>
      <c r="I248" s="34" t="s">
        <v>564</v>
      </c>
      <c r="J248" s="55">
        <v>44874</v>
      </c>
      <c r="K248" s="34" t="s">
        <v>623</v>
      </c>
      <c r="L248" s="34" t="s">
        <v>66</v>
      </c>
      <c r="M248" s="34" t="s">
        <v>66</v>
      </c>
      <c r="N248" s="34" t="s">
        <v>624</v>
      </c>
      <c r="O248" s="34" t="s">
        <v>66</v>
      </c>
      <c r="P248" s="34">
        <v>169</v>
      </c>
      <c r="Q248" s="34">
        <v>80</v>
      </c>
      <c r="R248" s="34">
        <v>28</v>
      </c>
    </row>
    <row r="249" spans="1:18" x14ac:dyDescent="0.35">
      <c r="A249" s="54" t="s">
        <v>625</v>
      </c>
      <c r="B249" s="55">
        <v>44853</v>
      </c>
      <c r="C249" s="34" t="s">
        <v>59</v>
      </c>
      <c r="D249" s="34">
        <v>25</v>
      </c>
      <c r="E249" s="34" t="s">
        <v>60</v>
      </c>
      <c r="F249" s="34" t="s">
        <v>96</v>
      </c>
      <c r="G249" s="34" t="s">
        <v>62</v>
      </c>
      <c r="H249" s="34" t="s">
        <v>63</v>
      </c>
      <c r="I249" s="34" t="s">
        <v>564</v>
      </c>
      <c r="J249" s="55">
        <v>44861</v>
      </c>
      <c r="K249" s="34" t="s">
        <v>594</v>
      </c>
      <c r="L249" s="34" t="s">
        <v>66</v>
      </c>
      <c r="M249" s="34" t="s">
        <v>66</v>
      </c>
      <c r="N249" s="34" t="s">
        <v>186</v>
      </c>
      <c r="O249" s="34" t="s">
        <v>66</v>
      </c>
      <c r="P249" s="34">
        <v>169</v>
      </c>
      <c r="Q249" s="34">
        <v>68</v>
      </c>
      <c r="R249" s="34">
        <v>23.8</v>
      </c>
    </row>
    <row r="250" spans="1:18" x14ac:dyDescent="0.35">
      <c r="A250" s="54" t="s">
        <v>626</v>
      </c>
      <c r="B250" s="55">
        <v>44859</v>
      </c>
      <c r="C250" s="34" t="s">
        <v>59</v>
      </c>
      <c r="D250" s="34">
        <v>40</v>
      </c>
      <c r="E250" s="34" t="s">
        <v>60</v>
      </c>
      <c r="F250" s="34" t="s">
        <v>96</v>
      </c>
      <c r="G250" s="34" t="s">
        <v>62</v>
      </c>
      <c r="H250" s="34" t="s">
        <v>63</v>
      </c>
      <c r="I250" s="34" t="s">
        <v>564</v>
      </c>
      <c r="J250" s="55">
        <v>44890</v>
      </c>
      <c r="K250" s="34" t="s">
        <v>194</v>
      </c>
      <c r="L250" s="34" t="s">
        <v>66</v>
      </c>
      <c r="M250" s="34" t="s">
        <v>321</v>
      </c>
      <c r="N250" s="34" t="s">
        <v>353</v>
      </c>
      <c r="O250" s="34" t="s">
        <v>66</v>
      </c>
      <c r="P250" s="34">
        <v>157</v>
      </c>
      <c r="Q250" s="34">
        <v>86</v>
      </c>
      <c r="R250" s="34">
        <v>34.9</v>
      </c>
    </row>
    <row r="251" spans="1:18" x14ac:dyDescent="0.35">
      <c r="A251" s="54" t="s">
        <v>627</v>
      </c>
      <c r="B251" s="55">
        <v>44867</v>
      </c>
      <c r="C251" s="34" t="s">
        <v>59</v>
      </c>
      <c r="D251" s="34">
        <v>77</v>
      </c>
      <c r="E251" s="34" t="s">
        <v>60</v>
      </c>
      <c r="F251" s="34" t="s">
        <v>191</v>
      </c>
      <c r="G251" s="34" t="s">
        <v>62</v>
      </c>
      <c r="H251" s="34" t="s">
        <v>63</v>
      </c>
      <c r="I251" s="34" t="s">
        <v>564</v>
      </c>
      <c r="J251" s="55">
        <v>44868</v>
      </c>
      <c r="K251" s="34" t="s">
        <v>628</v>
      </c>
      <c r="L251" s="34" t="s">
        <v>66</v>
      </c>
      <c r="M251" s="34" t="s">
        <v>66</v>
      </c>
      <c r="N251" s="34" t="s">
        <v>116</v>
      </c>
      <c r="O251" s="34" t="s">
        <v>66</v>
      </c>
      <c r="P251" s="34" t="s">
        <v>141</v>
      </c>
      <c r="Q251" s="34" t="s">
        <v>141</v>
      </c>
      <c r="R251" s="34" t="s">
        <v>141</v>
      </c>
    </row>
    <row r="252" spans="1:18" x14ac:dyDescent="0.35">
      <c r="A252" s="54" t="s">
        <v>629</v>
      </c>
      <c r="B252" s="55">
        <v>44872</v>
      </c>
      <c r="C252" s="34" t="s">
        <v>59</v>
      </c>
      <c r="D252" s="34">
        <v>37</v>
      </c>
      <c r="E252" s="34" t="s">
        <v>60</v>
      </c>
      <c r="F252" s="34" t="s">
        <v>630</v>
      </c>
      <c r="G252" s="34" t="s">
        <v>62</v>
      </c>
      <c r="H252" s="34" t="s">
        <v>63</v>
      </c>
      <c r="I252" s="34" t="s">
        <v>564</v>
      </c>
      <c r="J252" s="55">
        <v>44882</v>
      </c>
      <c r="K252" s="34" t="s">
        <v>581</v>
      </c>
      <c r="L252" s="34" t="s">
        <v>631</v>
      </c>
      <c r="M252" s="34" t="s">
        <v>66</v>
      </c>
      <c r="N252" s="34" t="s">
        <v>353</v>
      </c>
      <c r="O252" s="34" t="s">
        <v>66</v>
      </c>
      <c r="P252" s="34">
        <v>165</v>
      </c>
      <c r="Q252" s="34">
        <v>110</v>
      </c>
      <c r="R252" s="34">
        <v>40.4</v>
      </c>
    </row>
    <row r="253" spans="1:18" x14ac:dyDescent="0.35">
      <c r="A253" s="54" t="s">
        <v>632</v>
      </c>
      <c r="B253" s="55">
        <v>44873</v>
      </c>
      <c r="C253" s="34" t="s">
        <v>59</v>
      </c>
      <c r="D253" s="34">
        <v>74</v>
      </c>
      <c r="E253" s="34" t="s">
        <v>60</v>
      </c>
      <c r="F253" s="34" t="s">
        <v>71</v>
      </c>
      <c r="G253" s="34" t="s">
        <v>62</v>
      </c>
      <c r="H253" s="34" t="s">
        <v>63</v>
      </c>
      <c r="I253" s="34" t="s">
        <v>564</v>
      </c>
      <c r="J253" s="55">
        <v>44897</v>
      </c>
      <c r="K253" s="34" t="s">
        <v>194</v>
      </c>
      <c r="L253" s="34" t="s">
        <v>66</v>
      </c>
      <c r="M253" s="34" t="s">
        <v>66</v>
      </c>
      <c r="N253" s="34" t="s">
        <v>633</v>
      </c>
      <c r="O253" s="34" t="s">
        <v>66</v>
      </c>
      <c r="P253" s="34">
        <v>162</v>
      </c>
      <c r="Q253" s="34">
        <v>77</v>
      </c>
      <c r="R253" s="34">
        <v>29.3</v>
      </c>
    </row>
    <row r="254" spans="1:18" x14ac:dyDescent="0.35">
      <c r="A254" s="54" t="s">
        <v>634</v>
      </c>
      <c r="B254" s="55">
        <v>44875</v>
      </c>
      <c r="C254" s="34" t="s">
        <v>59</v>
      </c>
      <c r="D254" s="34">
        <v>49</v>
      </c>
      <c r="E254" s="34" t="s">
        <v>60</v>
      </c>
      <c r="F254" s="34" t="s">
        <v>96</v>
      </c>
      <c r="G254" s="34" t="s">
        <v>62</v>
      </c>
      <c r="H254" s="34" t="s">
        <v>63</v>
      </c>
      <c r="I254" s="34" t="s">
        <v>564</v>
      </c>
      <c r="J254" s="55">
        <v>44888</v>
      </c>
      <c r="K254" s="34" t="s">
        <v>594</v>
      </c>
      <c r="L254" s="34" t="s">
        <v>66</v>
      </c>
      <c r="M254" s="34" t="s">
        <v>66</v>
      </c>
      <c r="N254" s="34" t="s">
        <v>635</v>
      </c>
      <c r="O254" s="34" t="s">
        <v>66</v>
      </c>
      <c r="P254" s="34">
        <v>169</v>
      </c>
      <c r="Q254" s="34">
        <v>72</v>
      </c>
      <c r="R254" s="34">
        <v>25.2</v>
      </c>
    </row>
    <row r="255" spans="1:18" x14ac:dyDescent="0.35">
      <c r="A255" s="56" t="s">
        <v>636</v>
      </c>
      <c r="B255" s="55">
        <v>44785</v>
      </c>
      <c r="C255" s="34" t="s">
        <v>59</v>
      </c>
      <c r="D255" s="34">
        <v>36</v>
      </c>
      <c r="E255" s="34" t="s">
        <v>60</v>
      </c>
      <c r="F255" s="34" t="s">
        <v>191</v>
      </c>
      <c r="G255" s="34" t="s">
        <v>62</v>
      </c>
      <c r="H255" s="34" t="s">
        <v>63</v>
      </c>
      <c r="I255" s="34" t="s">
        <v>564</v>
      </c>
      <c r="J255" s="55">
        <v>44818</v>
      </c>
      <c r="K255" s="34" t="s">
        <v>637</v>
      </c>
      <c r="L255" s="34" t="s">
        <v>638</v>
      </c>
      <c r="M255" s="34" t="s">
        <v>66</v>
      </c>
      <c r="N255" s="34" t="s">
        <v>66</v>
      </c>
      <c r="O255" s="34" t="s">
        <v>66</v>
      </c>
      <c r="P255" s="34">
        <v>168</v>
      </c>
      <c r="Q255" s="34">
        <v>80</v>
      </c>
      <c r="R255" s="34">
        <v>28.3</v>
      </c>
    </row>
    <row r="256" spans="1:18" x14ac:dyDescent="0.35">
      <c r="A256" s="54" t="s">
        <v>639</v>
      </c>
      <c r="B256" s="55">
        <v>44900</v>
      </c>
      <c r="C256" s="34" t="s">
        <v>59</v>
      </c>
      <c r="D256" s="34">
        <v>25</v>
      </c>
      <c r="E256" s="34" t="s">
        <v>60</v>
      </c>
      <c r="F256" s="34" t="s">
        <v>640</v>
      </c>
      <c r="G256" s="34" t="s">
        <v>62</v>
      </c>
      <c r="H256" s="34" t="s">
        <v>63</v>
      </c>
      <c r="I256" s="34" t="s">
        <v>564</v>
      </c>
      <c r="J256" s="55">
        <v>44939</v>
      </c>
      <c r="K256" s="34" t="s">
        <v>620</v>
      </c>
      <c r="L256" s="34" t="s">
        <v>66</v>
      </c>
      <c r="M256" s="34" t="s">
        <v>92</v>
      </c>
      <c r="N256" s="34" t="s">
        <v>641</v>
      </c>
      <c r="O256" s="34" t="s">
        <v>66</v>
      </c>
      <c r="P256" s="34">
        <v>164</v>
      </c>
      <c r="Q256" s="34">
        <v>74</v>
      </c>
      <c r="R256" s="34">
        <v>27.5</v>
      </c>
    </row>
    <row r="257" spans="1:18" x14ac:dyDescent="0.35">
      <c r="A257" s="54" t="s">
        <v>642</v>
      </c>
      <c r="B257" s="55">
        <v>44902</v>
      </c>
      <c r="C257" s="34" t="s">
        <v>59</v>
      </c>
      <c r="D257" s="34">
        <v>40</v>
      </c>
      <c r="E257" s="34" t="s">
        <v>60</v>
      </c>
      <c r="F257" s="34" t="s">
        <v>96</v>
      </c>
      <c r="G257" s="34" t="s">
        <v>62</v>
      </c>
      <c r="H257" s="34" t="s">
        <v>63</v>
      </c>
      <c r="I257" s="34" t="s">
        <v>564</v>
      </c>
      <c r="J257" s="55">
        <v>44953</v>
      </c>
      <c r="K257" s="34" t="s">
        <v>637</v>
      </c>
      <c r="L257" s="34" t="s">
        <v>66</v>
      </c>
      <c r="M257" s="34" t="s">
        <v>66</v>
      </c>
      <c r="N257" s="34" t="s">
        <v>643</v>
      </c>
      <c r="O257" s="34" t="s">
        <v>66</v>
      </c>
      <c r="P257" s="34">
        <v>165</v>
      </c>
      <c r="Q257" s="34">
        <v>70</v>
      </c>
      <c r="R257" s="34">
        <v>25.7</v>
      </c>
    </row>
    <row r="258" spans="1:18" x14ac:dyDescent="0.35">
      <c r="A258" s="54" t="s">
        <v>644</v>
      </c>
      <c r="B258" s="55">
        <v>44907</v>
      </c>
      <c r="C258" s="34" t="s">
        <v>59</v>
      </c>
      <c r="D258" s="34">
        <v>36</v>
      </c>
      <c r="E258" s="34" t="s">
        <v>60</v>
      </c>
      <c r="F258" s="34" t="s">
        <v>191</v>
      </c>
      <c r="G258" s="34" t="s">
        <v>62</v>
      </c>
      <c r="H258" s="34" t="s">
        <v>63</v>
      </c>
      <c r="I258" s="34" t="s">
        <v>564</v>
      </c>
      <c r="J258" s="55">
        <v>44907</v>
      </c>
      <c r="K258" s="34" t="s">
        <v>594</v>
      </c>
      <c r="L258" s="34" t="s">
        <v>66</v>
      </c>
      <c r="M258" s="34" t="s">
        <v>66</v>
      </c>
      <c r="N258" s="34" t="s">
        <v>66</v>
      </c>
      <c r="O258" s="34" t="s">
        <v>66</v>
      </c>
      <c r="P258" s="34">
        <v>171</v>
      </c>
      <c r="Q258" s="34">
        <v>69</v>
      </c>
      <c r="R258" s="34">
        <v>23.6</v>
      </c>
    </row>
    <row r="259" spans="1:18" x14ac:dyDescent="0.35">
      <c r="A259" s="54" t="s">
        <v>645</v>
      </c>
      <c r="B259" s="55">
        <v>44911</v>
      </c>
      <c r="C259" s="34" t="s">
        <v>59</v>
      </c>
      <c r="D259" s="34">
        <v>28</v>
      </c>
      <c r="E259" s="34" t="s">
        <v>60</v>
      </c>
      <c r="F259" s="34" t="s">
        <v>71</v>
      </c>
      <c r="G259" s="34" t="s">
        <v>62</v>
      </c>
      <c r="H259" s="34" t="s">
        <v>63</v>
      </c>
      <c r="I259" s="34" t="s">
        <v>564</v>
      </c>
      <c r="J259" s="55">
        <v>44911</v>
      </c>
      <c r="K259" s="34" t="s">
        <v>581</v>
      </c>
      <c r="L259" s="34" t="s">
        <v>646</v>
      </c>
      <c r="M259" s="34" t="s">
        <v>66</v>
      </c>
      <c r="N259" s="34" t="s">
        <v>647</v>
      </c>
      <c r="O259" s="34" t="s">
        <v>66</v>
      </c>
      <c r="P259" s="34">
        <v>168</v>
      </c>
      <c r="Q259" s="34">
        <v>56</v>
      </c>
      <c r="R259" s="34">
        <v>19.8</v>
      </c>
    </row>
    <row r="260" spans="1:18" x14ac:dyDescent="0.35">
      <c r="A260" s="54" t="s">
        <v>648</v>
      </c>
      <c r="B260" s="55">
        <v>44918</v>
      </c>
      <c r="C260" s="34" t="s">
        <v>59</v>
      </c>
      <c r="D260" s="34">
        <v>37</v>
      </c>
      <c r="E260" s="34" t="s">
        <v>60</v>
      </c>
      <c r="F260" s="34" t="s">
        <v>96</v>
      </c>
      <c r="G260" s="34" t="s">
        <v>62</v>
      </c>
      <c r="H260" s="34" t="s">
        <v>63</v>
      </c>
      <c r="I260" s="34" t="s">
        <v>564</v>
      </c>
      <c r="J260" s="55">
        <v>44958</v>
      </c>
      <c r="K260" s="34" t="s">
        <v>565</v>
      </c>
      <c r="L260" s="34" t="s">
        <v>649</v>
      </c>
      <c r="M260" s="34" t="s">
        <v>66</v>
      </c>
      <c r="N260" s="34" t="s">
        <v>353</v>
      </c>
      <c r="O260" s="34" t="s">
        <v>66</v>
      </c>
      <c r="P260" s="34">
        <v>172</v>
      </c>
      <c r="Q260" s="34">
        <v>120</v>
      </c>
      <c r="R260" s="34">
        <v>40.6</v>
      </c>
    </row>
    <row r="261" spans="1:18" x14ac:dyDescent="0.35">
      <c r="A261" s="54" t="s">
        <v>650</v>
      </c>
      <c r="B261" s="55">
        <v>44571</v>
      </c>
      <c r="C261" s="34" t="s">
        <v>59</v>
      </c>
      <c r="D261" s="34">
        <v>61</v>
      </c>
      <c r="E261" s="34" t="s">
        <v>60</v>
      </c>
      <c r="F261" s="34" t="s">
        <v>128</v>
      </c>
      <c r="G261" s="34" t="s">
        <v>62</v>
      </c>
      <c r="H261" s="34" t="s">
        <v>63</v>
      </c>
      <c r="I261" s="34" t="s">
        <v>564</v>
      </c>
      <c r="J261" s="55">
        <v>44964</v>
      </c>
      <c r="K261" s="34" t="s">
        <v>581</v>
      </c>
      <c r="L261" s="34" t="s">
        <v>66</v>
      </c>
      <c r="M261" s="34" t="s">
        <v>66</v>
      </c>
      <c r="N261" s="34" t="s">
        <v>651</v>
      </c>
      <c r="O261" s="34" t="s">
        <v>66</v>
      </c>
      <c r="P261" s="34">
        <v>170</v>
      </c>
      <c r="Q261" s="34">
        <v>120</v>
      </c>
      <c r="R261" s="34">
        <v>41.5</v>
      </c>
    </row>
    <row r="262" spans="1:18" x14ac:dyDescent="0.35">
      <c r="A262" s="54" t="s">
        <v>652</v>
      </c>
      <c r="B262" s="55">
        <v>44942</v>
      </c>
      <c r="C262" s="34" t="s">
        <v>59</v>
      </c>
      <c r="D262" s="34">
        <v>60</v>
      </c>
      <c r="E262" s="34" t="s">
        <v>60</v>
      </c>
      <c r="F262" s="34" t="s">
        <v>71</v>
      </c>
      <c r="G262" s="34" t="s">
        <v>62</v>
      </c>
      <c r="H262" s="34" t="s">
        <v>63</v>
      </c>
      <c r="I262" s="34" t="s">
        <v>564</v>
      </c>
      <c r="J262" s="55">
        <v>44943</v>
      </c>
      <c r="K262" s="34" t="s">
        <v>653</v>
      </c>
      <c r="L262" s="34" t="s">
        <v>66</v>
      </c>
      <c r="M262" s="34" t="s">
        <v>66</v>
      </c>
      <c r="N262" s="34" t="s">
        <v>66</v>
      </c>
      <c r="O262" s="34" t="s">
        <v>66</v>
      </c>
      <c r="P262" s="34">
        <v>164</v>
      </c>
      <c r="Q262" s="34">
        <v>71</v>
      </c>
      <c r="R262" s="34">
        <v>26.4</v>
      </c>
    </row>
    <row r="263" spans="1:18" x14ac:dyDescent="0.35">
      <c r="A263" s="54" t="s">
        <v>654</v>
      </c>
      <c r="B263" s="55">
        <v>44960</v>
      </c>
      <c r="C263" s="34" t="s">
        <v>59</v>
      </c>
      <c r="D263" s="34">
        <v>36</v>
      </c>
      <c r="E263" s="34" t="s">
        <v>60</v>
      </c>
      <c r="F263" s="34" t="s">
        <v>71</v>
      </c>
      <c r="G263" s="34" t="s">
        <v>62</v>
      </c>
      <c r="H263" s="34" t="s">
        <v>63</v>
      </c>
      <c r="I263" s="34" t="s">
        <v>564</v>
      </c>
      <c r="J263" s="55">
        <v>44986</v>
      </c>
      <c r="K263" s="34" t="s">
        <v>655</v>
      </c>
      <c r="L263" s="34" t="s">
        <v>656</v>
      </c>
      <c r="M263" s="34" t="s">
        <v>66</v>
      </c>
      <c r="N263" s="34" t="s">
        <v>491</v>
      </c>
      <c r="O263" s="34" t="s">
        <v>66</v>
      </c>
      <c r="P263" s="34">
        <v>169</v>
      </c>
      <c r="Q263" s="34">
        <v>100</v>
      </c>
      <c r="R263" s="34">
        <v>35</v>
      </c>
    </row>
    <row r="264" spans="1:18" x14ac:dyDescent="0.35">
      <c r="A264" s="54" t="s">
        <v>657</v>
      </c>
      <c r="B264" s="55">
        <v>45001</v>
      </c>
      <c r="C264" s="34" t="s">
        <v>59</v>
      </c>
      <c r="D264" s="34">
        <v>28</v>
      </c>
      <c r="E264" s="34" t="s">
        <v>60</v>
      </c>
      <c r="F264" s="34" t="s">
        <v>191</v>
      </c>
      <c r="G264" s="34" t="s">
        <v>62</v>
      </c>
      <c r="H264" s="34" t="s">
        <v>63</v>
      </c>
      <c r="I264" s="34" t="s">
        <v>564</v>
      </c>
      <c r="J264" s="55">
        <v>45001</v>
      </c>
      <c r="K264" s="34" t="s">
        <v>581</v>
      </c>
      <c r="L264" s="34" t="s">
        <v>66</v>
      </c>
      <c r="M264" s="34" t="s">
        <v>350</v>
      </c>
      <c r="N264" s="34" t="s">
        <v>66</v>
      </c>
      <c r="O264" s="34" t="s">
        <v>66</v>
      </c>
      <c r="P264" s="34" t="s">
        <v>141</v>
      </c>
      <c r="Q264" s="34" t="s">
        <v>141</v>
      </c>
      <c r="R264" s="34" t="s">
        <v>141</v>
      </c>
    </row>
    <row r="265" spans="1:18" x14ac:dyDescent="0.35">
      <c r="A265" s="54" t="s">
        <v>658</v>
      </c>
      <c r="B265" s="55">
        <v>45002</v>
      </c>
      <c r="C265" s="34" t="s">
        <v>59</v>
      </c>
      <c r="D265" s="34">
        <v>30</v>
      </c>
      <c r="E265" s="34" t="s">
        <v>60</v>
      </c>
      <c r="F265" s="34" t="s">
        <v>191</v>
      </c>
      <c r="G265" s="34" t="s">
        <v>62</v>
      </c>
      <c r="H265" s="34" t="s">
        <v>63</v>
      </c>
      <c r="I265" s="34" t="s">
        <v>564</v>
      </c>
      <c r="J265" s="55">
        <v>45002</v>
      </c>
      <c r="K265" s="34" t="s">
        <v>565</v>
      </c>
      <c r="L265" s="34"/>
      <c r="M265" s="34"/>
      <c r="N265" s="34"/>
      <c r="O265" s="34" t="s">
        <v>66</v>
      </c>
      <c r="P265" s="34"/>
      <c r="Q265" s="34"/>
      <c r="R265" s="34"/>
    </row>
    <row r="266" spans="1:18" x14ac:dyDescent="0.35">
      <c r="A266" s="54" t="s">
        <v>659</v>
      </c>
      <c r="B266" s="55">
        <v>45016</v>
      </c>
      <c r="C266" s="34" t="s">
        <v>59</v>
      </c>
      <c r="D266" s="34">
        <v>46</v>
      </c>
      <c r="E266" s="34" t="s">
        <v>60</v>
      </c>
      <c r="F266" s="34" t="s">
        <v>71</v>
      </c>
      <c r="G266" s="34" t="s">
        <v>62</v>
      </c>
      <c r="H266" s="34" t="s">
        <v>63</v>
      </c>
      <c r="I266" s="34" t="s">
        <v>564</v>
      </c>
      <c r="J266" s="55">
        <v>45019</v>
      </c>
      <c r="K266" s="34" t="s">
        <v>660</v>
      </c>
      <c r="L266" s="34" t="s">
        <v>66</v>
      </c>
      <c r="M266" s="34" t="s">
        <v>661</v>
      </c>
      <c r="N266" s="34" t="s">
        <v>97</v>
      </c>
      <c r="O266" s="34" t="s">
        <v>66</v>
      </c>
      <c r="P266" s="34">
        <v>162</v>
      </c>
      <c r="Q266" s="34">
        <v>80</v>
      </c>
      <c r="R266" s="34">
        <v>30.5</v>
      </c>
    </row>
    <row r="267" spans="1:18" x14ac:dyDescent="0.35">
      <c r="A267" s="54" t="s">
        <v>662</v>
      </c>
      <c r="B267" s="55">
        <v>45022</v>
      </c>
      <c r="C267" s="34" t="s">
        <v>59</v>
      </c>
      <c r="D267" s="34">
        <v>53</v>
      </c>
      <c r="E267" s="34" t="s">
        <v>60</v>
      </c>
      <c r="F267" s="34" t="s">
        <v>191</v>
      </c>
      <c r="G267" s="34" t="s">
        <v>62</v>
      </c>
      <c r="H267" s="34" t="s">
        <v>63</v>
      </c>
      <c r="I267" s="34" t="s">
        <v>564</v>
      </c>
      <c r="J267" s="55">
        <v>45023</v>
      </c>
      <c r="K267" s="34" t="s">
        <v>581</v>
      </c>
      <c r="L267" s="34" t="s">
        <v>66</v>
      </c>
      <c r="M267" s="34" t="s">
        <v>66</v>
      </c>
      <c r="N267" s="34" t="s">
        <v>66</v>
      </c>
      <c r="O267" s="34" t="s">
        <v>66</v>
      </c>
      <c r="P267" s="34">
        <v>170</v>
      </c>
      <c r="Q267" s="34">
        <v>86</v>
      </c>
      <c r="R267" s="34">
        <v>29.8</v>
      </c>
    </row>
    <row r="268" spans="1:18" x14ac:dyDescent="0.35">
      <c r="A268" s="54" t="s">
        <v>663</v>
      </c>
      <c r="B268" s="55">
        <v>45028</v>
      </c>
      <c r="C268" s="34" t="s">
        <v>59</v>
      </c>
      <c r="D268" s="34">
        <v>59</v>
      </c>
      <c r="E268" s="34" t="s">
        <v>60</v>
      </c>
      <c r="F268" s="34" t="s">
        <v>71</v>
      </c>
      <c r="G268" s="34" t="s">
        <v>62</v>
      </c>
      <c r="H268" s="34" t="s">
        <v>63</v>
      </c>
      <c r="I268" s="34" t="s">
        <v>564</v>
      </c>
      <c r="J268" s="55">
        <v>45043</v>
      </c>
      <c r="K268" s="34" t="s">
        <v>581</v>
      </c>
      <c r="L268" s="34" t="s">
        <v>66</v>
      </c>
      <c r="M268" s="34" t="s">
        <v>66</v>
      </c>
      <c r="N268" s="34" t="s">
        <v>538</v>
      </c>
      <c r="O268" s="34" t="s">
        <v>66</v>
      </c>
      <c r="P268" s="34">
        <v>169</v>
      </c>
      <c r="Q268" s="34">
        <v>68</v>
      </c>
      <c r="R268" s="34">
        <v>23.8</v>
      </c>
    </row>
    <row r="269" spans="1:18" x14ac:dyDescent="0.35">
      <c r="A269" s="54" t="s">
        <v>664</v>
      </c>
      <c r="B269" s="55">
        <v>45035</v>
      </c>
      <c r="C269" s="34" t="s">
        <v>59</v>
      </c>
      <c r="D269" s="34">
        <v>30</v>
      </c>
      <c r="E269" s="34" t="s">
        <v>60</v>
      </c>
      <c r="F269" s="34" t="s">
        <v>71</v>
      </c>
      <c r="G269" s="34" t="s">
        <v>62</v>
      </c>
      <c r="H269" s="34" t="s">
        <v>63</v>
      </c>
      <c r="I269" s="34" t="s">
        <v>564</v>
      </c>
      <c r="J269" s="55">
        <v>45028</v>
      </c>
      <c r="K269" s="34" t="s">
        <v>581</v>
      </c>
      <c r="L269" s="34" t="s">
        <v>66</v>
      </c>
      <c r="M269" s="34" t="s">
        <v>665</v>
      </c>
      <c r="N269" s="34" t="s">
        <v>66</v>
      </c>
      <c r="O269" s="34" t="s">
        <v>66</v>
      </c>
      <c r="P269" s="34">
        <v>168</v>
      </c>
      <c r="Q269" s="34">
        <v>70</v>
      </c>
      <c r="R269" s="34">
        <v>24.8</v>
      </c>
    </row>
    <row r="270" spans="1:18" x14ac:dyDescent="0.35">
      <c r="A270" s="54" t="s">
        <v>666</v>
      </c>
      <c r="B270" s="55">
        <v>45100</v>
      </c>
      <c r="C270" s="34" t="s">
        <v>59</v>
      </c>
      <c r="D270" s="34">
        <v>71</v>
      </c>
      <c r="E270" s="34" t="s">
        <v>60</v>
      </c>
      <c r="F270" s="34" t="s">
        <v>152</v>
      </c>
      <c r="G270" s="34" t="s">
        <v>62</v>
      </c>
      <c r="H270" s="34" t="s">
        <v>63</v>
      </c>
      <c r="I270" s="34" t="s">
        <v>564</v>
      </c>
      <c r="J270" s="55">
        <v>45100</v>
      </c>
      <c r="K270" s="34" t="s">
        <v>565</v>
      </c>
      <c r="L270" s="34" t="s">
        <v>66</v>
      </c>
      <c r="M270" s="34" t="s">
        <v>667</v>
      </c>
      <c r="N270" s="34" t="s">
        <v>353</v>
      </c>
      <c r="O270" s="34" t="s">
        <v>66</v>
      </c>
      <c r="P270" s="34">
        <v>160</v>
      </c>
      <c r="Q270" s="34">
        <v>93</v>
      </c>
      <c r="R270" s="34">
        <v>36.5</v>
      </c>
    </row>
    <row r="271" spans="1:18" x14ac:dyDescent="0.35">
      <c r="A271" s="54" t="s">
        <v>668</v>
      </c>
      <c r="B271" s="55">
        <v>45107</v>
      </c>
      <c r="C271" s="34" t="s">
        <v>59</v>
      </c>
      <c r="D271" s="34">
        <v>35</v>
      </c>
      <c r="E271" s="34" t="s">
        <v>60</v>
      </c>
      <c r="F271" s="34" t="s">
        <v>123</v>
      </c>
      <c r="G271" s="34" t="s">
        <v>62</v>
      </c>
      <c r="H271" s="34" t="s">
        <v>63</v>
      </c>
      <c r="I271" s="34" t="s">
        <v>564</v>
      </c>
      <c r="J271" s="55">
        <v>45133</v>
      </c>
      <c r="K271" s="34" t="s">
        <v>581</v>
      </c>
      <c r="L271" s="34" t="s">
        <v>669</v>
      </c>
      <c r="M271" s="34" t="s">
        <v>66</v>
      </c>
      <c r="N271" s="34" t="s">
        <v>353</v>
      </c>
      <c r="O271" s="34" t="s">
        <v>66</v>
      </c>
      <c r="P271" s="34">
        <v>167</v>
      </c>
      <c r="Q271" s="34">
        <v>93</v>
      </c>
      <c r="R271" s="34">
        <v>33.5</v>
      </c>
    </row>
    <row r="272" spans="1:18" x14ac:dyDescent="0.35">
      <c r="A272" s="54" t="s">
        <v>670</v>
      </c>
      <c r="B272" s="55">
        <v>45121</v>
      </c>
      <c r="C272" s="34" t="s">
        <v>59</v>
      </c>
      <c r="D272" s="34">
        <v>26</v>
      </c>
      <c r="E272" s="34" t="s">
        <v>60</v>
      </c>
      <c r="F272" s="34" t="s">
        <v>71</v>
      </c>
      <c r="G272" s="34" t="s">
        <v>62</v>
      </c>
      <c r="H272" s="34" t="s">
        <v>63</v>
      </c>
      <c r="I272" s="34" t="s">
        <v>564</v>
      </c>
      <c r="J272" s="55" t="s">
        <v>671</v>
      </c>
      <c r="K272" s="34" t="s">
        <v>581</v>
      </c>
      <c r="L272" s="34" t="s">
        <v>66</v>
      </c>
      <c r="M272" s="34" t="s">
        <v>66</v>
      </c>
      <c r="N272" s="34" t="s">
        <v>66</v>
      </c>
      <c r="O272" s="34" t="s">
        <v>66</v>
      </c>
      <c r="P272" s="34" t="s">
        <v>141</v>
      </c>
      <c r="Q272" s="34" t="s">
        <v>141</v>
      </c>
      <c r="R272" s="34" t="s">
        <v>141</v>
      </c>
    </row>
    <row r="273" spans="1:19" x14ac:dyDescent="0.35">
      <c r="A273" s="54" t="s">
        <v>672</v>
      </c>
      <c r="B273" s="55">
        <v>45128</v>
      </c>
      <c r="C273" s="34" t="s">
        <v>59</v>
      </c>
      <c r="D273" s="34">
        <v>24</v>
      </c>
      <c r="E273" s="34" t="s">
        <v>60</v>
      </c>
      <c r="F273" s="34" t="s">
        <v>71</v>
      </c>
      <c r="G273" s="34" t="s">
        <v>62</v>
      </c>
      <c r="H273" s="34" t="s">
        <v>63</v>
      </c>
      <c r="I273" s="34" t="s">
        <v>564</v>
      </c>
      <c r="J273" s="55">
        <v>45128</v>
      </c>
      <c r="K273" s="34" t="s">
        <v>581</v>
      </c>
      <c r="L273" s="34" t="s">
        <v>66</v>
      </c>
      <c r="M273" s="34" t="s">
        <v>673</v>
      </c>
      <c r="N273" s="34" t="s">
        <v>66</v>
      </c>
      <c r="O273" s="34" t="s">
        <v>66</v>
      </c>
      <c r="P273" s="34" t="s">
        <v>141</v>
      </c>
      <c r="Q273" s="34" t="s">
        <v>141</v>
      </c>
      <c r="R273" s="34" t="s">
        <v>141</v>
      </c>
    </row>
    <row r="274" spans="1:19" x14ac:dyDescent="0.35">
      <c r="A274" s="54" t="s">
        <v>674</v>
      </c>
      <c r="B274" s="55">
        <v>45149</v>
      </c>
      <c r="C274" s="34" t="s">
        <v>59</v>
      </c>
      <c r="D274" s="34">
        <v>70</v>
      </c>
      <c r="E274" s="34" t="s">
        <v>60</v>
      </c>
      <c r="F274" s="34" t="s">
        <v>191</v>
      </c>
      <c r="G274" s="34" t="s">
        <v>62</v>
      </c>
      <c r="H274" s="34" t="s">
        <v>63</v>
      </c>
      <c r="I274" s="34" t="s">
        <v>564</v>
      </c>
      <c r="J274" s="55">
        <v>45161</v>
      </c>
      <c r="K274" s="34" t="s">
        <v>581</v>
      </c>
      <c r="L274" s="34" t="s">
        <v>66</v>
      </c>
      <c r="M274" s="34" t="s">
        <v>66</v>
      </c>
      <c r="N274" s="34" t="s">
        <v>675</v>
      </c>
      <c r="O274" s="34" t="s">
        <v>66</v>
      </c>
      <c r="P274" s="34">
        <v>160</v>
      </c>
      <c r="Q274" s="34">
        <v>65</v>
      </c>
      <c r="R274" s="34">
        <v>25.3</v>
      </c>
    </row>
    <row r="275" spans="1:19" x14ac:dyDescent="0.35">
      <c r="A275" s="54" t="s">
        <v>676</v>
      </c>
      <c r="B275" s="55">
        <v>45155</v>
      </c>
      <c r="C275" s="34" t="s">
        <v>59</v>
      </c>
      <c r="D275" s="34">
        <v>43</v>
      </c>
      <c r="E275" s="34" t="s">
        <v>60</v>
      </c>
      <c r="F275" s="34" t="s">
        <v>170</v>
      </c>
      <c r="G275" s="34" t="s">
        <v>62</v>
      </c>
      <c r="H275" s="34" t="s">
        <v>63</v>
      </c>
      <c r="I275" s="34" t="s">
        <v>564</v>
      </c>
      <c r="J275" s="55">
        <v>45198</v>
      </c>
      <c r="K275" s="34" t="s">
        <v>581</v>
      </c>
      <c r="L275" s="34" t="s">
        <v>66</v>
      </c>
      <c r="M275" s="34" t="s">
        <v>66</v>
      </c>
      <c r="N275" s="34" t="s">
        <v>66</v>
      </c>
      <c r="O275" s="34" t="s">
        <v>66</v>
      </c>
      <c r="P275" s="34">
        <v>163</v>
      </c>
      <c r="Q275" s="34">
        <v>50</v>
      </c>
      <c r="R275" s="34">
        <v>18.8</v>
      </c>
    </row>
    <row r="276" spans="1:19" x14ac:dyDescent="0.35">
      <c r="A276" s="54" t="s">
        <v>677</v>
      </c>
      <c r="B276" s="55">
        <v>45166</v>
      </c>
      <c r="C276" s="34" t="s">
        <v>59</v>
      </c>
      <c r="D276" s="34">
        <v>25</v>
      </c>
      <c r="E276" s="34" t="s">
        <v>60</v>
      </c>
      <c r="F276" s="34" t="s">
        <v>77</v>
      </c>
      <c r="G276" s="34" t="s">
        <v>62</v>
      </c>
      <c r="H276" s="34" t="s">
        <v>63</v>
      </c>
      <c r="I276" s="34" t="s">
        <v>564</v>
      </c>
      <c r="J276" s="55">
        <v>45173</v>
      </c>
      <c r="K276" s="34" t="s">
        <v>678</v>
      </c>
      <c r="L276" s="34" t="s">
        <v>66</v>
      </c>
      <c r="M276" s="34" t="s">
        <v>66</v>
      </c>
      <c r="N276" s="34" t="s">
        <v>66</v>
      </c>
      <c r="O276" s="34" t="s">
        <v>66</v>
      </c>
      <c r="P276" s="34">
        <v>165</v>
      </c>
      <c r="Q276" s="34">
        <v>105</v>
      </c>
      <c r="R276" s="34">
        <v>38.6</v>
      </c>
    </row>
    <row r="277" spans="1:19" x14ac:dyDescent="0.35">
      <c r="A277" s="54" t="s">
        <v>679</v>
      </c>
      <c r="B277" s="55">
        <v>45198</v>
      </c>
      <c r="C277" s="34" t="s">
        <v>59</v>
      </c>
      <c r="D277" s="34">
        <v>35</v>
      </c>
      <c r="E277" s="34" t="s">
        <v>60</v>
      </c>
      <c r="F277" s="34" t="s">
        <v>71</v>
      </c>
      <c r="G277" s="34" t="s">
        <v>62</v>
      </c>
      <c r="H277" s="34" t="s">
        <v>63</v>
      </c>
      <c r="I277" s="34" t="s">
        <v>564</v>
      </c>
      <c r="J277" s="55">
        <v>45198</v>
      </c>
      <c r="K277" s="34" t="s">
        <v>581</v>
      </c>
      <c r="L277" s="34" t="s">
        <v>66</v>
      </c>
      <c r="M277" s="34" t="s">
        <v>330</v>
      </c>
      <c r="N277" s="34" t="s">
        <v>66</v>
      </c>
      <c r="O277" s="34" t="s">
        <v>66</v>
      </c>
      <c r="P277" s="34">
        <v>168</v>
      </c>
      <c r="Q277" s="34">
        <v>57</v>
      </c>
      <c r="R277" s="34">
        <v>20</v>
      </c>
    </row>
    <row r="278" spans="1:19" x14ac:dyDescent="0.35">
      <c r="A278" s="54" t="s">
        <v>680</v>
      </c>
      <c r="B278" s="55">
        <v>45203</v>
      </c>
      <c r="C278" s="34" t="s">
        <v>59</v>
      </c>
      <c r="D278" s="34">
        <v>34</v>
      </c>
      <c r="E278" s="34" t="s">
        <v>60</v>
      </c>
      <c r="F278" s="34" t="s">
        <v>191</v>
      </c>
      <c r="G278" s="34" t="s">
        <v>62</v>
      </c>
      <c r="H278" s="34" t="s">
        <v>63</v>
      </c>
      <c r="I278" s="34" t="s">
        <v>564</v>
      </c>
      <c r="J278" s="55">
        <v>45203</v>
      </c>
      <c r="K278" s="34" t="s">
        <v>581</v>
      </c>
      <c r="L278" s="34" t="s">
        <v>66</v>
      </c>
      <c r="M278" s="34" t="s">
        <v>66</v>
      </c>
      <c r="N278" s="34" t="s">
        <v>66</v>
      </c>
      <c r="O278" s="34" t="s">
        <v>66</v>
      </c>
      <c r="P278" s="34">
        <v>169</v>
      </c>
      <c r="Q278" s="34">
        <v>61</v>
      </c>
      <c r="R278" s="34">
        <v>21.3</v>
      </c>
    </row>
    <row r="279" spans="1:19" x14ac:dyDescent="0.35">
      <c r="A279" s="54" t="s">
        <v>681</v>
      </c>
      <c r="B279" s="55">
        <v>45218</v>
      </c>
      <c r="C279" s="34" t="s">
        <v>59</v>
      </c>
      <c r="D279" s="34">
        <v>34</v>
      </c>
      <c r="E279" s="34" t="s">
        <v>60</v>
      </c>
      <c r="F279" s="34" t="s">
        <v>71</v>
      </c>
      <c r="G279" s="34" t="s">
        <v>62</v>
      </c>
      <c r="H279" s="34" t="s">
        <v>63</v>
      </c>
      <c r="I279" s="34" t="s">
        <v>564</v>
      </c>
      <c r="J279" s="55">
        <v>45218</v>
      </c>
      <c r="K279" s="34" t="s">
        <v>682</v>
      </c>
      <c r="L279" s="34" t="s">
        <v>66</v>
      </c>
      <c r="M279" s="34" t="s">
        <v>66</v>
      </c>
      <c r="N279" s="34" t="s">
        <v>683</v>
      </c>
      <c r="O279" s="34" t="s">
        <v>66</v>
      </c>
      <c r="P279" s="34">
        <v>163</v>
      </c>
      <c r="Q279" s="34">
        <v>116</v>
      </c>
      <c r="R279" s="34">
        <v>43.6</v>
      </c>
    </row>
    <row r="280" spans="1:19" x14ac:dyDescent="0.35">
      <c r="A280" s="54" t="s">
        <v>684</v>
      </c>
      <c r="B280" s="55">
        <v>45222</v>
      </c>
      <c r="C280" s="34" t="s">
        <v>59</v>
      </c>
      <c r="D280" s="34">
        <v>44</v>
      </c>
      <c r="E280" s="34" t="s">
        <v>60</v>
      </c>
      <c r="F280" s="34" t="s">
        <v>191</v>
      </c>
      <c r="G280" s="34" t="s">
        <v>62</v>
      </c>
      <c r="H280" s="34" t="s">
        <v>63</v>
      </c>
      <c r="I280" s="34" t="s">
        <v>564</v>
      </c>
      <c r="J280" s="55">
        <v>45222</v>
      </c>
      <c r="K280" s="34" t="s">
        <v>682</v>
      </c>
      <c r="L280" s="34" t="s">
        <v>66</v>
      </c>
      <c r="M280" s="34" t="s">
        <v>66</v>
      </c>
      <c r="N280" s="34" t="s">
        <v>97</v>
      </c>
      <c r="O280" s="34" t="s">
        <v>66</v>
      </c>
      <c r="P280" s="34">
        <v>161</v>
      </c>
      <c r="Q280" s="34">
        <v>139</v>
      </c>
      <c r="R280" s="34">
        <v>53.6</v>
      </c>
    </row>
    <row r="281" spans="1:19" x14ac:dyDescent="0.35">
      <c r="A281" s="54" t="s">
        <v>685</v>
      </c>
      <c r="B281" s="55">
        <v>45224</v>
      </c>
      <c r="C281" s="34" t="s">
        <v>59</v>
      </c>
      <c r="D281" s="34">
        <v>31</v>
      </c>
      <c r="E281" s="34" t="s">
        <v>60</v>
      </c>
      <c r="F281" s="34" t="s">
        <v>71</v>
      </c>
      <c r="G281" s="34" t="s">
        <v>62</v>
      </c>
      <c r="H281" s="34" t="s">
        <v>63</v>
      </c>
      <c r="I281" s="34" t="s">
        <v>564</v>
      </c>
      <c r="J281" s="55">
        <v>45224</v>
      </c>
      <c r="K281" s="34" t="s">
        <v>581</v>
      </c>
      <c r="L281" s="34" t="s">
        <v>66</v>
      </c>
      <c r="M281" s="34" t="s">
        <v>686</v>
      </c>
      <c r="N281" s="34" t="s">
        <v>353</v>
      </c>
      <c r="O281" s="34" t="s">
        <v>66</v>
      </c>
      <c r="P281" s="34">
        <v>179</v>
      </c>
      <c r="Q281" s="34">
        <v>133</v>
      </c>
      <c r="R281" s="34">
        <v>41.5</v>
      </c>
    </row>
    <row r="282" spans="1:19" x14ac:dyDescent="0.35">
      <c r="A282" s="54" t="s">
        <v>687</v>
      </c>
      <c r="B282" s="55">
        <v>45229</v>
      </c>
      <c r="C282" s="34" t="s">
        <v>59</v>
      </c>
      <c r="D282" s="34">
        <v>55</v>
      </c>
      <c r="E282" s="34" t="s">
        <v>60</v>
      </c>
      <c r="F282" s="34" t="s">
        <v>102</v>
      </c>
      <c r="G282" s="34" t="s">
        <v>62</v>
      </c>
      <c r="H282" s="34" t="s">
        <v>63</v>
      </c>
      <c r="I282" s="34" t="s">
        <v>564</v>
      </c>
      <c r="J282" s="55">
        <v>45229</v>
      </c>
      <c r="K282" s="34" t="s">
        <v>660</v>
      </c>
      <c r="L282" s="34" t="s">
        <v>66</v>
      </c>
      <c r="M282" s="34" t="s">
        <v>66</v>
      </c>
      <c r="N282" s="34" t="s">
        <v>688</v>
      </c>
      <c r="O282" s="34" t="s">
        <v>66</v>
      </c>
      <c r="P282" s="34">
        <v>166</v>
      </c>
      <c r="Q282" s="34">
        <v>105</v>
      </c>
      <c r="R282" s="34">
        <v>38</v>
      </c>
    </row>
    <row r="283" spans="1:19" x14ac:dyDescent="0.35">
      <c r="A283" s="54" t="s">
        <v>689</v>
      </c>
      <c r="B283" s="55">
        <v>45195</v>
      </c>
      <c r="C283" s="34" t="s">
        <v>59</v>
      </c>
      <c r="D283" s="34">
        <v>65</v>
      </c>
      <c r="E283" s="34" t="s">
        <v>60</v>
      </c>
      <c r="F283" s="34" t="s">
        <v>77</v>
      </c>
      <c r="G283" s="34" t="s">
        <v>62</v>
      </c>
      <c r="H283" s="34" t="s">
        <v>63</v>
      </c>
      <c r="I283" s="34" t="s">
        <v>564</v>
      </c>
      <c r="J283" s="55">
        <v>45195</v>
      </c>
      <c r="K283" s="34" t="s">
        <v>194</v>
      </c>
      <c r="L283" s="34" t="s">
        <v>66</v>
      </c>
      <c r="M283" s="34" t="s">
        <v>690</v>
      </c>
      <c r="N283" s="34" t="s">
        <v>491</v>
      </c>
      <c r="O283" s="34" t="s">
        <v>66</v>
      </c>
      <c r="P283" s="34">
        <v>159</v>
      </c>
      <c r="Q283" s="34">
        <v>90</v>
      </c>
      <c r="R283" s="34">
        <v>35.6</v>
      </c>
      <c r="S283" s="4"/>
    </row>
    <row r="284" spans="1:19" x14ac:dyDescent="0.35">
      <c r="A284" s="54" t="s">
        <v>691</v>
      </c>
      <c r="B284" s="55">
        <v>45258</v>
      </c>
      <c r="C284" s="34" t="s">
        <v>59</v>
      </c>
      <c r="D284" s="34">
        <v>65</v>
      </c>
      <c r="E284" s="34" t="s">
        <v>60</v>
      </c>
      <c r="F284" s="34" t="s">
        <v>71</v>
      </c>
      <c r="G284" s="34" t="s">
        <v>62</v>
      </c>
      <c r="H284" s="34" t="s">
        <v>63</v>
      </c>
      <c r="I284" s="34" t="s">
        <v>564</v>
      </c>
      <c r="J284" s="55">
        <v>45258</v>
      </c>
      <c r="K284" s="34" t="s">
        <v>581</v>
      </c>
      <c r="L284" s="34" t="s">
        <v>66</v>
      </c>
      <c r="M284" s="34" t="s">
        <v>66</v>
      </c>
      <c r="N284" s="34" t="s">
        <v>692</v>
      </c>
      <c r="O284" s="34" t="s">
        <v>66</v>
      </c>
      <c r="P284" s="34">
        <v>164</v>
      </c>
      <c r="Q284" s="34">
        <v>97</v>
      </c>
      <c r="R284" s="34">
        <v>36</v>
      </c>
    </row>
    <row r="285" spans="1:19" x14ac:dyDescent="0.35">
      <c r="A285" s="54" t="s">
        <v>693</v>
      </c>
      <c r="B285" s="55">
        <v>45275</v>
      </c>
      <c r="C285" s="34" t="s">
        <v>59</v>
      </c>
      <c r="D285" s="34">
        <v>31</v>
      </c>
      <c r="E285" s="34" t="s">
        <v>60</v>
      </c>
      <c r="F285" s="34" t="s">
        <v>96</v>
      </c>
      <c r="G285" s="34" t="s">
        <v>62</v>
      </c>
      <c r="H285" s="34" t="s">
        <v>63</v>
      </c>
      <c r="I285" s="34" t="s">
        <v>564</v>
      </c>
      <c r="J285" s="55">
        <v>45275</v>
      </c>
      <c r="K285" s="34" t="s">
        <v>594</v>
      </c>
      <c r="L285" s="34" t="s">
        <v>66</v>
      </c>
      <c r="M285" s="34" t="s">
        <v>66</v>
      </c>
      <c r="N285" s="34" t="s">
        <v>353</v>
      </c>
      <c r="O285" s="34" t="s">
        <v>66</v>
      </c>
      <c r="P285" s="34">
        <v>156</v>
      </c>
      <c r="Q285" s="34">
        <v>88</v>
      </c>
      <c r="R285" s="34">
        <v>36.1</v>
      </c>
    </row>
    <row r="286" spans="1:19" x14ac:dyDescent="0.35">
      <c r="A286" s="54" t="s">
        <v>694</v>
      </c>
      <c r="B286" s="55">
        <v>45275</v>
      </c>
      <c r="C286" s="34" t="s">
        <v>59</v>
      </c>
      <c r="D286" s="34">
        <v>42</v>
      </c>
      <c r="E286" s="34" t="s">
        <v>60</v>
      </c>
      <c r="F286" s="34" t="s">
        <v>77</v>
      </c>
      <c r="G286" s="34" t="s">
        <v>62</v>
      </c>
      <c r="H286" s="34" t="s">
        <v>63</v>
      </c>
      <c r="I286" s="34" t="s">
        <v>564</v>
      </c>
      <c r="J286" s="55">
        <v>45275</v>
      </c>
      <c r="K286" s="34" t="s">
        <v>581</v>
      </c>
      <c r="L286" s="34" t="s">
        <v>66</v>
      </c>
      <c r="M286" s="34" t="s">
        <v>66</v>
      </c>
      <c r="N286" s="34" t="s">
        <v>695</v>
      </c>
      <c r="O286" s="34" t="s">
        <v>66</v>
      </c>
      <c r="P286" s="34">
        <v>150</v>
      </c>
      <c r="Q286" s="34">
        <v>73</v>
      </c>
      <c r="R286" s="34">
        <v>32.4</v>
      </c>
    </row>
    <row r="287" spans="1:19" x14ac:dyDescent="0.35">
      <c r="A287" s="54" t="s">
        <v>696</v>
      </c>
      <c r="B287" s="55">
        <v>45280</v>
      </c>
      <c r="C287" s="34" t="s">
        <v>59</v>
      </c>
      <c r="D287" s="34">
        <v>40</v>
      </c>
      <c r="E287" s="34" t="s">
        <v>60</v>
      </c>
      <c r="F287" s="34" t="s">
        <v>191</v>
      </c>
      <c r="G287" s="34" t="s">
        <v>62</v>
      </c>
      <c r="H287" s="34" t="s">
        <v>63</v>
      </c>
      <c r="I287" s="34" t="s">
        <v>564</v>
      </c>
      <c r="J287" s="55">
        <v>45280</v>
      </c>
      <c r="K287" s="34" t="s">
        <v>594</v>
      </c>
      <c r="L287" s="34" t="s">
        <v>66</v>
      </c>
      <c r="M287" s="34" t="s">
        <v>609</v>
      </c>
      <c r="N287" s="34" t="s">
        <v>353</v>
      </c>
      <c r="O287" s="34" t="s">
        <v>66</v>
      </c>
      <c r="P287" s="34">
        <v>161</v>
      </c>
      <c r="Q287" s="34">
        <v>86</v>
      </c>
      <c r="R287" s="34">
        <v>33.1</v>
      </c>
    </row>
    <row r="288" spans="1:19" x14ac:dyDescent="0.35">
      <c r="A288" s="57"/>
      <c r="B288" s="58"/>
      <c r="C288" s="59"/>
      <c r="D288" s="59">
        <f>AVERAGE(D8:D211)</f>
        <v>45.96078431372549</v>
      </c>
      <c r="E288" s="59"/>
      <c r="F288" s="59"/>
      <c r="G288" s="59"/>
      <c r="H288" s="59"/>
      <c r="I288" s="59"/>
      <c r="J288" s="58"/>
      <c r="K288" s="59"/>
      <c r="L288" s="59"/>
      <c r="M288" s="59"/>
      <c r="N288" s="59"/>
      <c r="O288" s="59"/>
      <c r="P288" s="59"/>
      <c r="Q288" s="59"/>
      <c r="R288" s="59"/>
    </row>
  </sheetData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995C-3A4C-447A-8F24-861534BE87DC}">
  <dimension ref="A1:K125"/>
  <sheetViews>
    <sheetView zoomScale="80" zoomScaleNormal="80" workbookViewId="0">
      <selection sqref="A1:G1"/>
    </sheetView>
  </sheetViews>
  <sheetFormatPr defaultColWidth="8.81640625" defaultRowHeight="14.5" x14ac:dyDescent="0.35"/>
  <cols>
    <col min="1" max="1" width="8.81640625" style="126"/>
    <col min="2" max="2" width="17.90625" style="126" customWidth="1"/>
    <col min="3" max="3" width="10.7265625" style="126" customWidth="1"/>
    <col min="4" max="4" width="16" style="126" customWidth="1"/>
    <col min="5" max="5" width="18.453125" style="126" customWidth="1"/>
    <col min="6" max="6" width="15.1796875" style="126" customWidth="1"/>
    <col min="7" max="7" width="23.26953125" style="126" customWidth="1"/>
    <col min="8" max="8" width="8.81640625" style="126"/>
    <col min="9" max="9" width="22.1796875" style="126" bestFit="1" customWidth="1"/>
    <col min="10" max="10" width="17.1796875" style="126" bestFit="1" customWidth="1"/>
    <col min="11" max="16384" width="8.81640625" style="126"/>
  </cols>
  <sheetData>
    <row r="1" spans="1:11" s="63" customFormat="1" x14ac:dyDescent="0.35">
      <c r="A1" s="60" t="s">
        <v>697</v>
      </c>
      <c r="B1" s="61" t="s">
        <v>561</v>
      </c>
      <c r="C1" s="61" t="s">
        <v>698</v>
      </c>
      <c r="D1" s="61" t="s">
        <v>699</v>
      </c>
      <c r="E1" s="61" t="s">
        <v>700</v>
      </c>
      <c r="F1" s="61" t="s">
        <v>701</v>
      </c>
      <c r="G1" s="62" t="s">
        <v>702</v>
      </c>
      <c r="I1" t="s">
        <v>701</v>
      </c>
      <c r="J1" t="s">
        <v>703</v>
      </c>
    </row>
    <row r="2" spans="1:11" s="4" customFormat="1" x14ac:dyDescent="0.35">
      <c r="A2" s="64">
        <v>95</v>
      </c>
      <c r="B2" s="65" t="s">
        <v>704</v>
      </c>
      <c r="C2" s="65" t="s">
        <v>705</v>
      </c>
      <c r="D2" s="65" t="s">
        <v>60</v>
      </c>
      <c r="E2" s="65" t="s">
        <v>706</v>
      </c>
      <c r="F2" s="65" t="s">
        <v>707</v>
      </c>
      <c r="G2" s="66" t="s">
        <v>20</v>
      </c>
      <c r="I2"/>
      <c r="J2"/>
      <c r="K2"/>
    </row>
    <row r="3" spans="1:11" s="4" customFormat="1" x14ac:dyDescent="0.35">
      <c r="A3" s="64">
        <v>95</v>
      </c>
      <c r="B3" s="65" t="s">
        <v>708</v>
      </c>
      <c r="C3" s="65" t="s">
        <v>709</v>
      </c>
      <c r="D3" s="65" t="s">
        <v>60</v>
      </c>
      <c r="E3" s="65" t="s">
        <v>706</v>
      </c>
      <c r="F3" s="65" t="s">
        <v>707</v>
      </c>
      <c r="G3" s="66" t="s">
        <v>36</v>
      </c>
      <c r="I3" t="s">
        <v>117</v>
      </c>
      <c r="J3" t="s">
        <v>710</v>
      </c>
      <c r="K3"/>
    </row>
    <row r="4" spans="1:11" s="4" customFormat="1" x14ac:dyDescent="0.35">
      <c r="A4" s="64">
        <v>95</v>
      </c>
      <c r="B4" s="65" t="s">
        <v>711</v>
      </c>
      <c r="C4" s="65" t="s">
        <v>712</v>
      </c>
      <c r="D4" s="65" t="s">
        <v>60</v>
      </c>
      <c r="E4" s="65" t="s">
        <v>706</v>
      </c>
      <c r="F4" s="65" t="s">
        <v>707</v>
      </c>
      <c r="G4" s="66" t="s">
        <v>713</v>
      </c>
      <c r="I4" s="16" t="s">
        <v>714</v>
      </c>
      <c r="J4">
        <v>3</v>
      </c>
      <c r="K4"/>
    </row>
    <row r="5" spans="1:11" s="4" customFormat="1" x14ac:dyDescent="0.35">
      <c r="A5" s="64">
        <v>95</v>
      </c>
      <c r="B5" s="65" t="s">
        <v>715</v>
      </c>
      <c r="C5" s="65" t="s">
        <v>712</v>
      </c>
      <c r="D5" s="65" t="s">
        <v>60</v>
      </c>
      <c r="E5" s="65" t="s">
        <v>706</v>
      </c>
      <c r="F5" s="65" t="s">
        <v>707</v>
      </c>
      <c r="G5" s="66" t="s">
        <v>713</v>
      </c>
      <c r="I5" s="95" t="s">
        <v>18</v>
      </c>
      <c r="J5" s="10">
        <v>11</v>
      </c>
      <c r="K5"/>
    </row>
    <row r="6" spans="1:11" s="4" customFormat="1" x14ac:dyDescent="0.35">
      <c r="A6" s="64">
        <v>95</v>
      </c>
      <c r="B6" s="65" t="s">
        <v>716</v>
      </c>
      <c r="C6" s="65" t="s">
        <v>717</v>
      </c>
      <c r="D6" s="65" t="s">
        <v>60</v>
      </c>
      <c r="E6" s="65" t="s">
        <v>706</v>
      </c>
      <c r="F6" s="65" t="s">
        <v>707</v>
      </c>
      <c r="G6" s="66" t="s">
        <v>718</v>
      </c>
      <c r="I6" s="95" t="s">
        <v>20</v>
      </c>
      <c r="J6" s="10">
        <v>27</v>
      </c>
      <c r="K6"/>
    </row>
    <row r="7" spans="1:11" s="4" customFormat="1" x14ac:dyDescent="0.35">
      <c r="A7" s="64">
        <v>95</v>
      </c>
      <c r="B7" s="65" t="s">
        <v>719</v>
      </c>
      <c r="C7" s="65" t="s">
        <v>717</v>
      </c>
      <c r="D7" s="65" t="s">
        <v>60</v>
      </c>
      <c r="E7" s="65" t="s">
        <v>706</v>
      </c>
      <c r="F7" s="65" t="s">
        <v>707</v>
      </c>
      <c r="G7" s="66" t="s">
        <v>718</v>
      </c>
      <c r="I7" s="16" t="s">
        <v>718</v>
      </c>
      <c r="J7">
        <v>7</v>
      </c>
      <c r="K7"/>
    </row>
    <row r="8" spans="1:11" s="4" customFormat="1" x14ac:dyDescent="0.35">
      <c r="A8" s="64">
        <v>95</v>
      </c>
      <c r="B8" s="65" t="s">
        <v>720</v>
      </c>
      <c r="C8" s="65" t="s">
        <v>721</v>
      </c>
      <c r="D8" s="65" t="s">
        <v>722</v>
      </c>
      <c r="E8" s="65" t="s">
        <v>706</v>
      </c>
      <c r="F8" s="65" t="s">
        <v>707</v>
      </c>
      <c r="G8" s="66" t="s">
        <v>32</v>
      </c>
      <c r="I8" s="16" t="s">
        <v>22</v>
      </c>
      <c r="J8">
        <v>8</v>
      </c>
      <c r="K8"/>
    </row>
    <row r="9" spans="1:11" s="4" customFormat="1" x14ac:dyDescent="0.35">
      <c r="A9" s="64">
        <v>95</v>
      </c>
      <c r="B9" s="65" t="s">
        <v>723</v>
      </c>
      <c r="C9" s="65" t="s">
        <v>721</v>
      </c>
      <c r="D9" s="65" t="s">
        <v>722</v>
      </c>
      <c r="E9" s="65" t="s">
        <v>706</v>
      </c>
      <c r="F9" s="65" t="s">
        <v>707</v>
      </c>
      <c r="G9" s="66" t="s">
        <v>32</v>
      </c>
      <c r="I9" s="16" t="s">
        <v>24</v>
      </c>
      <c r="J9">
        <v>1</v>
      </c>
      <c r="K9"/>
    </row>
    <row r="10" spans="1:11" s="4" customFormat="1" x14ac:dyDescent="0.35">
      <c r="A10" s="64">
        <v>95</v>
      </c>
      <c r="B10" s="65" t="s">
        <v>724</v>
      </c>
      <c r="C10" s="65" t="s">
        <v>721</v>
      </c>
      <c r="D10" s="65" t="s">
        <v>722</v>
      </c>
      <c r="E10" s="65" t="s">
        <v>706</v>
      </c>
      <c r="F10" s="65" t="s">
        <v>707</v>
      </c>
      <c r="G10" s="66" t="s">
        <v>32</v>
      </c>
      <c r="I10" s="95" t="s">
        <v>27</v>
      </c>
      <c r="J10" s="10">
        <v>2</v>
      </c>
      <c r="K10"/>
    </row>
    <row r="11" spans="1:11" s="4" customFormat="1" x14ac:dyDescent="0.35">
      <c r="A11" s="64">
        <v>95</v>
      </c>
      <c r="B11" s="65" t="s">
        <v>725</v>
      </c>
      <c r="C11" s="65" t="s">
        <v>721</v>
      </c>
      <c r="D11" s="65" t="s">
        <v>722</v>
      </c>
      <c r="E11" s="65" t="s">
        <v>706</v>
      </c>
      <c r="F11" s="65" t="s">
        <v>707</v>
      </c>
      <c r="G11" s="66" t="s">
        <v>32</v>
      </c>
      <c r="I11" s="16" t="s">
        <v>9</v>
      </c>
      <c r="J11">
        <v>1</v>
      </c>
      <c r="K11"/>
    </row>
    <row r="12" spans="1:11" s="4" customFormat="1" x14ac:dyDescent="0.35">
      <c r="A12" s="64">
        <v>95</v>
      </c>
      <c r="B12" s="65" t="s">
        <v>726</v>
      </c>
      <c r="C12" s="65" t="s">
        <v>727</v>
      </c>
      <c r="D12" s="65" t="s">
        <v>60</v>
      </c>
      <c r="E12" s="65" t="s">
        <v>706</v>
      </c>
      <c r="F12" s="65" t="s">
        <v>707</v>
      </c>
      <c r="G12" s="66" t="s">
        <v>32</v>
      </c>
      <c r="I12" s="95" t="s">
        <v>713</v>
      </c>
      <c r="J12" s="10">
        <v>9</v>
      </c>
      <c r="K12"/>
    </row>
    <row r="13" spans="1:11" s="4" customFormat="1" x14ac:dyDescent="0.35">
      <c r="A13" s="64">
        <v>95</v>
      </c>
      <c r="B13" s="65" t="s">
        <v>728</v>
      </c>
      <c r="C13" s="65" t="s">
        <v>727</v>
      </c>
      <c r="D13" s="65" t="s">
        <v>60</v>
      </c>
      <c r="E13" s="65" t="s">
        <v>706</v>
      </c>
      <c r="F13" s="65" t="s">
        <v>707</v>
      </c>
      <c r="G13" s="66" t="s">
        <v>32</v>
      </c>
      <c r="I13" s="16" t="s">
        <v>729</v>
      </c>
      <c r="J13">
        <v>2</v>
      </c>
      <c r="K13"/>
    </row>
    <row r="14" spans="1:11" s="4" customFormat="1" x14ac:dyDescent="0.35">
      <c r="A14" s="64">
        <v>95</v>
      </c>
      <c r="B14" s="65" t="s">
        <v>730</v>
      </c>
      <c r="C14" s="65" t="s">
        <v>727</v>
      </c>
      <c r="D14" s="65" t="s">
        <v>60</v>
      </c>
      <c r="E14" s="65" t="s">
        <v>706</v>
      </c>
      <c r="F14" s="65" t="s">
        <v>707</v>
      </c>
      <c r="G14" s="66" t="s">
        <v>32</v>
      </c>
      <c r="I14" s="16" t="s">
        <v>731</v>
      </c>
      <c r="J14">
        <v>7</v>
      </c>
      <c r="K14"/>
    </row>
    <row r="15" spans="1:11" s="4" customFormat="1" x14ac:dyDescent="0.35">
      <c r="A15" s="64">
        <v>95</v>
      </c>
      <c r="B15" s="65" t="s">
        <v>732</v>
      </c>
      <c r="C15" s="65" t="s">
        <v>733</v>
      </c>
      <c r="D15" s="65" t="s">
        <v>60</v>
      </c>
      <c r="E15" s="65" t="s">
        <v>706</v>
      </c>
      <c r="F15" s="65" t="s">
        <v>707</v>
      </c>
      <c r="G15" s="66" t="s">
        <v>24</v>
      </c>
      <c r="I15" s="95" t="s">
        <v>32</v>
      </c>
      <c r="J15" s="10">
        <v>17</v>
      </c>
      <c r="K15"/>
    </row>
    <row r="16" spans="1:11" s="4" customFormat="1" x14ac:dyDescent="0.35">
      <c r="A16" s="64">
        <v>95</v>
      </c>
      <c r="B16" s="65" t="s">
        <v>734</v>
      </c>
      <c r="C16" s="65" t="s">
        <v>735</v>
      </c>
      <c r="D16" s="65" t="s">
        <v>60</v>
      </c>
      <c r="E16" s="65" t="s">
        <v>706</v>
      </c>
      <c r="F16" s="65" t="s">
        <v>707</v>
      </c>
      <c r="G16" s="66" t="s">
        <v>36</v>
      </c>
      <c r="I16" s="16" t="s">
        <v>141</v>
      </c>
      <c r="J16">
        <v>6</v>
      </c>
      <c r="K16"/>
    </row>
    <row r="17" spans="1:11" s="4" customFormat="1" x14ac:dyDescent="0.35">
      <c r="A17" s="64">
        <v>95</v>
      </c>
      <c r="B17" s="65" t="s">
        <v>736</v>
      </c>
      <c r="C17" s="65" t="s">
        <v>735</v>
      </c>
      <c r="D17" s="65" t="s">
        <v>60</v>
      </c>
      <c r="E17" s="65" t="s">
        <v>706</v>
      </c>
      <c r="F17" s="65" t="s">
        <v>707</v>
      </c>
      <c r="G17" s="66" t="s">
        <v>36</v>
      </c>
      <c r="I17" s="16" t="s">
        <v>737</v>
      </c>
      <c r="J17">
        <v>11</v>
      </c>
      <c r="K17"/>
    </row>
    <row r="18" spans="1:11" s="4" customFormat="1" x14ac:dyDescent="0.35">
      <c r="A18" s="64">
        <v>95</v>
      </c>
      <c r="B18" s="65" t="s">
        <v>738</v>
      </c>
      <c r="C18" s="65" t="s">
        <v>735</v>
      </c>
      <c r="D18" s="65" t="s">
        <v>60</v>
      </c>
      <c r="E18" s="65" t="s">
        <v>706</v>
      </c>
      <c r="F18" s="65" t="s">
        <v>707</v>
      </c>
      <c r="G18" s="66" t="s">
        <v>36</v>
      </c>
      <c r="I18" s="16" t="s">
        <v>36</v>
      </c>
      <c r="J18">
        <v>12</v>
      </c>
      <c r="K18"/>
    </row>
    <row r="19" spans="1:11" s="4" customFormat="1" ht="29" x14ac:dyDescent="0.35">
      <c r="A19" s="64">
        <v>95</v>
      </c>
      <c r="B19" s="65" t="s">
        <v>739</v>
      </c>
      <c r="C19" s="65" t="s">
        <v>735</v>
      </c>
      <c r="D19" s="65" t="s">
        <v>60</v>
      </c>
      <c r="E19" s="65" t="s">
        <v>706</v>
      </c>
      <c r="F19" s="65" t="s">
        <v>707</v>
      </c>
      <c r="G19" s="66" t="s">
        <v>36</v>
      </c>
      <c r="I19" s="16" t="s">
        <v>256</v>
      </c>
      <c r="J19">
        <v>124</v>
      </c>
      <c r="K19"/>
    </row>
    <row r="20" spans="1:11" s="4" customFormat="1" ht="29" x14ac:dyDescent="0.35">
      <c r="A20" s="64">
        <v>95</v>
      </c>
      <c r="B20" s="65" t="s">
        <v>740</v>
      </c>
      <c r="C20" s="65" t="s">
        <v>741</v>
      </c>
      <c r="D20" s="65" t="s">
        <v>722</v>
      </c>
      <c r="E20" s="65" t="s">
        <v>706</v>
      </c>
      <c r="F20" s="65" t="s">
        <v>707</v>
      </c>
      <c r="G20" s="66" t="s">
        <v>32</v>
      </c>
    </row>
    <row r="21" spans="1:11" s="4" customFormat="1" x14ac:dyDescent="0.35">
      <c r="A21" s="64">
        <v>95</v>
      </c>
      <c r="B21" s="65" t="s">
        <v>742</v>
      </c>
      <c r="C21" s="65" t="s">
        <v>741</v>
      </c>
      <c r="D21" s="65" t="s">
        <v>722</v>
      </c>
      <c r="E21" s="65" t="s">
        <v>706</v>
      </c>
      <c r="F21" s="65" t="s">
        <v>707</v>
      </c>
      <c r="G21" s="66" t="s">
        <v>32</v>
      </c>
    </row>
    <row r="22" spans="1:11" s="4" customFormat="1" x14ac:dyDescent="0.35">
      <c r="A22" s="64">
        <v>95</v>
      </c>
      <c r="B22" s="65" t="s">
        <v>743</v>
      </c>
      <c r="C22" s="65" t="s">
        <v>741</v>
      </c>
      <c r="D22" s="65" t="s">
        <v>722</v>
      </c>
      <c r="E22" s="65" t="s">
        <v>706</v>
      </c>
      <c r="F22" s="65" t="s">
        <v>707</v>
      </c>
      <c r="G22" s="66" t="s">
        <v>32</v>
      </c>
    </row>
    <row r="23" spans="1:11" s="4" customFormat="1" x14ac:dyDescent="0.35">
      <c r="A23" s="64">
        <v>95</v>
      </c>
      <c r="B23" s="65" t="s">
        <v>744</v>
      </c>
      <c r="C23" s="65" t="s">
        <v>745</v>
      </c>
      <c r="D23" s="65" t="s">
        <v>722</v>
      </c>
      <c r="E23" s="65" t="s">
        <v>706</v>
      </c>
      <c r="F23" s="65" t="s">
        <v>707</v>
      </c>
      <c r="G23" s="66" t="s">
        <v>737</v>
      </c>
    </row>
    <row r="24" spans="1:11" s="4" customFormat="1" x14ac:dyDescent="0.35">
      <c r="A24" s="64">
        <v>95</v>
      </c>
      <c r="B24" s="65" t="s">
        <v>746</v>
      </c>
      <c r="C24" s="65" t="s">
        <v>745</v>
      </c>
      <c r="D24" s="65" t="s">
        <v>722</v>
      </c>
      <c r="E24" s="65" t="s">
        <v>706</v>
      </c>
      <c r="F24" s="65" t="s">
        <v>707</v>
      </c>
      <c r="G24" s="66" t="s">
        <v>737</v>
      </c>
    </row>
    <row r="25" spans="1:11" s="4" customFormat="1" x14ac:dyDescent="0.35">
      <c r="A25" s="64">
        <v>95</v>
      </c>
      <c r="B25" s="65" t="s">
        <v>747</v>
      </c>
      <c r="C25" s="65" t="s">
        <v>745</v>
      </c>
      <c r="D25" s="65" t="s">
        <v>722</v>
      </c>
      <c r="E25" s="65" t="s">
        <v>706</v>
      </c>
      <c r="F25" s="65" t="s">
        <v>707</v>
      </c>
      <c r="G25" s="66" t="s">
        <v>737</v>
      </c>
    </row>
    <row r="26" spans="1:11" s="4" customFormat="1" x14ac:dyDescent="0.35">
      <c r="A26" s="64">
        <v>95</v>
      </c>
      <c r="B26" s="65" t="s">
        <v>748</v>
      </c>
      <c r="C26" s="65" t="s">
        <v>749</v>
      </c>
      <c r="D26" s="65" t="s">
        <v>60</v>
      </c>
      <c r="E26" s="65" t="s">
        <v>706</v>
      </c>
      <c r="F26" s="65" t="s">
        <v>707</v>
      </c>
      <c r="G26" s="66" t="s">
        <v>18</v>
      </c>
    </row>
    <row r="27" spans="1:11" s="4" customFormat="1" x14ac:dyDescent="0.35">
      <c r="A27" s="64">
        <v>95</v>
      </c>
      <c r="B27" s="65" t="s">
        <v>750</v>
      </c>
      <c r="C27" s="65" t="s">
        <v>749</v>
      </c>
      <c r="D27" s="65" t="s">
        <v>60</v>
      </c>
      <c r="E27" s="65" t="s">
        <v>706</v>
      </c>
      <c r="F27" s="65" t="s">
        <v>707</v>
      </c>
      <c r="G27" s="66" t="s">
        <v>18</v>
      </c>
    </row>
    <row r="28" spans="1:11" s="4" customFormat="1" x14ac:dyDescent="0.35">
      <c r="A28" s="64">
        <v>95</v>
      </c>
      <c r="B28" s="65" t="s">
        <v>751</v>
      </c>
      <c r="C28" s="65" t="s">
        <v>749</v>
      </c>
      <c r="D28" s="65" t="s">
        <v>60</v>
      </c>
      <c r="E28" s="65" t="s">
        <v>706</v>
      </c>
      <c r="F28" s="65" t="s">
        <v>707</v>
      </c>
      <c r="G28" s="66" t="s">
        <v>18</v>
      </c>
    </row>
    <row r="29" spans="1:11" s="4" customFormat="1" x14ac:dyDescent="0.35">
      <c r="A29" s="64">
        <v>95</v>
      </c>
      <c r="B29" s="65" t="s">
        <v>752</v>
      </c>
      <c r="C29" s="65" t="s">
        <v>749</v>
      </c>
      <c r="D29" s="65" t="s">
        <v>60</v>
      </c>
      <c r="E29" s="65" t="s">
        <v>706</v>
      </c>
      <c r="F29" s="65" t="s">
        <v>707</v>
      </c>
      <c r="G29" s="66" t="s">
        <v>18</v>
      </c>
    </row>
    <row r="30" spans="1:11" s="4" customFormat="1" x14ac:dyDescent="0.35">
      <c r="A30" s="64">
        <v>95</v>
      </c>
      <c r="B30" s="65" t="s">
        <v>753</v>
      </c>
      <c r="C30" s="65" t="s">
        <v>754</v>
      </c>
      <c r="D30" s="65" t="s">
        <v>722</v>
      </c>
      <c r="E30" s="65" t="s">
        <v>706</v>
      </c>
      <c r="F30" s="65" t="s">
        <v>707</v>
      </c>
      <c r="G30" s="66" t="s">
        <v>20</v>
      </c>
    </row>
    <row r="31" spans="1:11" s="4" customFormat="1" x14ac:dyDescent="0.35">
      <c r="A31" s="64">
        <v>95</v>
      </c>
      <c r="B31" s="65" t="s">
        <v>755</v>
      </c>
      <c r="C31" s="65" t="s">
        <v>754</v>
      </c>
      <c r="D31" s="65" t="s">
        <v>722</v>
      </c>
      <c r="E31" s="65" t="s">
        <v>706</v>
      </c>
      <c r="F31" s="65" t="s">
        <v>707</v>
      </c>
      <c r="G31" s="66" t="s">
        <v>20</v>
      </c>
    </row>
    <row r="32" spans="1:11" s="4" customFormat="1" x14ac:dyDescent="0.35">
      <c r="A32" s="64">
        <v>95</v>
      </c>
      <c r="B32" s="65" t="s">
        <v>756</v>
      </c>
      <c r="C32" s="65" t="s">
        <v>754</v>
      </c>
      <c r="D32" s="65" t="s">
        <v>722</v>
      </c>
      <c r="E32" s="65" t="s">
        <v>706</v>
      </c>
      <c r="F32" s="65" t="s">
        <v>707</v>
      </c>
      <c r="G32" s="66" t="s">
        <v>20</v>
      </c>
    </row>
    <row r="33" spans="1:7" s="4" customFormat="1" x14ac:dyDescent="0.35">
      <c r="A33" s="64">
        <v>95</v>
      </c>
      <c r="B33" s="65" t="s">
        <v>757</v>
      </c>
      <c r="C33" s="65" t="s">
        <v>758</v>
      </c>
      <c r="D33" s="65" t="s">
        <v>722</v>
      </c>
      <c r="E33" s="65" t="s">
        <v>706</v>
      </c>
      <c r="F33" s="65" t="s">
        <v>707</v>
      </c>
      <c r="G33" s="66" t="s">
        <v>32</v>
      </c>
    </row>
    <row r="34" spans="1:7" s="4" customFormat="1" x14ac:dyDescent="0.35">
      <c r="A34" s="64">
        <v>95</v>
      </c>
      <c r="B34" s="65" t="s">
        <v>759</v>
      </c>
      <c r="C34" s="65" t="s">
        <v>758</v>
      </c>
      <c r="D34" s="65" t="s">
        <v>722</v>
      </c>
      <c r="E34" s="65" t="s">
        <v>706</v>
      </c>
      <c r="F34" s="65" t="s">
        <v>707</v>
      </c>
      <c r="G34" s="66" t="s">
        <v>32</v>
      </c>
    </row>
    <row r="35" spans="1:7" s="4" customFormat="1" x14ac:dyDescent="0.35">
      <c r="A35" s="64">
        <v>95</v>
      </c>
      <c r="B35" s="65" t="s">
        <v>760</v>
      </c>
      <c r="C35" s="65" t="s">
        <v>758</v>
      </c>
      <c r="D35" s="65" t="s">
        <v>722</v>
      </c>
      <c r="E35" s="65" t="s">
        <v>706</v>
      </c>
      <c r="F35" s="65" t="s">
        <v>707</v>
      </c>
      <c r="G35" s="66" t="s">
        <v>32</v>
      </c>
    </row>
    <row r="36" spans="1:7" s="4" customFormat="1" x14ac:dyDescent="0.35">
      <c r="A36" s="64">
        <v>95</v>
      </c>
      <c r="B36" s="65" t="s">
        <v>761</v>
      </c>
      <c r="C36" s="65" t="s">
        <v>762</v>
      </c>
      <c r="D36" s="65" t="s">
        <v>60</v>
      </c>
      <c r="E36" s="65" t="s">
        <v>706</v>
      </c>
      <c r="F36" s="65" t="s">
        <v>707</v>
      </c>
      <c r="G36" s="66" t="s">
        <v>737</v>
      </c>
    </row>
    <row r="37" spans="1:7" s="4" customFormat="1" x14ac:dyDescent="0.35">
      <c r="A37" s="64">
        <v>95</v>
      </c>
      <c r="B37" s="65" t="s">
        <v>763</v>
      </c>
      <c r="C37" s="65" t="s">
        <v>762</v>
      </c>
      <c r="D37" s="65" t="s">
        <v>60</v>
      </c>
      <c r="E37" s="65" t="s">
        <v>706</v>
      </c>
      <c r="F37" s="65" t="s">
        <v>707</v>
      </c>
      <c r="G37" s="66" t="s">
        <v>737</v>
      </c>
    </row>
    <row r="38" spans="1:7" s="4" customFormat="1" x14ac:dyDescent="0.35">
      <c r="A38" s="64">
        <v>95</v>
      </c>
      <c r="B38" s="65" t="s">
        <v>764</v>
      </c>
      <c r="C38" s="65" t="s">
        <v>762</v>
      </c>
      <c r="D38" s="65" t="s">
        <v>60</v>
      </c>
      <c r="E38" s="65" t="s">
        <v>706</v>
      </c>
      <c r="F38" s="65" t="s">
        <v>707</v>
      </c>
      <c r="G38" s="66" t="s">
        <v>737</v>
      </c>
    </row>
    <row r="39" spans="1:7" s="4" customFormat="1" x14ac:dyDescent="0.35">
      <c r="A39" s="64">
        <v>95</v>
      </c>
      <c r="B39" s="65" t="s">
        <v>765</v>
      </c>
      <c r="C39" s="65" t="s">
        <v>762</v>
      </c>
      <c r="D39" s="65" t="s">
        <v>60</v>
      </c>
      <c r="E39" s="65" t="s">
        <v>706</v>
      </c>
      <c r="F39" s="65" t="s">
        <v>707</v>
      </c>
      <c r="G39" s="66" t="s">
        <v>737</v>
      </c>
    </row>
    <row r="40" spans="1:7" s="4" customFormat="1" x14ac:dyDescent="0.35">
      <c r="A40" s="64">
        <v>95</v>
      </c>
      <c r="B40" s="65" t="s">
        <v>766</v>
      </c>
      <c r="C40" s="65" t="s">
        <v>767</v>
      </c>
      <c r="D40" s="65" t="s">
        <v>60</v>
      </c>
      <c r="E40" s="65" t="s">
        <v>706</v>
      </c>
      <c r="F40" s="65" t="s">
        <v>707</v>
      </c>
      <c r="G40" s="66" t="s">
        <v>20</v>
      </c>
    </row>
    <row r="41" spans="1:7" s="4" customFormat="1" x14ac:dyDescent="0.35">
      <c r="A41" s="64">
        <v>95</v>
      </c>
      <c r="B41" s="65" t="s">
        <v>768</v>
      </c>
      <c r="C41" s="65" t="s">
        <v>769</v>
      </c>
      <c r="D41" s="65" t="s">
        <v>60</v>
      </c>
      <c r="E41" s="65" t="s">
        <v>706</v>
      </c>
      <c r="F41" s="65" t="s">
        <v>707</v>
      </c>
      <c r="G41" s="66" t="s">
        <v>718</v>
      </c>
    </row>
    <row r="42" spans="1:7" s="4" customFormat="1" x14ac:dyDescent="0.35">
      <c r="A42" s="64">
        <v>95</v>
      </c>
      <c r="B42" s="65" t="s">
        <v>770</v>
      </c>
      <c r="C42" s="65" t="s">
        <v>769</v>
      </c>
      <c r="D42" s="65" t="s">
        <v>60</v>
      </c>
      <c r="E42" s="65" t="s">
        <v>706</v>
      </c>
      <c r="F42" s="65" t="s">
        <v>707</v>
      </c>
      <c r="G42" s="66" t="s">
        <v>718</v>
      </c>
    </row>
    <row r="43" spans="1:7" s="4" customFormat="1" x14ac:dyDescent="0.35">
      <c r="A43" s="64">
        <v>95</v>
      </c>
      <c r="B43" s="65" t="s">
        <v>771</v>
      </c>
      <c r="C43" s="65" t="s">
        <v>772</v>
      </c>
      <c r="D43" s="65" t="s">
        <v>60</v>
      </c>
      <c r="E43" s="65" t="s">
        <v>706</v>
      </c>
      <c r="F43" s="65" t="s">
        <v>707</v>
      </c>
      <c r="G43" s="66" t="s">
        <v>20</v>
      </c>
    </row>
    <row r="44" spans="1:7" s="4" customFormat="1" x14ac:dyDescent="0.35">
      <c r="A44" s="64">
        <v>95</v>
      </c>
      <c r="B44" s="65" t="s">
        <v>773</v>
      </c>
      <c r="C44" s="65" t="s">
        <v>772</v>
      </c>
      <c r="D44" s="65" t="s">
        <v>60</v>
      </c>
      <c r="E44" s="65" t="s">
        <v>706</v>
      </c>
      <c r="F44" s="65" t="s">
        <v>707</v>
      </c>
      <c r="G44" s="66" t="s">
        <v>20</v>
      </c>
    </row>
    <row r="45" spans="1:7" s="4" customFormat="1" x14ac:dyDescent="0.35">
      <c r="A45" s="64">
        <v>95</v>
      </c>
      <c r="B45" s="65" t="s">
        <v>774</v>
      </c>
      <c r="C45" s="65" t="s">
        <v>772</v>
      </c>
      <c r="D45" s="65" t="s">
        <v>60</v>
      </c>
      <c r="E45" s="65" t="s">
        <v>706</v>
      </c>
      <c r="F45" s="65" t="s">
        <v>707</v>
      </c>
      <c r="G45" s="66" t="s">
        <v>20</v>
      </c>
    </row>
    <row r="46" spans="1:7" s="4" customFormat="1" x14ac:dyDescent="0.35">
      <c r="A46" s="64">
        <v>95</v>
      </c>
      <c r="B46" s="65" t="s">
        <v>775</v>
      </c>
      <c r="C46" s="65" t="s">
        <v>776</v>
      </c>
      <c r="D46" s="65" t="s">
        <v>60</v>
      </c>
      <c r="E46" s="65" t="s">
        <v>706</v>
      </c>
      <c r="F46" s="65" t="s">
        <v>707</v>
      </c>
      <c r="G46" s="66" t="s">
        <v>729</v>
      </c>
    </row>
    <row r="47" spans="1:7" s="4" customFormat="1" x14ac:dyDescent="0.35">
      <c r="A47" s="64">
        <v>95</v>
      </c>
      <c r="B47" s="65" t="s">
        <v>777</v>
      </c>
      <c r="C47" s="65" t="s">
        <v>776</v>
      </c>
      <c r="D47" s="65" t="s">
        <v>60</v>
      </c>
      <c r="E47" s="65" t="s">
        <v>706</v>
      </c>
      <c r="F47" s="65" t="s">
        <v>707</v>
      </c>
      <c r="G47" s="66" t="s">
        <v>729</v>
      </c>
    </row>
    <row r="48" spans="1:7" s="4" customFormat="1" ht="29" x14ac:dyDescent="0.35">
      <c r="A48" s="64">
        <v>95</v>
      </c>
      <c r="B48" s="65" t="s">
        <v>778</v>
      </c>
      <c r="C48" s="65" t="s">
        <v>779</v>
      </c>
      <c r="D48" s="65" t="s">
        <v>60</v>
      </c>
      <c r="E48" s="65" t="s">
        <v>706</v>
      </c>
      <c r="F48" s="65" t="s">
        <v>707</v>
      </c>
      <c r="G48" s="66" t="s">
        <v>713</v>
      </c>
    </row>
    <row r="49" spans="1:7" s="4" customFormat="1" x14ac:dyDescent="0.35">
      <c r="A49" s="64">
        <v>95</v>
      </c>
      <c r="B49" s="65" t="s">
        <v>780</v>
      </c>
      <c r="C49" s="65" t="s">
        <v>779</v>
      </c>
      <c r="D49" s="65" t="s">
        <v>60</v>
      </c>
      <c r="E49" s="65" t="s">
        <v>706</v>
      </c>
      <c r="F49" s="65" t="s">
        <v>707</v>
      </c>
      <c r="G49" s="66" t="s">
        <v>713</v>
      </c>
    </row>
    <row r="50" spans="1:7" s="4" customFormat="1" x14ac:dyDescent="0.35">
      <c r="A50" s="64">
        <v>95</v>
      </c>
      <c r="B50" s="65" t="s">
        <v>781</v>
      </c>
      <c r="C50" s="65" t="s">
        <v>782</v>
      </c>
      <c r="D50" s="65" t="s">
        <v>60</v>
      </c>
      <c r="E50" s="65" t="s">
        <v>706</v>
      </c>
      <c r="F50" s="65" t="s">
        <v>707</v>
      </c>
      <c r="G50" s="66" t="s">
        <v>36</v>
      </c>
    </row>
    <row r="51" spans="1:7" s="4" customFormat="1" x14ac:dyDescent="0.35">
      <c r="A51" s="64">
        <v>95</v>
      </c>
      <c r="B51" s="65" t="s">
        <v>783</v>
      </c>
      <c r="C51" s="65" t="s">
        <v>782</v>
      </c>
      <c r="D51" s="65" t="s">
        <v>60</v>
      </c>
      <c r="E51" s="65" t="s">
        <v>706</v>
      </c>
      <c r="F51" s="65" t="s">
        <v>707</v>
      </c>
      <c r="G51" s="66" t="s">
        <v>36</v>
      </c>
    </row>
    <row r="52" spans="1:7" s="4" customFormat="1" x14ac:dyDescent="0.35">
      <c r="A52" s="64">
        <v>95</v>
      </c>
      <c r="B52" s="65" t="s">
        <v>784</v>
      </c>
      <c r="C52" s="65" t="s">
        <v>782</v>
      </c>
      <c r="D52" s="65" t="s">
        <v>60</v>
      </c>
      <c r="E52" s="65" t="s">
        <v>706</v>
      </c>
      <c r="F52" s="65" t="s">
        <v>707</v>
      </c>
      <c r="G52" s="66" t="s">
        <v>36</v>
      </c>
    </row>
    <row r="53" spans="1:7" s="4" customFormat="1" x14ac:dyDescent="0.35">
      <c r="A53" s="64">
        <v>95</v>
      </c>
      <c r="B53" s="65" t="s">
        <v>785</v>
      </c>
      <c r="C53" s="65" t="s">
        <v>786</v>
      </c>
      <c r="D53" s="65" t="s">
        <v>60</v>
      </c>
      <c r="E53" s="65" t="s">
        <v>706</v>
      </c>
      <c r="F53" s="65" t="s">
        <v>707</v>
      </c>
      <c r="G53" s="66" t="s">
        <v>20</v>
      </c>
    </row>
    <row r="54" spans="1:7" s="4" customFormat="1" ht="19.899999999999999" customHeight="1" x14ac:dyDescent="0.35">
      <c r="A54" s="64">
        <v>95</v>
      </c>
      <c r="B54" s="65" t="s">
        <v>787</v>
      </c>
      <c r="C54" s="65" t="s">
        <v>786</v>
      </c>
      <c r="D54" s="65" t="s">
        <v>60</v>
      </c>
      <c r="E54" s="65" t="s">
        <v>706</v>
      </c>
      <c r="F54" s="65" t="s">
        <v>707</v>
      </c>
      <c r="G54" s="66" t="s">
        <v>20</v>
      </c>
    </row>
    <row r="55" spans="1:7" s="4" customFormat="1" x14ac:dyDescent="0.35">
      <c r="A55" s="64">
        <v>95</v>
      </c>
      <c r="B55" s="65" t="s">
        <v>788</v>
      </c>
      <c r="C55" s="65" t="s">
        <v>789</v>
      </c>
      <c r="D55" s="65" t="s">
        <v>60</v>
      </c>
      <c r="E55" s="65" t="s">
        <v>706</v>
      </c>
      <c r="F55" s="65" t="s">
        <v>707</v>
      </c>
      <c r="G55" s="66" t="s">
        <v>20</v>
      </c>
    </row>
    <row r="56" spans="1:7" s="4" customFormat="1" x14ac:dyDescent="0.35">
      <c r="A56" s="64">
        <v>95</v>
      </c>
      <c r="B56" s="65" t="s">
        <v>790</v>
      </c>
      <c r="C56" s="65" t="s">
        <v>789</v>
      </c>
      <c r="D56" s="65" t="s">
        <v>60</v>
      </c>
      <c r="E56" s="65" t="s">
        <v>706</v>
      </c>
      <c r="F56" s="65" t="s">
        <v>707</v>
      </c>
      <c r="G56" s="66" t="s">
        <v>20</v>
      </c>
    </row>
    <row r="57" spans="1:7" s="4" customFormat="1" x14ac:dyDescent="0.35">
      <c r="A57" s="64">
        <v>95</v>
      </c>
      <c r="B57" s="65" t="s">
        <v>791</v>
      </c>
      <c r="C57" s="65" t="s">
        <v>792</v>
      </c>
      <c r="D57" s="65" t="s">
        <v>60</v>
      </c>
      <c r="E57" s="65" t="s">
        <v>706</v>
      </c>
      <c r="F57" s="65" t="s">
        <v>707</v>
      </c>
      <c r="G57" s="66" t="s">
        <v>32</v>
      </c>
    </row>
    <row r="58" spans="1:7" s="4" customFormat="1" x14ac:dyDescent="0.35">
      <c r="A58" s="64">
        <v>95</v>
      </c>
      <c r="B58" s="65" t="s">
        <v>793</v>
      </c>
      <c r="C58" s="65" t="s">
        <v>792</v>
      </c>
      <c r="D58" s="65" t="s">
        <v>60</v>
      </c>
      <c r="E58" s="65" t="s">
        <v>706</v>
      </c>
      <c r="F58" s="65" t="s">
        <v>707</v>
      </c>
      <c r="G58" s="66" t="s">
        <v>32</v>
      </c>
    </row>
    <row r="59" spans="1:7" s="4" customFormat="1" x14ac:dyDescent="0.35">
      <c r="A59" s="64">
        <v>95</v>
      </c>
      <c r="B59" s="65" t="s">
        <v>794</v>
      </c>
      <c r="C59" s="65" t="s">
        <v>792</v>
      </c>
      <c r="D59" s="65" t="s">
        <v>60</v>
      </c>
      <c r="E59" s="65" t="s">
        <v>706</v>
      </c>
      <c r="F59" s="65" t="s">
        <v>707</v>
      </c>
      <c r="G59" s="66" t="s">
        <v>32</v>
      </c>
    </row>
    <row r="60" spans="1:7" s="4" customFormat="1" x14ac:dyDescent="0.35">
      <c r="A60" s="64">
        <v>95</v>
      </c>
      <c r="B60" s="65" t="s">
        <v>795</v>
      </c>
      <c r="C60" s="65" t="s">
        <v>792</v>
      </c>
      <c r="D60" s="65" t="s">
        <v>60</v>
      </c>
      <c r="E60" s="65" t="s">
        <v>706</v>
      </c>
      <c r="F60" s="65" t="s">
        <v>707</v>
      </c>
      <c r="G60" s="66" t="s">
        <v>32</v>
      </c>
    </row>
    <row r="61" spans="1:7" s="4" customFormat="1" x14ac:dyDescent="0.35">
      <c r="A61" s="64">
        <v>95</v>
      </c>
      <c r="B61" s="65" t="s">
        <v>796</v>
      </c>
      <c r="C61" s="65" t="s">
        <v>797</v>
      </c>
      <c r="D61" s="65" t="s">
        <v>60</v>
      </c>
      <c r="E61" s="65" t="s">
        <v>706</v>
      </c>
      <c r="F61" s="65" t="s">
        <v>707</v>
      </c>
      <c r="G61" s="66" t="s">
        <v>9</v>
      </c>
    </row>
    <row r="62" spans="1:7" s="4" customFormat="1" x14ac:dyDescent="0.35">
      <c r="A62" s="64">
        <v>95</v>
      </c>
      <c r="B62" s="65" t="s">
        <v>798</v>
      </c>
      <c r="C62" s="65" t="s">
        <v>799</v>
      </c>
      <c r="D62" s="65" t="s">
        <v>60</v>
      </c>
      <c r="E62" s="65" t="s">
        <v>706</v>
      </c>
      <c r="F62" s="65" t="s">
        <v>707</v>
      </c>
      <c r="G62" s="66" t="s">
        <v>713</v>
      </c>
    </row>
    <row r="63" spans="1:7" s="4" customFormat="1" x14ac:dyDescent="0.35">
      <c r="A63" s="64">
        <v>95</v>
      </c>
      <c r="B63" s="65" t="s">
        <v>800</v>
      </c>
      <c r="C63" s="65" t="s">
        <v>799</v>
      </c>
      <c r="D63" s="65" t="s">
        <v>60</v>
      </c>
      <c r="E63" s="65" t="s">
        <v>706</v>
      </c>
      <c r="F63" s="65" t="s">
        <v>707</v>
      </c>
      <c r="G63" s="66" t="s">
        <v>713</v>
      </c>
    </row>
    <row r="64" spans="1:7" s="4" customFormat="1" x14ac:dyDescent="0.35">
      <c r="A64" s="64">
        <v>95</v>
      </c>
      <c r="B64" s="65" t="s">
        <v>801</v>
      </c>
      <c r="C64" s="65" t="s">
        <v>799</v>
      </c>
      <c r="D64" s="65" t="s">
        <v>60</v>
      </c>
      <c r="E64" s="65" t="s">
        <v>706</v>
      </c>
      <c r="F64" s="65" t="s">
        <v>707</v>
      </c>
      <c r="G64" s="66" t="s">
        <v>713</v>
      </c>
    </row>
    <row r="65" spans="1:7" s="4" customFormat="1" x14ac:dyDescent="0.35">
      <c r="A65" s="64">
        <v>95</v>
      </c>
      <c r="B65" s="65" t="s">
        <v>802</v>
      </c>
      <c r="C65" s="65" t="s">
        <v>803</v>
      </c>
      <c r="D65" s="65" t="s">
        <v>60</v>
      </c>
      <c r="E65" s="65" t="s">
        <v>706</v>
      </c>
      <c r="F65" s="65" t="s">
        <v>707</v>
      </c>
      <c r="G65" s="66" t="s">
        <v>27</v>
      </c>
    </row>
    <row r="66" spans="1:7" s="4" customFormat="1" x14ac:dyDescent="0.35">
      <c r="A66" s="64">
        <v>95</v>
      </c>
      <c r="B66" s="65" t="s">
        <v>804</v>
      </c>
      <c r="C66" s="65" t="s">
        <v>803</v>
      </c>
      <c r="D66" s="65" t="s">
        <v>60</v>
      </c>
      <c r="E66" s="65" t="s">
        <v>706</v>
      </c>
      <c r="F66" s="65" t="s">
        <v>707</v>
      </c>
      <c r="G66" s="66" t="s">
        <v>27</v>
      </c>
    </row>
    <row r="67" spans="1:7" s="4" customFormat="1" x14ac:dyDescent="0.35">
      <c r="A67" s="64">
        <v>95</v>
      </c>
      <c r="B67" s="65" t="s">
        <v>805</v>
      </c>
      <c r="C67" s="65" t="s">
        <v>806</v>
      </c>
      <c r="D67" s="65" t="s">
        <v>60</v>
      </c>
      <c r="E67" s="65" t="s">
        <v>706</v>
      </c>
      <c r="F67" s="65" t="s">
        <v>707</v>
      </c>
      <c r="G67" s="66" t="s">
        <v>36</v>
      </c>
    </row>
    <row r="68" spans="1:7" s="4" customFormat="1" x14ac:dyDescent="0.35">
      <c r="A68" s="64">
        <v>95</v>
      </c>
      <c r="B68" s="65" t="s">
        <v>807</v>
      </c>
      <c r="C68" s="65" t="s">
        <v>806</v>
      </c>
      <c r="D68" s="65" t="s">
        <v>60</v>
      </c>
      <c r="E68" s="65" t="s">
        <v>706</v>
      </c>
      <c r="F68" s="65" t="s">
        <v>707</v>
      </c>
      <c r="G68" s="66" t="s">
        <v>36</v>
      </c>
    </row>
    <row r="69" spans="1:7" s="4" customFormat="1" x14ac:dyDescent="0.35">
      <c r="A69" s="64">
        <v>95</v>
      </c>
      <c r="B69" s="65" t="s">
        <v>808</v>
      </c>
      <c r="C69" s="65" t="s">
        <v>809</v>
      </c>
      <c r="D69" s="65" t="s">
        <v>60</v>
      </c>
      <c r="E69" s="65" t="s">
        <v>706</v>
      </c>
      <c r="F69" s="65" t="s">
        <v>707</v>
      </c>
      <c r="G69" s="66" t="s">
        <v>737</v>
      </c>
    </row>
    <row r="70" spans="1:7" s="4" customFormat="1" x14ac:dyDescent="0.35">
      <c r="A70" s="64">
        <v>95</v>
      </c>
      <c r="B70" s="65" t="s">
        <v>810</v>
      </c>
      <c r="C70" s="65" t="s">
        <v>809</v>
      </c>
      <c r="D70" s="65" t="s">
        <v>60</v>
      </c>
      <c r="E70" s="65" t="s">
        <v>706</v>
      </c>
      <c r="F70" s="65" t="s">
        <v>707</v>
      </c>
      <c r="G70" s="66" t="s">
        <v>737</v>
      </c>
    </row>
    <row r="71" spans="1:7" s="4" customFormat="1" x14ac:dyDescent="0.35">
      <c r="A71" s="64">
        <v>95</v>
      </c>
      <c r="B71" s="65" t="s">
        <v>811</v>
      </c>
      <c r="C71" s="65" t="s">
        <v>809</v>
      </c>
      <c r="D71" s="65" t="s">
        <v>60</v>
      </c>
      <c r="E71" s="65" t="s">
        <v>706</v>
      </c>
      <c r="F71" s="65" t="s">
        <v>707</v>
      </c>
      <c r="G71" s="66" t="s">
        <v>737</v>
      </c>
    </row>
    <row r="72" spans="1:7" s="4" customFormat="1" x14ac:dyDescent="0.35">
      <c r="A72" s="64">
        <v>95</v>
      </c>
      <c r="B72" s="65" t="s">
        <v>812</v>
      </c>
      <c r="C72" s="65" t="s">
        <v>809</v>
      </c>
      <c r="D72" s="65" t="s">
        <v>60</v>
      </c>
      <c r="E72" s="65" t="s">
        <v>706</v>
      </c>
      <c r="F72" s="65" t="s">
        <v>707</v>
      </c>
      <c r="G72" s="66" t="s">
        <v>737</v>
      </c>
    </row>
    <row r="73" spans="1:7" s="4" customFormat="1" x14ac:dyDescent="0.35">
      <c r="A73" s="64">
        <v>95</v>
      </c>
      <c r="B73" s="65" t="s">
        <v>813</v>
      </c>
      <c r="C73" s="65" t="s">
        <v>814</v>
      </c>
      <c r="D73" s="65" t="s">
        <v>60</v>
      </c>
      <c r="E73" s="65" t="s">
        <v>706</v>
      </c>
      <c r="F73" s="65" t="s">
        <v>707</v>
      </c>
      <c r="G73" s="66" t="s">
        <v>141</v>
      </c>
    </row>
    <row r="74" spans="1:7" s="4" customFormat="1" x14ac:dyDescent="0.35">
      <c r="A74" s="64">
        <v>95</v>
      </c>
      <c r="B74" s="65" t="s">
        <v>815</v>
      </c>
      <c r="C74" s="65" t="s">
        <v>814</v>
      </c>
      <c r="D74" s="65" t="s">
        <v>60</v>
      </c>
      <c r="E74" s="65" t="s">
        <v>706</v>
      </c>
      <c r="F74" s="65" t="s">
        <v>707</v>
      </c>
      <c r="G74" s="66" t="s">
        <v>141</v>
      </c>
    </row>
    <row r="75" spans="1:7" s="4" customFormat="1" x14ac:dyDescent="0.35">
      <c r="A75" s="64">
        <v>95</v>
      </c>
      <c r="B75" s="65" t="s">
        <v>816</v>
      </c>
      <c r="C75" s="65" t="s">
        <v>814</v>
      </c>
      <c r="D75" s="65" t="s">
        <v>60</v>
      </c>
      <c r="E75" s="65" t="s">
        <v>706</v>
      </c>
      <c r="F75" s="65" t="s">
        <v>707</v>
      </c>
      <c r="G75" s="66" t="s">
        <v>141</v>
      </c>
    </row>
    <row r="76" spans="1:7" s="4" customFormat="1" x14ac:dyDescent="0.35">
      <c r="A76" s="64">
        <v>95</v>
      </c>
      <c r="B76" s="65" t="s">
        <v>817</v>
      </c>
      <c r="C76" s="65" t="s">
        <v>814</v>
      </c>
      <c r="D76" s="65" t="s">
        <v>60</v>
      </c>
      <c r="E76" s="65" t="s">
        <v>706</v>
      </c>
      <c r="F76" s="65" t="s">
        <v>707</v>
      </c>
      <c r="G76" s="66" t="s">
        <v>141</v>
      </c>
    </row>
    <row r="77" spans="1:7" s="4" customFormat="1" x14ac:dyDescent="0.35">
      <c r="A77" s="64">
        <v>95</v>
      </c>
      <c r="B77" s="65" t="s">
        <v>818</v>
      </c>
      <c r="C77" s="65" t="s">
        <v>819</v>
      </c>
      <c r="D77" s="65" t="s">
        <v>60</v>
      </c>
      <c r="E77" s="65" t="s">
        <v>706</v>
      </c>
      <c r="F77" s="65" t="s">
        <v>707</v>
      </c>
      <c r="G77" s="66" t="s">
        <v>36</v>
      </c>
    </row>
    <row r="78" spans="1:7" s="4" customFormat="1" x14ac:dyDescent="0.35">
      <c r="A78" s="64">
        <v>95</v>
      </c>
      <c r="B78" s="65" t="s">
        <v>820</v>
      </c>
      <c r="C78" s="65" t="s">
        <v>819</v>
      </c>
      <c r="D78" s="65" t="s">
        <v>60</v>
      </c>
      <c r="E78" s="65" t="s">
        <v>706</v>
      </c>
      <c r="F78" s="65" t="s">
        <v>707</v>
      </c>
      <c r="G78" s="66" t="s">
        <v>36</v>
      </c>
    </row>
    <row r="79" spans="1:7" s="4" customFormat="1" x14ac:dyDescent="0.35">
      <c r="A79" s="64">
        <v>95</v>
      </c>
      <c r="B79" s="65" t="s">
        <v>821</v>
      </c>
      <c r="C79" s="65" t="s">
        <v>822</v>
      </c>
      <c r="D79" s="65" t="s">
        <v>60</v>
      </c>
      <c r="E79" s="65" t="s">
        <v>706</v>
      </c>
      <c r="F79" s="65" t="s">
        <v>707</v>
      </c>
      <c r="G79" s="66" t="s">
        <v>22</v>
      </c>
    </row>
    <row r="80" spans="1:7" s="4" customFormat="1" x14ac:dyDescent="0.35">
      <c r="A80" s="64">
        <v>95</v>
      </c>
      <c r="B80" s="65" t="s">
        <v>823</v>
      </c>
      <c r="C80" s="65" t="s">
        <v>822</v>
      </c>
      <c r="D80" s="65" t="s">
        <v>60</v>
      </c>
      <c r="E80" s="65" t="s">
        <v>706</v>
      </c>
      <c r="F80" s="65" t="s">
        <v>707</v>
      </c>
      <c r="G80" s="66" t="s">
        <v>22</v>
      </c>
    </row>
    <row r="81" spans="1:7" s="4" customFormat="1" x14ac:dyDescent="0.35">
      <c r="A81" s="64">
        <v>95</v>
      </c>
      <c r="B81" s="65" t="s">
        <v>824</v>
      </c>
      <c r="C81" s="65" t="s">
        <v>822</v>
      </c>
      <c r="D81" s="65" t="s">
        <v>60</v>
      </c>
      <c r="E81" s="65" t="s">
        <v>706</v>
      </c>
      <c r="F81" s="65" t="s">
        <v>707</v>
      </c>
      <c r="G81" s="66" t="s">
        <v>22</v>
      </c>
    </row>
    <row r="82" spans="1:7" s="4" customFormat="1" x14ac:dyDescent="0.35">
      <c r="A82" s="64">
        <v>95</v>
      </c>
      <c r="B82" s="65" t="s">
        <v>825</v>
      </c>
      <c r="C82" s="65" t="s">
        <v>826</v>
      </c>
      <c r="D82" s="65" t="s">
        <v>60</v>
      </c>
      <c r="E82" s="65" t="s">
        <v>706</v>
      </c>
      <c r="F82" s="65" t="s">
        <v>707</v>
      </c>
      <c r="G82" s="66" t="s">
        <v>20</v>
      </c>
    </row>
    <row r="83" spans="1:7" s="4" customFormat="1" x14ac:dyDescent="0.35">
      <c r="A83" s="64">
        <v>95</v>
      </c>
      <c r="B83" s="65" t="s">
        <v>827</v>
      </c>
      <c r="C83" s="65" t="s">
        <v>826</v>
      </c>
      <c r="D83" s="65" t="s">
        <v>60</v>
      </c>
      <c r="E83" s="65" t="s">
        <v>706</v>
      </c>
      <c r="F83" s="65" t="s">
        <v>707</v>
      </c>
      <c r="G83" s="66" t="s">
        <v>20</v>
      </c>
    </row>
    <row r="84" spans="1:7" s="4" customFormat="1" x14ac:dyDescent="0.35">
      <c r="A84" s="64">
        <v>95</v>
      </c>
      <c r="B84" s="65" t="s">
        <v>828</v>
      </c>
      <c r="C84" s="65" t="s">
        <v>826</v>
      </c>
      <c r="D84" s="65" t="s">
        <v>60</v>
      </c>
      <c r="E84" s="65" t="s">
        <v>706</v>
      </c>
      <c r="F84" s="65" t="s">
        <v>707</v>
      </c>
      <c r="G84" s="66" t="s">
        <v>20</v>
      </c>
    </row>
    <row r="85" spans="1:7" s="4" customFormat="1" x14ac:dyDescent="0.35">
      <c r="A85" s="64">
        <v>95</v>
      </c>
      <c r="B85" s="65" t="s">
        <v>829</v>
      </c>
      <c r="C85" s="65" t="s">
        <v>830</v>
      </c>
      <c r="D85" s="65" t="s">
        <v>60</v>
      </c>
      <c r="E85" s="65" t="s">
        <v>706</v>
      </c>
      <c r="F85" s="65" t="s">
        <v>707</v>
      </c>
      <c r="G85" s="66" t="s">
        <v>713</v>
      </c>
    </row>
    <row r="86" spans="1:7" s="4" customFormat="1" x14ac:dyDescent="0.35">
      <c r="A86" s="64">
        <v>95</v>
      </c>
      <c r="B86" s="65" t="s">
        <v>831</v>
      </c>
      <c r="C86" s="65" t="s">
        <v>830</v>
      </c>
      <c r="D86" s="65" t="s">
        <v>60</v>
      </c>
      <c r="E86" s="65" t="s">
        <v>706</v>
      </c>
      <c r="F86" s="65" t="s">
        <v>707</v>
      </c>
      <c r="G86" s="66" t="s">
        <v>713</v>
      </c>
    </row>
    <row r="87" spans="1:7" s="4" customFormat="1" x14ac:dyDescent="0.35">
      <c r="A87" s="64">
        <v>95</v>
      </c>
      <c r="B87" s="65" t="s">
        <v>832</v>
      </c>
      <c r="C87" s="65" t="s">
        <v>833</v>
      </c>
      <c r="D87" s="65" t="s">
        <v>60</v>
      </c>
      <c r="E87" s="65" t="s">
        <v>141</v>
      </c>
      <c r="F87" s="65" t="s">
        <v>707</v>
      </c>
      <c r="G87" s="66" t="s">
        <v>22</v>
      </c>
    </row>
    <row r="88" spans="1:7" s="4" customFormat="1" x14ac:dyDescent="0.35">
      <c r="A88" s="64">
        <v>95</v>
      </c>
      <c r="B88" s="65" t="s">
        <v>834</v>
      </c>
      <c r="C88" s="65" t="s">
        <v>833</v>
      </c>
      <c r="D88" s="65" t="s">
        <v>60</v>
      </c>
      <c r="E88" s="65" t="s">
        <v>141</v>
      </c>
      <c r="F88" s="65" t="s">
        <v>707</v>
      </c>
      <c r="G88" s="66" t="s">
        <v>22</v>
      </c>
    </row>
    <row r="89" spans="1:7" s="4" customFormat="1" x14ac:dyDescent="0.35">
      <c r="A89" s="64">
        <v>95</v>
      </c>
      <c r="B89" s="65" t="s">
        <v>835</v>
      </c>
      <c r="C89" s="65" t="s">
        <v>836</v>
      </c>
      <c r="D89" s="65" t="s">
        <v>60</v>
      </c>
      <c r="E89" s="65" t="s">
        <v>141</v>
      </c>
      <c r="F89" s="65" t="s">
        <v>707</v>
      </c>
      <c r="G89" s="66" t="s">
        <v>18</v>
      </c>
    </row>
    <row r="90" spans="1:7" s="4" customFormat="1" x14ac:dyDescent="0.35">
      <c r="A90" s="64">
        <v>95</v>
      </c>
      <c r="B90" s="65" t="s">
        <v>837</v>
      </c>
      <c r="C90" s="65" t="s">
        <v>836</v>
      </c>
      <c r="D90" s="65" t="s">
        <v>60</v>
      </c>
      <c r="E90" s="65" t="s">
        <v>141</v>
      </c>
      <c r="F90" s="65" t="s">
        <v>707</v>
      </c>
      <c r="G90" s="66" t="s">
        <v>18</v>
      </c>
    </row>
    <row r="91" spans="1:7" s="4" customFormat="1" x14ac:dyDescent="0.35">
      <c r="A91" s="64">
        <v>95</v>
      </c>
      <c r="B91" s="65" t="s">
        <v>838</v>
      </c>
      <c r="C91" s="65" t="s">
        <v>836</v>
      </c>
      <c r="D91" s="65" t="s">
        <v>60</v>
      </c>
      <c r="E91" s="65" t="s">
        <v>141</v>
      </c>
      <c r="F91" s="65" t="s">
        <v>707</v>
      </c>
      <c r="G91" s="66" t="s">
        <v>18</v>
      </c>
    </row>
    <row r="92" spans="1:7" s="4" customFormat="1" x14ac:dyDescent="0.35">
      <c r="A92" s="64">
        <v>95</v>
      </c>
      <c r="B92" s="65" t="s">
        <v>839</v>
      </c>
      <c r="C92" s="65" t="s">
        <v>840</v>
      </c>
      <c r="D92" s="65" t="s">
        <v>60</v>
      </c>
      <c r="E92" s="65" t="s">
        <v>141</v>
      </c>
      <c r="F92" s="65" t="s">
        <v>707</v>
      </c>
      <c r="G92" s="66" t="s">
        <v>18</v>
      </c>
    </row>
    <row r="93" spans="1:7" s="4" customFormat="1" x14ac:dyDescent="0.35">
      <c r="A93" s="64">
        <v>95</v>
      </c>
      <c r="B93" s="65" t="s">
        <v>841</v>
      </c>
      <c r="C93" s="65" t="s">
        <v>840</v>
      </c>
      <c r="D93" s="65" t="s">
        <v>60</v>
      </c>
      <c r="E93" s="65" t="s">
        <v>141</v>
      </c>
      <c r="F93" s="65" t="s">
        <v>707</v>
      </c>
      <c r="G93" s="66" t="s">
        <v>18</v>
      </c>
    </row>
    <row r="94" spans="1:7" s="4" customFormat="1" x14ac:dyDescent="0.35">
      <c r="A94" s="64">
        <v>95</v>
      </c>
      <c r="B94" s="65" t="s">
        <v>842</v>
      </c>
      <c r="C94" s="65" t="s">
        <v>840</v>
      </c>
      <c r="D94" s="65" t="s">
        <v>60</v>
      </c>
      <c r="E94" s="65" t="s">
        <v>141</v>
      </c>
      <c r="F94" s="65" t="s">
        <v>707</v>
      </c>
      <c r="G94" s="66" t="s">
        <v>18</v>
      </c>
    </row>
    <row r="95" spans="1:7" s="4" customFormat="1" x14ac:dyDescent="0.35">
      <c r="A95" s="64">
        <v>95</v>
      </c>
      <c r="B95" s="65" t="s">
        <v>843</v>
      </c>
      <c r="C95" s="65" t="s">
        <v>844</v>
      </c>
      <c r="D95" s="65" t="s">
        <v>60</v>
      </c>
      <c r="E95" s="65" t="s">
        <v>141</v>
      </c>
      <c r="F95" s="65" t="s">
        <v>707</v>
      </c>
      <c r="G95" s="66" t="s">
        <v>20</v>
      </c>
    </row>
    <row r="96" spans="1:7" s="4" customFormat="1" x14ac:dyDescent="0.35">
      <c r="A96" s="64">
        <v>95</v>
      </c>
      <c r="B96" s="65" t="s">
        <v>845</v>
      </c>
      <c r="C96" s="65" t="s">
        <v>846</v>
      </c>
      <c r="D96" s="65" t="s">
        <v>60</v>
      </c>
      <c r="E96" s="65" t="s">
        <v>141</v>
      </c>
      <c r="F96" s="65" t="s">
        <v>707</v>
      </c>
      <c r="G96" s="66" t="s">
        <v>141</v>
      </c>
    </row>
    <row r="97" spans="1:7" s="4" customFormat="1" x14ac:dyDescent="0.35">
      <c r="A97" s="64">
        <v>95</v>
      </c>
      <c r="B97" s="65" t="s">
        <v>847</v>
      </c>
      <c r="C97" s="65" t="s">
        <v>846</v>
      </c>
      <c r="D97" s="65" t="s">
        <v>60</v>
      </c>
      <c r="E97" s="65" t="s">
        <v>141</v>
      </c>
      <c r="F97" s="65" t="s">
        <v>707</v>
      </c>
      <c r="G97" s="66" t="s">
        <v>141</v>
      </c>
    </row>
    <row r="98" spans="1:7" s="4" customFormat="1" x14ac:dyDescent="0.35">
      <c r="A98" s="64">
        <v>95</v>
      </c>
      <c r="B98" s="65" t="s">
        <v>848</v>
      </c>
      <c r="C98" s="65" t="s">
        <v>849</v>
      </c>
      <c r="D98" s="65" t="s">
        <v>60</v>
      </c>
      <c r="E98" s="65" t="s">
        <v>141</v>
      </c>
      <c r="F98" s="65" t="s">
        <v>707</v>
      </c>
      <c r="G98" s="66" t="s">
        <v>20</v>
      </c>
    </row>
    <row r="99" spans="1:7" s="4" customFormat="1" x14ac:dyDescent="0.35">
      <c r="A99" s="64">
        <v>95</v>
      </c>
      <c r="B99" s="65" t="s">
        <v>850</v>
      </c>
      <c r="C99" s="65" t="s">
        <v>851</v>
      </c>
      <c r="D99" s="65" t="s">
        <v>722</v>
      </c>
      <c r="E99" s="65" t="s">
        <v>141</v>
      </c>
      <c r="F99" s="65" t="s">
        <v>707</v>
      </c>
      <c r="G99" s="66" t="s">
        <v>18</v>
      </c>
    </row>
    <row r="100" spans="1:7" s="4" customFormat="1" x14ac:dyDescent="0.35">
      <c r="A100" s="64">
        <v>95</v>
      </c>
      <c r="B100" s="65" t="s">
        <v>852</v>
      </c>
      <c r="C100" s="65" t="s">
        <v>853</v>
      </c>
      <c r="D100" s="65" t="s">
        <v>60</v>
      </c>
      <c r="E100" s="65" t="s">
        <v>706</v>
      </c>
      <c r="F100" s="65" t="s">
        <v>707</v>
      </c>
      <c r="G100" s="66" t="s">
        <v>714</v>
      </c>
    </row>
    <row r="101" spans="1:7" s="4" customFormat="1" x14ac:dyDescent="0.35">
      <c r="A101" s="64">
        <v>95</v>
      </c>
      <c r="B101" s="65" t="s">
        <v>854</v>
      </c>
      <c r="C101" s="65" t="s">
        <v>853</v>
      </c>
      <c r="D101" s="65" t="s">
        <v>60</v>
      </c>
      <c r="E101" s="65" t="s">
        <v>706</v>
      </c>
      <c r="F101" s="65" t="s">
        <v>707</v>
      </c>
      <c r="G101" s="66" t="s">
        <v>714</v>
      </c>
    </row>
    <row r="102" spans="1:7" s="4" customFormat="1" x14ac:dyDescent="0.35">
      <c r="A102" s="64">
        <v>95</v>
      </c>
      <c r="B102" s="65" t="s">
        <v>855</v>
      </c>
      <c r="C102" s="65" t="s">
        <v>853</v>
      </c>
      <c r="D102" s="65" t="s">
        <v>60</v>
      </c>
      <c r="E102" s="65" t="s">
        <v>706</v>
      </c>
      <c r="F102" s="65" t="s">
        <v>707</v>
      </c>
      <c r="G102" s="66" t="s">
        <v>714</v>
      </c>
    </row>
    <row r="103" spans="1:7" s="4" customFormat="1" x14ac:dyDescent="0.35">
      <c r="A103" s="64">
        <v>95</v>
      </c>
      <c r="B103" s="65" t="s">
        <v>856</v>
      </c>
      <c r="C103" s="65" t="s">
        <v>857</v>
      </c>
      <c r="D103" s="65" t="s">
        <v>60</v>
      </c>
      <c r="E103" s="65" t="s">
        <v>706</v>
      </c>
      <c r="F103" s="65" t="s">
        <v>707</v>
      </c>
      <c r="G103" s="66" t="s">
        <v>718</v>
      </c>
    </row>
    <row r="104" spans="1:7" s="4" customFormat="1" x14ac:dyDescent="0.35">
      <c r="A104" s="64">
        <v>95</v>
      </c>
      <c r="B104" s="65" t="s">
        <v>858</v>
      </c>
      <c r="C104" s="65" t="s">
        <v>859</v>
      </c>
      <c r="D104" s="65" t="s">
        <v>60</v>
      </c>
      <c r="E104" s="65" t="s">
        <v>141</v>
      </c>
      <c r="F104" s="65" t="s">
        <v>707</v>
      </c>
      <c r="G104" s="66" t="s">
        <v>20</v>
      </c>
    </row>
    <row r="105" spans="1:7" s="4" customFormat="1" x14ac:dyDescent="0.35">
      <c r="A105" s="64">
        <v>95</v>
      </c>
      <c r="B105" s="65" t="s">
        <v>860</v>
      </c>
      <c r="C105" s="65" t="s">
        <v>859</v>
      </c>
      <c r="D105" s="65" t="s">
        <v>60</v>
      </c>
      <c r="E105" s="65" t="s">
        <v>141</v>
      </c>
      <c r="F105" s="65" t="s">
        <v>707</v>
      </c>
      <c r="G105" s="66" t="s">
        <v>20</v>
      </c>
    </row>
    <row r="106" spans="1:7" s="4" customFormat="1" x14ac:dyDescent="0.35">
      <c r="A106" s="64">
        <v>95</v>
      </c>
      <c r="B106" s="65" t="s">
        <v>861</v>
      </c>
      <c r="C106" s="65" t="s">
        <v>859</v>
      </c>
      <c r="D106" s="65" t="s">
        <v>60</v>
      </c>
      <c r="E106" s="65" t="s">
        <v>141</v>
      </c>
      <c r="F106" s="65" t="s">
        <v>707</v>
      </c>
      <c r="G106" s="66" t="s">
        <v>20</v>
      </c>
    </row>
    <row r="107" spans="1:7" s="4" customFormat="1" x14ac:dyDescent="0.35">
      <c r="A107" s="64">
        <v>95</v>
      </c>
      <c r="B107" s="65" t="s">
        <v>862</v>
      </c>
      <c r="C107" s="65" t="s">
        <v>859</v>
      </c>
      <c r="D107" s="65" t="s">
        <v>60</v>
      </c>
      <c r="E107" s="65" t="s">
        <v>141</v>
      </c>
      <c r="F107" s="65" t="s">
        <v>707</v>
      </c>
      <c r="G107" s="66" t="s">
        <v>20</v>
      </c>
    </row>
    <row r="108" spans="1:7" s="4" customFormat="1" x14ac:dyDescent="0.35">
      <c r="A108" s="64">
        <v>95</v>
      </c>
      <c r="B108" s="65" t="s">
        <v>863</v>
      </c>
      <c r="C108" s="65" t="s">
        <v>864</v>
      </c>
      <c r="D108" s="65" t="s">
        <v>60</v>
      </c>
      <c r="E108" s="65" t="s">
        <v>706</v>
      </c>
      <c r="F108" s="65" t="s">
        <v>707</v>
      </c>
      <c r="G108" s="66" t="s">
        <v>731</v>
      </c>
    </row>
    <row r="109" spans="1:7" s="4" customFormat="1" x14ac:dyDescent="0.35">
      <c r="A109" s="64">
        <v>95</v>
      </c>
      <c r="B109" s="65" t="s">
        <v>865</v>
      </c>
      <c r="C109" s="65" t="s">
        <v>864</v>
      </c>
      <c r="D109" s="65" t="s">
        <v>60</v>
      </c>
      <c r="E109" s="65" t="s">
        <v>706</v>
      </c>
      <c r="F109" s="65" t="s">
        <v>707</v>
      </c>
      <c r="G109" s="66" t="s">
        <v>731</v>
      </c>
    </row>
    <row r="110" spans="1:7" s="4" customFormat="1" x14ac:dyDescent="0.35">
      <c r="A110" s="64">
        <v>95</v>
      </c>
      <c r="B110" s="65" t="s">
        <v>866</v>
      </c>
      <c r="C110" s="65" t="s">
        <v>864</v>
      </c>
      <c r="D110" s="65" t="s">
        <v>60</v>
      </c>
      <c r="E110" s="65" t="s">
        <v>706</v>
      </c>
      <c r="F110" s="65" t="s">
        <v>707</v>
      </c>
      <c r="G110" s="66" t="s">
        <v>731</v>
      </c>
    </row>
    <row r="111" spans="1:7" s="4" customFormat="1" x14ac:dyDescent="0.35">
      <c r="A111" s="64">
        <v>95</v>
      </c>
      <c r="B111" s="65" t="s">
        <v>867</v>
      </c>
      <c r="C111" s="65" t="s">
        <v>868</v>
      </c>
      <c r="D111" s="65" t="s">
        <v>60</v>
      </c>
      <c r="E111" s="65" t="s">
        <v>706</v>
      </c>
      <c r="F111" s="65" t="s">
        <v>707</v>
      </c>
      <c r="G111" s="66" t="s">
        <v>731</v>
      </c>
    </row>
    <row r="112" spans="1:7" s="4" customFormat="1" x14ac:dyDescent="0.35">
      <c r="A112" s="64">
        <v>95</v>
      </c>
      <c r="B112" s="65" t="s">
        <v>869</v>
      </c>
      <c r="C112" s="65" t="s">
        <v>868</v>
      </c>
      <c r="D112" s="65" t="s">
        <v>60</v>
      </c>
      <c r="E112" s="65" t="s">
        <v>706</v>
      </c>
      <c r="F112" s="65" t="s">
        <v>707</v>
      </c>
      <c r="G112" s="66" t="s">
        <v>731</v>
      </c>
    </row>
    <row r="113" spans="1:7" s="4" customFormat="1" x14ac:dyDescent="0.35">
      <c r="A113" s="64">
        <v>95</v>
      </c>
      <c r="B113" s="65" t="s">
        <v>870</v>
      </c>
      <c r="C113" s="65" t="s">
        <v>868</v>
      </c>
      <c r="D113" s="65" t="s">
        <v>60</v>
      </c>
      <c r="E113" s="65" t="s">
        <v>706</v>
      </c>
      <c r="F113" s="65" t="s">
        <v>707</v>
      </c>
      <c r="G113" s="66" t="s">
        <v>731</v>
      </c>
    </row>
    <row r="114" spans="1:7" s="4" customFormat="1" x14ac:dyDescent="0.35">
      <c r="A114" s="64">
        <v>95</v>
      </c>
      <c r="B114" s="65" t="s">
        <v>871</v>
      </c>
      <c r="C114" s="65" t="s">
        <v>868</v>
      </c>
      <c r="D114" s="65" t="s">
        <v>60</v>
      </c>
      <c r="E114" s="65" t="s">
        <v>706</v>
      </c>
      <c r="F114" s="65" t="s">
        <v>707</v>
      </c>
      <c r="G114" s="66" t="s">
        <v>731</v>
      </c>
    </row>
    <row r="115" spans="1:7" s="4" customFormat="1" x14ac:dyDescent="0.35">
      <c r="A115" s="64">
        <v>95</v>
      </c>
      <c r="B115" s="65" t="s">
        <v>872</v>
      </c>
      <c r="C115" s="65" t="s">
        <v>873</v>
      </c>
      <c r="D115" s="65" t="s">
        <v>60</v>
      </c>
      <c r="E115" s="65" t="s">
        <v>706</v>
      </c>
      <c r="F115" s="65" t="s">
        <v>707</v>
      </c>
      <c r="G115" s="66" t="s">
        <v>20</v>
      </c>
    </row>
    <row r="116" spans="1:7" s="4" customFormat="1" x14ac:dyDescent="0.35">
      <c r="A116" s="64">
        <v>95</v>
      </c>
      <c r="B116" s="65" t="s">
        <v>874</v>
      </c>
      <c r="C116" s="65" t="s">
        <v>873</v>
      </c>
      <c r="D116" s="65" t="s">
        <v>60</v>
      </c>
      <c r="E116" s="65" t="s">
        <v>706</v>
      </c>
      <c r="F116" s="65" t="s">
        <v>707</v>
      </c>
      <c r="G116" s="66" t="s">
        <v>20</v>
      </c>
    </row>
    <row r="117" spans="1:7" s="4" customFormat="1" x14ac:dyDescent="0.35">
      <c r="A117" s="64">
        <v>95</v>
      </c>
      <c r="B117" s="65" t="s">
        <v>875</v>
      </c>
      <c r="C117" s="65" t="s">
        <v>873</v>
      </c>
      <c r="D117" s="65" t="s">
        <v>60</v>
      </c>
      <c r="E117" s="65" t="s">
        <v>706</v>
      </c>
      <c r="F117" s="65" t="s">
        <v>707</v>
      </c>
      <c r="G117" s="66" t="s">
        <v>20</v>
      </c>
    </row>
    <row r="118" spans="1:7" s="4" customFormat="1" x14ac:dyDescent="0.35">
      <c r="A118" s="64">
        <v>95</v>
      </c>
      <c r="B118" s="65" t="s">
        <v>876</v>
      </c>
      <c r="C118" s="65" t="s">
        <v>877</v>
      </c>
      <c r="D118" s="65" t="s">
        <v>60</v>
      </c>
      <c r="E118" s="65" t="s">
        <v>706</v>
      </c>
      <c r="F118" s="65" t="s">
        <v>707</v>
      </c>
      <c r="G118" s="66" t="s">
        <v>22</v>
      </c>
    </row>
    <row r="119" spans="1:7" s="4" customFormat="1" x14ac:dyDescent="0.35">
      <c r="A119" s="64">
        <v>95</v>
      </c>
      <c r="B119" s="65" t="s">
        <v>878</v>
      </c>
      <c r="C119" s="65" t="s">
        <v>877</v>
      </c>
      <c r="D119" s="65" t="s">
        <v>60</v>
      </c>
      <c r="E119" s="65" t="s">
        <v>706</v>
      </c>
      <c r="F119" s="65" t="s">
        <v>707</v>
      </c>
      <c r="G119" s="66" t="s">
        <v>22</v>
      </c>
    </row>
    <row r="120" spans="1:7" s="4" customFormat="1" x14ac:dyDescent="0.35">
      <c r="A120" s="64">
        <v>95</v>
      </c>
      <c r="B120" s="65" t="s">
        <v>879</v>
      </c>
      <c r="C120" s="65" t="s">
        <v>877</v>
      </c>
      <c r="D120" s="65" t="s">
        <v>60</v>
      </c>
      <c r="E120" s="65" t="s">
        <v>706</v>
      </c>
      <c r="F120" s="65" t="s">
        <v>707</v>
      </c>
      <c r="G120" s="66" t="s">
        <v>22</v>
      </c>
    </row>
    <row r="121" spans="1:7" s="4" customFormat="1" x14ac:dyDescent="0.35">
      <c r="A121" s="64">
        <v>95</v>
      </c>
      <c r="B121" s="65" t="s">
        <v>880</v>
      </c>
      <c r="C121" s="65" t="s">
        <v>881</v>
      </c>
      <c r="D121" s="65" t="s">
        <v>60</v>
      </c>
      <c r="E121" s="65" t="s">
        <v>706</v>
      </c>
      <c r="F121" s="65" t="s">
        <v>707</v>
      </c>
      <c r="G121" s="66" t="s">
        <v>20</v>
      </c>
    </row>
    <row r="122" spans="1:7" s="4" customFormat="1" x14ac:dyDescent="0.35">
      <c r="A122" s="64">
        <v>95</v>
      </c>
      <c r="B122" s="65" t="s">
        <v>882</v>
      </c>
      <c r="C122" s="65" t="s">
        <v>881</v>
      </c>
      <c r="D122" s="65" t="s">
        <v>60</v>
      </c>
      <c r="E122" s="65" t="s">
        <v>706</v>
      </c>
      <c r="F122" s="65" t="s">
        <v>707</v>
      </c>
      <c r="G122" s="66" t="s">
        <v>20</v>
      </c>
    </row>
    <row r="123" spans="1:7" s="4" customFormat="1" x14ac:dyDescent="0.35">
      <c r="A123" s="64">
        <v>95</v>
      </c>
      <c r="B123" s="65" t="s">
        <v>883</v>
      </c>
      <c r="C123" s="65" t="s">
        <v>881</v>
      </c>
      <c r="D123" s="65" t="s">
        <v>60</v>
      </c>
      <c r="E123" s="65" t="s">
        <v>706</v>
      </c>
      <c r="F123" s="65" t="s">
        <v>707</v>
      </c>
      <c r="G123" s="66" t="s">
        <v>20</v>
      </c>
    </row>
    <row r="124" spans="1:7" s="4" customFormat="1" x14ac:dyDescent="0.35">
      <c r="A124" s="64">
        <v>95</v>
      </c>
      <c r="B124" s="65" t="s">
        <v>884</v>
      </c>
      <c r="C124" s="65" t="s">
        <v>885</v>
      </c>
      <c r="D124" s="65" t="s">
        <v>60</v>
      </c>
      <c r="E124" s="65" t="s">
        <v>706</v>
      </c>
      <c r="F124" s="65" t="s">
        <v>707</v>
      </c>
      <c r="G124" s="66" t="s">
        <v>718</v>
      </c>
    </row>
    <row r="125" spans="1:7" s="4" customFormat="1" x14ac:dyDescent="0.35">
      <c r="A125" s="67">
        <v>95</v>
      </c>
      <c r="B125" s="68" t="s">
        <v>886</v>
      </c>
      <c r="C125" s="68" t="s">
        <v>885</v>
      </c>
      <c r="D125" s="68" t="s">
        <v>60</v>
      </c>
      <c r="E125" s="68" t="s">
        <v>706</v>
      </c>
      <c r="F125" s="68" t="s">
        <v>707</v>
      </c>
      <c r="G125" s="69" t="s">
        <v>718</v>
      </c>
    </row>
  </sheetData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9D57-82A1-4B29-BE8E-5F0CA448CB87}">
  <dimension ref="A1:S367"/>
  <sheetViews>
    <sheetView topLeftCell="F1" zoomScale="70" zoomScaleNormal="70" workbookViewId="0">
      <selection sqref="A1:S150"/>
    </sheetView>
  </sheetViews>
  <sheetFormatPr defaultRowHeight="14.5" x14ac:dyDescent="0.35"/>
  <cols>
    <col min="1" max="1" width="10.6328125" customWidth="1"/>
    <col min="2" max="2" width="11.54296875" bestFit="1" customWidth="1"/>
    <col min="3" max="3" width="4.36328125" bestFit="1" customWidth="1"/>
    <col min="4" max="4" width="9.6328125" bestFit="1" customWidth="1"/>
    <col min="5" max="5" width="17.08984375" customWidth="1"/>
    <col min="6" max="6" width="17.81640625" bestFit="1" customWidth="1"/>
    <col min="7" max="7" width="15.08984375" customWidth="1"/>
    <col min="8" max="8" width="20.1796875" bestFit="1" customWidth="1"/>
    <col min="9" max="9" width="6.26953125" bestFit="1" customWidth="1"/>
    <col min="10" max="10" width="16.453125" bestFit="1" customWidth="1"/>
    <col min="11" max="11" width="19.453125" customWidth="1"/>
    <col min="12" max="12" width="13.08984375" bestFit="1" customWidth="1"/>
    <col min="13" max="13" width="12.6328125" customWidth="1"/>
    <col min="14" max="14" width="19.36328125" bestFit="1" customWidth="1"/>
    <col min="15" max="15" width="21" customWidth="1"/>
    <col min="16" max="16" width="13.36328125" bestFit="1" customWidth="1"/>
    <col min="17" max="17" width="19.1796875" bestFit="1" customWidth="1"/>
    <col min="18" max="18" width="18" bestFit="1" customWidth="1"/>
    <col min="19" max="19" width="21.81640625" bestFit="1" customWidth="1"/>
  </cols>
  <sheetData>
    <row r="1" spans="1:19" s="71" customFormat="1" x14ac:dyDescent="0.35">
      <c r="A1" s="70" t="s">
        <v>887</v>
      </c>
      <c r="B1" s="70" t="s">
        <v>888</v>
      </c>
      <c r="C1" s="70" t="s">
        <v>889</v>
      </c>
      <c r="D1" s="70" t="s">
        <v>890</v>
      </c>
      <c r="E1" s="70" t="s">
        <v>891</v>
      </c>
      <c r="F1" s="70" t="s">
        <v>892</v>
      </c>
      <c r="G1" s="70" t="s">
        <v>893</v>
      </c>
      <c r="H1" s="70" t="s">
        <v>894</v>
      </c>
      <c r="I1" s="70" t="s">
        <v>895</v>
      </c>
      <c r="J1" s="70" t="s">
        <v>896</v>
      </c>
      <c r="K1" s="70" t="s">
        <v>897</v>
      </c>
      <c r="L1" s="70" t="s">
        <v>898</v>
      </c>
      <c r="M1" s="70" t="s">
        <v>899</v>
      </c>
      <c r="N1" s="70" t="s">
        <v>900</v>
      </c>
      <c r="O1" s="70" t="s">
        <v>901</v>
      </c>
      <c r="P1" s="70" t="s">
        <v>902</v>
      </c>
      <c r="Q1" s="70" t="s">
        <v>903</v>
      </c>
      <c r="R1" s="70" t="s">
        <v>904</v>
      </c>
      <c r="S1" s="70" t="s">
        <v>905</v>
      </c>
    </row>
    <row r="2" spans="1:19" x14ac:dyDescent="0.35">
      <c r="A2" s="96">
        <v>10</v>
      </c>
      <c r="B2" s="96" t="s">
        <v>906</v>
      </c>
      <c r="C2" s="96">
        <v>1</v>
      </c>
      <c r="D2" s="96">
        <v>22</v>
      </c>
      <c r="E2" s="97">
        <v>44398</v>
      </c>
      <c r="F2" s="97">
        <v>44398</v>
      </c>
      <c r="G2" s="96" t="s">
        <v>907</v>
      </c>
      <c r="H2" s="96" t="s">
        <v>908</v>
      </c>
      <c r="I2" s="96">
        <v>32</v>
      </c>
      <c r="J2" s="96" t="s">
        <v>909</v>
      </c>
      <c r="K2" s="96" t="s">
        <v>910</v>
      </c>
      <c r="L2" s="96">
        <v>157</v>
      </c>
      <c r="M2" s="96">
        <v>47</v>
      </c>
      <c r="N2" s="96" t="s">
        <v>909</v>
      </c>
      <c r="O2" s="97">
        <v>44748</v>
      </c>
      <c r="P2" s="96" t="s">
        <v>911</v>
      </c>
      <c r="Q2" s="96"/>
      <c r="R2" s="96" t="s">
        <v>912</v>
      </c>
      <c r="S2" s="96"/>
    </row>
    <row r="3" spans="1:19" hidden="1" x14ac:dyDescent="0.35">
      <c r="A3">
        <v>85</v>
      </c>
      <c r="B3" t="s">
        <v>1047</v>
      </c>
      <c r="C3">
        <v>2</v>
      </c>
      <c r="D3">
        <v>15</v>
      </c>
      <c r="E3" s="72">
        <v>44385</v>
      </c>
      <c r="F3" s="72">
        <v>44385</v>
      </c>
      <c r="G3" t="s">
        <v>907</v>
      </c>
      <c r="H3" t="s">
        <v>927</v>
      </c>
      <c r="I3">
        <v>55</v>
      </c>
      <c r="J3" t="s">
        <v>66</v>
      </c>
      <c r="K3" t="s">
        <v>910</v>
      </c>
      <c r="L3">
        <v>170</v>
      </c>
      <c r="M3">
        <v>84</v>
      </c>
    </row>
    <row r="4" spans="1:19" hidden="1" x14ac:dyDescent="0.35">
      <c r="A4">
        <v>25</v>
      </c>
      <c r="B4" t="s">
        <v>1000</v>
      </c>
      <c r="C4">
        <v>1</v>
      </c>
      <c r="D4">
        <v>8</v>
      </c>
      <c r="E4" s="72">
        <v>44295</v>
      </c>
      <c r="F4" s="72">
        <v>44295</v>
      </c>
      <c r="G4" t="s">
        <v>914</v>
      </c>
      <c r="H4" t="s">
        <v>927</v>
      </c>
      <c r="I4">
        <v>54</v>
      </c>
      <c r="J4" t="s">
        <v>909</v>
      </c>
      <c r="K4" t="s">
        <v>910</v>
      </c>
      <c r="L4">
        <v>152</v>
      </c>
      <c r="M4">
        <v>45</v>
      </c>
    </row>
    <row r="5" spans="1:19" hidden="1" x14ac:dyDescent="0.35">
      <c r="A5">
        <v>29</v>
      </c>
      <c r="B5" t="s">
        <v>1003</v>
      </c>
      <c r="C5">
        <v>1</v>
      </c>
      <c r="D5">
        <v>6</v>
      </c>
      <c r="E5" s="72">
        <v>44272</v>
      </c>
      <c r="F5" s="72">
        <v>44272</v>
      </c>
      <c r="G5" t="s">
        <v>914</v>
      </c>
      <c r="H5" t="s">
        <v>908</v>
      </c>
      <c r="I5">
        <v>51</v>
      </c>
      <c r="J5" t="s">
        <v>66</v>
      </c>
      <c r="K5" t="s">
        <v>910</v>
      </c>
      <c r="L5">
        <v>172</v>
      </c>
      <c r="M5">
        <v>68</v>
      </c>
    </row>
    <row r="6" spans="1:19" hidden="1" x14ac:dyDescent="0.35">
      <c r="A6">
        <v>124</v>
      </c>
      <c r="B6" t="s">
        <v>1077</v>
      </c>
      <c r="C6">
        <v>2</v>
      </c>
      <c r="D6">
        <v>4.5</v>
      </c>
      <c r="E6" s="72">
        <v>44487</v>
      </c>
      <c r="F6" s="72">
        <v>44487</v>
      </c>
      <c r="G6" t="s">
        <v>917</v>
      </c>
      <c r="H6" t="s">
        <v>908</v>
      </c>
      <c r="I6">
        <v>47</v>
      </c>
      <c r="J6" t="s">
        <v>66</v>
      </c>
      <c r="K6" t="s">
        <v>910</v>
      </c>
      <c r="L6">
        <v>155</v>
      </c>
      <c r="M6">
        <v>67</v>
      </c>
    </row>
    <row r="7" spans="1:19" hidden="1" x14ac:dyDescent="0.35">
      <c r="A7">
        <v>126</v>
      </c>
      <c r="B7" t="s">
        <v>1078</v>
      </c>
      <c r="C7">
        <v>1</v>
      </c>
      <c r="D7">
        <v>4.5</v>
      </c>
      <c r="E7" s="72">
        <v>44566</v>
      </c>
      <c r="F7" s="72">
        <v>44566</v>
      </c>
      <c r="G7" t="s">
        <v>922</v>
      </c>
      <c r="H7" t="s">
        <v>908</v>
      </c>
      <c r="I7">
        <v>39</v>
      </c>
      <c r="J7" t="s">
        <v>66</v>
      </c>
      <c r="K7" t="s">
        <v>910</v>
      </c>
      <c r="L7">
        <v>167</v>
      </c>
      <c r="M7">
        <v>87</v>
      </c>
    </row>
    <row r="8" spans="1:19" hidden="1" x14ac:dyDescent="0.35">
      <c r="A8">
        <v>137</v>
      </c>
      <c r="B8" t="s">
        <v>1088</v>
      </c>
      <c r="C8">
        <v>1</v>
      </c>
      <c r="D8">
        <v>4</v>
      </c>
      <c r="E8" s="72">
        <v>44425</v>
      </c>
      <c r="F8" s="72">
        <v>44425</v>
      </c>
      <c r="G8" t="s">
        <v>914</v>
      </c>
      <c r="H8" t="s">
        <v>908</v>
      </c>
      <c r="I8">
        <v>29</v>
      </c>
      <c r="J8" t="s">
        <v>909</v>
      </c>
      <c r="L8">
        <v>162</v>
      </c>
      <c r="M8">
        <v>116</v>
      </c>
    </row>
    <row r="9" spans="1:19" hidden="1" x14ac:dyDescent="0.35">
      <c r="A9">
        <v>150</v>
      </c>
      <c r="B9" t="s">
        <v>1098</v>
      </c>
      <c r="C9">
        <v>1</v>
      </c>
      <c r="D9">
        <v>4</v>
      </c>
      <c r="E9" s="72">
        <v>44496</v>
      </c>
      <c r="F9" s="72">
        <v>44496</v>
      </c>
      <c r="G9" t="s">
        <v>914</v>
      </c>
      <c r="H9" t="s">
        <v>908</v>
      </c>
      <c r="I9">
        <v>36</v>
      </c>
      <c r="J9" t="s">
        <v>66</v>
      </c>
      <c r="K9" t="s">
        <v>910</v>
      </c>
      <c r="L9">
        <v>157</v>
      </c>
      <c r="M9">
        <v>89</v>
      </c>
    </row>
    <row r="10" spans="1:19" hidden="1" x14ac:dyDescent="0.35">
      <c r="A10">
        <v>89</v>
      </c>
      <c r="B10" t="s">
        <v>1051</v>
      </c>
      <c r="C10">
        <v>1</v>
      </c>
      <c r="D10">
        <v>3.5</v>
      </c>
      <c r="E10" s="72">
        <v>44327</v>
      </c>
      <c r="F10" s="72">
        <v>44327</v>
      </c>
      <c r="G10" t="s">
        <v>914</v>
      </c>
      <c r="H10" t="s">
        <v>927</v>
      </c>
      <c r="I10">
        <v>72</v>
      </c>
      <c r="J10" t="s">
        <v>66</v>
      </c>
      <c r="K10" t="s">
        <v>910</v>
      </c>
      <c r="L10">
        <v>152</v>
      </c>
      <c r="M10">
        <v>66</v>
      </c>
    </row>
    <row r="11" spans="1:19" hidden="1" x14ac:dyDescent="0.35">
      <c r="A11">
        <v>97</v>
      </c>
      <c r="B11" t="s">
        <v>1059</v>
      </c>
      <c r="C11">
        <v>1</v>
      </c>
      <c r="D11">
        <v>3.5</v>
      </c>
      <c r="E11" s="72">
        <v>44363</v>
      </c>
      <c r="F11" s="72">
        <v>44363</v>
      </c>
      <c r="G11" t="s">
        <v>914</v>
      </c>
      <c r="H11" t="s">
        <v>927</v>
      </c>
      <c r="I11">
        <v>40</v>
      </c>
      <c r="J11" t="s">
        <v>66</v>
      </c>
      <c r="K11" t="s">
        <v>910</v>
      </c>
      <c r="L11">
        <v>165</v>
      </c>
      <c r="M11">
        <v>73</v>
      </c>
    </row>
    <row r="12" spans="1:19" hidden="1" x14ac:dyDescent="0.35">
      <c r="A12">
        <v>107</v>
      </c>
      <c r="B12" t="s">
        <v>1066</v>
      </c>
      <c r="C12">
        <v>1</v>
      </c>
      <c r="D12">
        <v>3.5</v>
      </c>
      <c r="E12" s="72">
        <v>44322</v>
      </c>
      <c r="F12" s="72">
        <v>44322</v>
      </c>
      <c r="G12" t="s">
        <v>914</v>
      </c>
      <c r="H12" t="s">
        <v>927</v>
      </c>
      <c r="I12">
        <v>73</v>
      </c>
      <c r="J12" t="s">
        <v>909</v>
      </c>
      <c r="K12" t="s">
        <v>910</v>
      </c>
      <c r="L12">
        <v>160</v>
      </c>
      <c r="M12">
        <v>83</v>
      </c>
    </row>
    <row r="13" spans="1:19" x14ac:dyDescent="0.35">
      <c r="A13" s="96">
        <v>34</v>
      </c>
      <c r="B13" s="96" t="s">
        <v>926</v>
      </c>
      <c r="C13" s="96">
        <v>1</v>
      </c>
      <c r="D13" s="96">
        <v>3</v>
      </c>
      <c r="E13" s="97">
        <v>44249</v>
      </c>
      <c r="F13" s="97">
        <v>44249</v>
      </c>
      <c r="G13" s="96" t="s">
        <v>917</v>
      </c>
      <c r="H13" s="96" t="s">
        <v>927</v>
      </c>
      <c r="I13" s="96">
        <v>61</v>
      </c>
      <c r="J13" s="96" t="s">
        <v>66</v>
      </c>
      <c r="K13" s="96" t="s">
        <v>910</v>
      </c>
      <c r="L13" s="96">
        <v>152</v>
      </c>
      <c r="M13" s="96">
        <v>99</v>
      </c>
      <c r="N13" s="96" t="s">
        <v>909</v>
      </c>
      <c r="O13" s="97">
        <v>44274</v>
      </c>
      <c r="P13" s="96" t="s">
        <v>911</v>
      </c>
      <c r="Q13" s="96"/>
      <c r="R13" s="96" t="s">
        <v>915</v>
      </c>
      <c r="S13" s="96"/>
    </row>
    <row r="14" spans="1:19" x14ac:dyDescent="0.35">
      <c r="A14" s="96">
        <v>72</v>
      </c>
      <c r="B14" s="96" t="s">
        <v>931</v>
      </c>
      <c r="C14" s="96">
        <v>1</v>
      </c>
      <c r="D14" s="96">
        <v>3</v>
      </c>
      <c r="E14" s="97">
        <v>44487</v>
      </c>
      <c r="F14" s="97">
        <v>44487</v>
      </c>
      <c r="G14" s="96" t="s">
        <v>914</v>
      </c>
      <c r="H14" s="96" t="s">
        <v>927</v>
      </c>
      <c r="I14" s="96">
        <v>43</v>
      </c>
      <c r="J14" s="96" t="s">
        <v>66</v>
      </c>
      <c r="K14" s="96" t="s">
        <v>910</v>
      </c>
      <c r="L14" s="96">
        <v>157</v>
      </c>
      <c r="M14" s="96">
        <v>97</v>
      </c>
      <c r="N14" s="96" t="s">
        <v>909</v>
      </c>
      <c r="O14" s="97">
        <v>44498</v>
      </c>
      <c r="P14" s="96" t="s">
        <v>911</v>
      </c>
      <c r="Q14" s="96"/>
      <c r="R14" s="96" t="s">
        <v>912</v>
      </c>
      <c r="S14" s="96"/>
    </row>
    <row r="15" spans="1:19" x14ac:dyDescent="0.35">
      <c r="A15" s="96">
        <v>106</v>
      </c>
      <c r="B15" s="96" t="s">
        <v>936</v>
      </c>
      <c r="C15" s="96">
        <v>1</v>
      </c>
      <c r="D15" s="96">
        <v>3</v>
      </c>
      <c r="E15" s="97">
        <v>44333</v>
      </c>
      <c r="F15" s="97">
        <v>44333</v>
      </c>
      <c r="G15" s="96" t="s">
        <v>917</v>
      </c>
      <c r="H15" s="96" t="s">
        <v>927</v>
      </c>
      <c r="I15" s="96">
        <v>62</v>
      </c>
      <c r="J15" s="96" t="s">
        <v>66</v>
      </c>
      <c r="K15" s="96" t="s">
        <v>910</v>
      </c>
      <c r="L15" s="96">
        <v>160</v>
      </c>
      <c r="M15" s="96">
        <v>109</v>
      </c>
      <c r="N15" s="96" t="s">
        <v>909</v>
      </c>
      <c r="O15" s="97">
        <v>44389</v>
      </c>
      <c r="P15" s="96" t="s">
        <v>911</v>
      </c>
      <c r="Q15" s="96"/>
      <c r="R15" s="96" t="s">
        <v>912</v>
      </c>
      <c r="S15" s="96"/>
    </row>
    <row r="16" spans="1:19" x14ac:dyDescent="0.35">
      <c r="A16" s="96">
        <v>114</v>
      </c>
      <c r="B16" s="96" t="s">
        <v>941</v>
      </c>
      <c r="C16" s="96">
        <v>1</v>
      </c>
      <c r="D16" s="96">
        <v>3</v>
      </c>
      <c r="E16" s="97">
        <v>44389</v>
      </c>
      <c r="F16" s="97">
        <v>44389</v>
      </c>
      <c r="G16" s="96" t="s">
        <v>914</v>
      </c>
      <c r="H16" s="96" t="s">
        <v>927</v>
      </c>
      <c r="I16" s="96">
        <v>66</v>
      </c>
      <c r="J16" s="96" t="s">
        <v>66</v>
      </c>
      <c r="K16" s="96" t="s">
        <v>910</v>
      </c>
      <c r="L16" s="96">
        <v>149</v>
      </c>
      <c r="M16" s="96">
        <v>64</v>
      </c>
      <c r="N16" s="96" t="s">
        <v>909</v>
      </c>
      <c r="O16" s="97">
        <v>44431</v>
      </c>
      <c r="P16" s="96" t="s">
        <v>911</v>
      </c>
      <c r="Q16" s="96"/>
      <c r="R16" s="96" t="s">
        <v>915</v>
      </c>
      <c r="S16" s="96"/>
    </row>
    <row r="17" spans="1:13" hidden="1" x14ac:dyDescent="0.35">
      <c r="A17">
        <v>21</v>
      </c>
      <c r="B17" t="s">
        <v>997</v>
      </c>
      <c r="C17">
        <v>1</v>
      </c>
      <c r="D17">
        <v>3</v>
      </c>
      <c r="E17" s="72">
        <v>44250</v>
      </c>
      <c r="F17" s="72">
        <v>44250</v>
      </c>
      <c r="G17" t="s">
        <v>917</v>
      </c>
      <c r="H17" t="s">
        <v>908</v>
      </c>
      <c r="I17">
        <v>47</v>
      </c>
      <c r="J17" t="s">
        <v>66</v>
      </c>
      <c r="K17" t="s">
        <v>910</v>
      </c>
      <c r="L17">
        <v>165</v>
      </c>
      <c r="M17">
        <v>73</v>
      </c>
    </row>
    <row r="18" spans="1:13" hidden="1" x14ac:dyDescent="0.35">
      <c r="A18">
        <v>26</v>
      </c>
      <c r="B18" t="s">
        <v>1001</v>
      </c>
      <c r="C18">
        <v>1</v>
      </c>
      <c r="D18">
        <v>3</v>
      </c>
      <c r="E18" s="72">
        <v>44286</v>
      </c>
      <c r="F18" s="72">
        <v>44286</v>
      </c>
      <c r="G18" t="s">
        <v>917</v>
      </c>
      <c r="H18" t="s">
        <v>908</v>
      </c>
      <c r="I18">
        <v>44</v>
      </c>
      <c r="J18" t="s">
        <v>66</v>
      </c>
      <c r="K18" t="s">
        <v>910</v>
      </c>
      <c r="L18">
        <v>152</v>
      </c>
      <c r="M18">
        <v>125</v>
      </c>
    </row>
    <row r="19" spans="1:13" hidden="1" x14ac:dyDescent="0.35">
      <c r="A19">
        <v>30</v>
      </c>
      <c r="B19" t="s">
        <v>1004</v>
      </c>
      <c r="C19">
        <v>3</v>
      </c>
      <c r="D19">
        <v>3</v>
      </c>
      <c r="E19" s="72">
        <v>44293</v>
      </c>
      <c r="F19" s="72">
        <v>44293</v>
      </c>
      <c r="G19" t="s">
        <v>914</v>
      </c>
      <c r="H19" t="s">
        <v>908</v>
      </c>
      <c r="I19">
        <v>45</v>
      </c>
      <c r="J19" t="s">
        <v>66</v>
      </c>
      <c r="K19" t="s">
        <v>910</v>
      </c>
      <c r="L19">
        <v>165</v>
      </c>
      <c r="M19">
        <v>75</v>
      </c>
    </row>
    <row r="20" spans="1:13" hidden="1" x14ac:dyDescent="0.35">
      <c r="A20">
        <v>36</v>
      </c>
      <c r="B20" t="s">
        <v>1006</v>
      </c>
      <c r="C20">
        <v>1</v>
      </c>
      <c r="D20">
        <v>3</v>
      </c>
      <c r="E20" s="72">
        <v>44250</v>
      </c>
      <c r="F20" s="72">
        <v>44250</v>
      </c>
      <c r="G20" t="s">
        <v>914</v>
      </c>
      <c r="H20" t="s">
        <v>908</v>
      </c>
      <c r="I20">
        <v>36</v>
      </c>
      <c r="J20" t="s">
        <v>66</v>
      </c>
      <c r="K20" t="s">
        <v>910</v>
      </c>
      <c r="L20">
        <v>170</v>
      </c>
      <c r="M20">
        <v>72</v>
      </c>
    </row>
    <row r="21" spans="1:13" hidden="1" x14ac:dyDescent="0.35">
      <c r="A21">
        <v>37</v>
      </c>
      <c r="B21" t="s">
        <v>1007</v>
      </c>
      <c r="C21">
        <v>1</v>
      </c>
      <c r="D21">
        <v>3</v>
      </c>
      <c r="E21" s="72">
        <v>44253</v>
      </c>
      <c r="F21" s="72">
        <v>44253</v>
      </c>
      <c r="G21" t="s">
        <v>917</v>
      </c>
      <c r="H21" t="s">
        <v>927</v>
      </c>
      <c r="I21">
        <v>48</v>
      </c>
      <c r="J21" t="s">
        <v>66</v>
      </c>
      <c r="K21" t="s">
        <v>910</v>
      </c>
      <c r="L21">
        <v>165</v>
      </c>
      <c r="M21">
        <v>76</v>
      </c>
    </row>
    <row r="22" spans="1:13" hidden="1" x14ac:dyDescent="0.35">
      <c r="A22">
        <v>38</v>
      </c>
      <c r="B22" t="s">
        <v>1008</v>
      </c>
      <c r="C22">
        <v>1</v>
      </c>
      <c r="D22">
        <v>3</v>
      </c>
      <c r="E22" s="72">
        <v>44272</v>
      </c>
      <c r="F22" s="72">
        <v>44272</v>
      </c>
      <c r="G22" t="s">
        <v>914</v>
      </c>
      <c r="H22" t="s">
        <v>908</v>
      </c>
      <c r="I22">
        <v>43</v>
      </c>
      <c r="J22" t="s">
        <v>66</v>
      </c>
      <c r="K22" t="s">
        <v>910</v>
      </c>
      <c r="L22">
        <v>167</v>
      </c>
      <c r="M22">
        <v>82</v>
      </c>
    </row>
    <row r="23" spans="1:13" hidden="1" x14ac:dyDescent="0.35">
      <c r="A23">
        <v>39</v>
      </c>
      <c r="B23" t="s">
        <v>1009</v>
      </c>
      <c r="C23">
        <v>1</v>
      </c>
      <c r="D23">
        <v>3</v>
      </c>
      <c r="E23" s="72">
        <v>44292</v>
      </c>
      <c r="F23" s="72">
        <v>44292</v>
      </c>
      <c r="G23" t="s">
        <v>922</v>
      </c>
      <c r="H23" t="s">
        <v>927</v>
      </c>
      <c r="I23">
        <v>46</v>
      </c>
      <c r="J23" t="s">
        <v>66</v>
      </c>
      <c r="K23" t="s">
        <v>910</v>
      </c>
      <c r="L23">
        <v>162</v>
      </c>
      <c r="M23">
        <v>58</v>
      </c>
    </row>
    <row r="24" spans="1:13" hidden="1" x14ac:dyDescent="0.35">
      <c r="A24">
        <v>40</v>
      </c>
      <c r="B24" t="s">
        <v>1010</v>
      </c>
      <c r="C24">
        <v>2</v>
      </c>
      <c r="D24">
        <v>3</v>
      </c>
      <c r="E24" s="72">
        <v>44293</v>
      </c>
      <c r="F24" s="72">
        <v>44293</v>
      </c>
      <c r="G24" t="s">
        <v>917</v>
      </c>
      <c r="H24" t="s">
        <v>927</v>
      </c>
      <c r="I24">
        <v>61</v>
      </c>
      <c r="J24" t="s">
        <v>66</v>
      </c>
      <c r="K24" t="s">
        <v>910</v>
      </c>
      <c r="L24">
        <v>157</v>
      </c>
      <c r="M24">
        <v>69</v>
      </c>
    </row>
    <row r="25" spans="1:13" hidden="1" x14ac:dyDescent="0.35">
      <c r="A25">
        <v>43</v>
      </c>
      <c r="B25" t="s">
        <v>1012</v>
      </c>
      <c r="C25">
        <v>1</v>
      </c>
      <c r="D25">
        <v>3</v>
      </c>
      <c r="E25" s="72">
        <v>44299</v>
      </c>
      <c r="F25" s="72">
        <v>44299</v>
      </c>
      <c r="G25" t="s">
        <v>914</v>
      </c>
      <c r="H25" t="s">
        <v>927</v>
      </c>
      <c r="I25">
        <v>56</v>
      </c>
      <c r="J25" t="s">
        <v>66</v>
      </c>
      <c r="K25" t="s">
        <v>910</v>
      </c>
      <c r="L25">
        <v>170</v>
      </c>
      <c r="M25">
        <v>73</v>
      </c>
    </row>
    <row r="26" spans="1:13" hidden="1" x14ac:dyDescent="0.35">
      <c r="A26">
        <v>49</v>
      </c>
      <c r="B26" t="s">
        <v>1017</v>
      </c>
      <c r="C26">
        <v>1</v>
      </c>
      <c r="D26">
        <v>3</v>
      </c>
      <c r="E26" s="72">
        <v>44272</v>
      </c>
      <c r="F26" s="72">
        <v>44272</v>
      </c>
      <c r="G26" t="s">
        <v>922</v>
      </c>
      <c r="H26" t="s">
        <v>908</v>
      </c>
      <c r="I26">
        <v>50</v>
      </c>
      <c r="J26" t="s">
        <v>66</v>
      </c>
      <c r="K26" t="s">
        <v>910</v>
      </c>
      <c r="L26">
        <v>165</v>
      </c>
      <c r="M26">
        <v>69</v>
      </c>
    </row>
    <row r="27" spans="1:13" hidden="1" x14ac:dyDescent="0.35">
      <c r="A27">
        <v>50</v>
      </c>
      <c r="B27" t="s">
        <v>1018</v>
      </c>
      <c r="C27">
        <v>1</v>
      </c>
      <c r="D27">
        <v>3</v>
      </c>
      <c r="E27" s="72">
        <v>44356</v>
      </c>
      <c r="F27" s="72">
        <v>44356</v>
      </c>
      <c r="G27" t="s">
        <v>914</v>
      </c>
      <c r="H27" t="s">
        <v>927</v>
      </c>
      <c r="I27">
        <v>54</v>
      </c>
      <c r="J27" t="s">
        <v>66</v>
      </c>
      <c r="K27" t="s">
        <v>1019</v>
      </c>
      <c r="L27">
        <v>160</v>
      </c>
      <c r="M27">
        <v>83</v>
      </c>
    </row>
    <row r="28" spans="1:13" hidden="1" x14ac:dyDescent="0.35">
      <c r="A28">
        <v>66</v>
      </c>
      <c r="B28" t="s">
        <v>1034</v>
      </c>
      <c r="C28">
        <v>1</v>
      </c>
      <c r="D28">
        <v>3</v>
      </c>
      <c r="E28" s="72">
        <v>44292</v>
      </c>
      <c r="F28" s="72">
        <v>44292</v>
      </c>
      <c r="G28" t="s">
        <v>914</v>
      </c>
      <c r="H28" t="s">
        <v>908</v>
      </c>
      <c r="I28">
        <v>27</v>
      </c>
      <c r="J28" t="s">
        <v>66</v>
      </c>
      <c r="K28" t="s">
        <v>910</v>
      </c>
      <c r="L28">
        <v>165</v>
      </c>
      <c r="M28">
        <v>59</v>
      </c>
    </row>
    <row r="29" spans="1:13" hidden="1" x14ac:dyDescent="0.35">
      <c r="A29">
        <v>90</v>
      </c>
      <c r="B29" t="s">
        <v>1052</v>
      </c>
      <c r="C29">
        <v>1</v>
      </c>
      <c r="D29">
        <v>3</v>
      </c>
      <c r="E29" s="72">
        <v>44333</v>
      </c>
      <c r="F29" s="72">
        <v>44333</v>
      </c>
      <c r="G29" t="s">
        <v>917</v>
      </c>
      <c r="H29" t="s">
        <v>908</v>
      </c>
      <c r="I29">
        <v>40</v>
      </c>
      <c r="J29" t="s">
        <v>66</v>
      </c>
      <c r="K29" t="s">
        <v>910</v>
      </c>
      <c r="L29">
        <v>177</v>
      </c>
      <c r="M29">
        <v>69</v>
      </c>
    </row>
    <row r="30" spans="1:13" hidden="1" x14ac:dyDescent="0.35">
      <c r="A30">
        <v>92</v>
      </c>
      <c r="B30" t="s">
        <v>1054</v>
      </c>
      <c r="C30">
        <v>1</v>
      </c>
      <c r="D30">
        <v>3</v>
      </c>
      <c r="E30" s="72">
        <v>44370</v>
      </c>
      <c r="F30" s="72">
        <v>44370</v>
      </c>
      <c r="G30" t="s">
        <v>914</v>
      </c>
      <c r="H30" t="s">
        <v>908</v>
      </c>
      <c r="I30">
        <v>24</v>
      </c>
      <c r="J30" t="s">
        <v>909</v>
      </c>
      <c r="K30" t="s">
        <v>910</v>
      </c>
      <c r="L30">
        <v>162</v>
      </c>
      <c r="M30">
        <v>110</v>
      </c>
    </row>
    <row r="31" spans="1:13" hidden="1" x14ac:dyDescent="0.35">
      <c r="A31">
        <v>96</v>
      </c>
      <c r="B31" t="s">
        <v>1058</v>
      </c>
      <c r="C31">
        <v>1</v>
      </c>
      <c r="D31">
        <v>3</v>
      </c>
      <c r="E31" s="72">
        <v>44389</v>
      </c>
      <c r="F31" s="72">
        <v>44389</v>
      </c>
      <c r="G31" t="s">
        <v>914</v>
      </c>
      <c r="H31" t="s">
        <v>927</v>
      </c>
      <c r="I31">
        <v>57</v>
      </c>
      <c r="J31" t="s">
        <v>66</v>
      </c>
      <c r="K31" t="s">
        <v>910</v>
      </c>
      <c r="L31">
        <v>167</v>
      </c>
      <c r="M31">
        <v>76</v>
      </c>
    </row>
    <row r="32" spans="1:13" hidden="1" x14ac:dyDescent="0.35">
      <c r="A32">
        <v>122</v>
      </c>
      <c r="B32" t="s">
        <v>1075</v>
      </c>
      <c r="C32">
        <v>1</v>
      </c>
      <c r="D32">
        <v>3</v>
      </c>
      <c r="E32" s="72">
        <v>44475</v>
      </c>
      <c r="F32" s="72">
        <v>44475</v>
      </c>
      <c r="G32" t="s">
        <v>917</v>
      </c>
      <c r="H32" t="s">
        <v>908</v>
      </c>
      <c r="I32">
        <v>48</v>
      </c>
      <c r="J32" t="s">
        <v>66</v>
      </c>
      <c r="K32" t="s">
        <v>910</v>
      </c>
      <c r="L32">
        <v>160</v>
      </c>
      <c r="M32">
        <v>59</v>
      </c>
    </row>
    <row r="33" spans="1:19" hidden="1" x14ac:dyDescent="0.35">
      <c r="A33">
        <v>132</v>
      </c>
      <c r="B33" t="s">
        <v>1083</v>
      </c>
      <c r="C33">
        <v>1</v>
      </c>
      <c r="D33">
        <v>3</v>
      </c>
      <c r="E33" s="72">
        <v>44404</v>
      </c>
      <c r="F33" s="72">
        <v>44404</v>
      </c>
      <c r="G33" t="s">
        <v>917</v>
      </c>
      <c r="H33" t="s">
        <v>908</v>
      </c>
      <c r="I33">
        <v>32</v>
      </c>
      <c r="J33" t="s">
        <v>909</v>
      </c>
      <c r="K33" t="s">
        <v>910</v>
      </c>
      <c r="L33">
        <v>152</v>
      </c>
      <c r="M33">
        <v>95</v>
      </c>
    </row>
    <row r="34" spans="1:19" x14ac:dyDescent="0.35">
      <c r="A34" s="96">
        <v>15</v>
      </c>
      <c r="B34" s="96" t="s">
        <v>916</v>
      </c>
      <c r="C34" s="96">
        <v>1</v>
      </c>
      <c r="D34" s="96">
        <v>2.5</v>
      </c>
      <c r="E34" s="97">
        <v>44292</v>
      </c>
      <c r="F34" s="97">
        <v>44292</v>
      </c>
      <c r="G34" s="96" t="s">
        <v>917</v>
      </c>
      <c r="H34" s="96" t="s">
        <v>908</v>
      </c>
      <c r="I34" s="96">
        <v>30</v>
      </c>
      <c r="J34" s="96" t="s">
        <v>66</v>
      </c>
      <c r="K34" s="96" t="s">
        <v>910</v>
      </c>
      <c r="L34" s="96">
        <v>160</v>
      </c>
      <c r="M34" s="96">
        <v>102</v>
      </c>
      <c r="N34" s="96" t="s">
        <v>909</v>
      </c>
      <c r="O34" s="97">
        <v>44302</v>
      </c>
      <c r="P34" s="96" t="s">
        <v>911</v>
      </c>
      <c r="Q34" s="96"/>
      <c r="R34" s="96" t="s">
        <v>918</v>
      </c>
      <c r="S34" s="96"/>
    </row>
    <row r="35" spans="1:19" hidden="1" x14ac:dyDescent="0.35">
      <c r="A35">
        <v>27</v>
      </c>
      <c r="B35" t="s">
        <v>1002</v>
      </c>
      <c r="C35">
        <v>2</v>
      </c>
      <c r="D35">
        <v>2.5</v>
      </c>
      <c r="E35" s="72">
        <v>44284</v>
      </c>
      <c r="F35" s="72">
        <v>44284</v>
      </c>
      <c r="G35" t="s">
        <v>914</v>
      </c>
      <c r="H35" t="s">
        <v>908</v>
      </c>
      <c r="I35">
        <v>50</v>
      </c>
      <c r="J35" t="s">
        <v>909</v>
      </c>
      <c r="K35" t="s">
        <v>910</v>
      </c>
      <c r="L35">
        <v>160</v>
      </c>
      <c r="M35">
        <v>71</v>
      </c>
    </row>
    <row r="36" spans="1:19" hidden="1" x14ac:dyDescent="0.35">
      <c r="A36">
        <v>35</v>
      </c>
      <c r="B36" t="s">
        <v>1005</v>
      </c>
      <c r="C36">
        <v>1</v>
      </c>
      <c r="D36">
        <v>2.5</v>
      </c>
      <c r="E36" s="72">
        <v>44251</v>
      </c>
      <c r="F36" s="72">
        <v>44251</v>
      </c>
      <c r="G36" t="s">
        <v>914</v>
      </c>
      <c r="H36" t="s">
        <v>908</v>
      </c>
      <c r="I36">
        <v>31</v>
      </c>
      <c r="J36" t="s">
        <v>66</v>
      </c>
      <c r="K36" t="s">
        <v>910</v>
      </c>
      <c r="L36">
        <v>165</v>
      </c>
      <c r="M36">
        <v>101</v>
      </c>
    </row>
    <row r="37" spans="1:19" hidden="1" x14ac:dyDescent="0.35">
      <c r="A37">
        <v>53</v>
      </c>
      <c r="B37" t="s">
        <v>1021</v>
      </c>
      <c r="C37">
        <v>1</v>
      </c>
      <c r="D37">
        <v>2.5</v>
      </c>
      <c r="E37" s="72">
        <v>44307</v>
      </c>
      <c r="F37" s="72">
        <v>44307</v>
      </c>
      <c r="G37" t="s">
        <v>917</v>
      </c>
      <c r="H37" t="s">
        <v>908</v>
      </c>
      <c r="I37">
        <v>42</v>
      </c>
      <c r="J37" t="s">
        <v>66</v>
      </c>
      <c r="K37" t="s">
        <v>910</v>
      </c>
      <c r="L37">
        <v>16002</v>
      </c>
      <c r="M37">
        <v>59</v>
      </c>
    </row>
    <row r="38" spans="1:19" hidden="1" x14ac:dyDescent="0.35">
      <c r="A38">
        <v>55</v>
      </c>
      <c r="B38" t="s">
        <v>1023</v>
      </c>
      <c r="C38">
        <v>1</v>
      </c>
      <c r="D38">
        <v>2.5</v>
      </c>
      <c r="E38" s="72">
        <v>44274</v>
      </c>
      <c r="F38" s="72">
        <v>44274</v>
      </c>
      <c r="G38" t="s">
        <v>922</v>
      </c>
      <c r="H38" t="s">
        <v>927</v>
      </c>
      <c r="I38">
        <v>59</v>
      </c>
      <c r="J38" t="s">
        <v>66</v>
      </c>
      <c r="K38" t="s">
        <v>910</v>
      </c>
      <c r="L38">
        <v>65</v>
      </c>
      <c r="M38" t="s">
        <v>924</v>
      </c>
    </row>
    <row r="39" spans="1:19" hidden="1" x14ac:dyDescent="0.35">
      <c r="A39">
        <v>74</v>
      </c>
      <c r="B39" t="s">
        <v>1038</v>
      </c>
      <c r="C39">
        <v>1</v>
      </c>
      <c r="D39">
        <v>2.5</v>
      </c>
      <c r="E39" s="72">
        <v>44336</v>
      </c>
      <c r="F39" s="72">
        <v>44336</v>
      </c>
      <c r="G39" t="s">
        <v>914</v>
      </c>
      <c r="H39" t="s">
        <v>908</v>
      </c>
      <c r="I39">
        <v>38</v>
      </c>
      <c r="J39" t="s">
        <v>909</v>
      </c>
      <c r="K39" t="s">
        <v>910</v>
      </c>
      <c r="L39">
        <v>163</v>
      </c>
      <c r="M39">
        <v>68</v>
      </c>
    </row>
    <row r="40" spans="1:19" hidden="1" x14ac:dyDescent="0.35">
      <c r="A40">
        <v>77</v>
      </c>
      <c r="B40" t="s">
        <v>1040</v>
      </c>
      <c r="C40">
        <v>1</v>
      </c>
      <c r="D40">
        <v>2.5</v>
      </c>
      <c r="E40" s="72">
        <v>44309</v>
      </c>
      <c r="F40" s="72">
        <v>44309</v>
      </c>
      <c r="G40" t="s">
        <v>914</v>
      </c>
      <c r="H40" t="s">
        <v>927</v>
      </c>
      <c r="I40">
        <v>57</v>
      </c>
      <c r="J40" t="s">
        <v>66</v>
      </c>
      <c r="K40" t="s">
        <v>910</v>
      </c>
      <c r="L40">
        <v>165</v>
      </c>
      <c r="M40">
        <v>89</v>
      </c>
    </row>
    <row r="41" spans="1:19" hidden="1" x14ac:dyDescent="0.35">
      <c r="A41">
        <v>86</v>
      </c>
      <c r="B41" t="s">
        <v>1048</v>
      </c>
      <c r="C41">
        <v>1</v>
      </c>
      <c r="D41">
        <v>2.5</v>
      </c>
      <c r="E41" s="72">
        <v>44334</v>
      </c>
      <c r="F41" s="72">
        <v>44334</v>
      </c>
      <c r="G41" t="s">
        <v>917</v>
      </c>
      <c r="H41" t="s">
        <v>927</v>
      </c>
      <c r="I41">
        <v>71</v>
      </c>
      <c r="J41" t="s">
        <v>66</v>
      </c>
      <c r="K41" t="s">
        <v>910</v>
      </c>
      <c r="L41">
        <v>165</v>
      </c>
      <c r="M41">
        <v>66</v>
      </c>
    </row>
    <row r="42" spans="1:19" hidden="1" x14ac:dyDescent="0.35">
      <c r="A42">
        <v>116</v>
      </c>
      <c r="B42" t="s">
        <v>1069</v>
      </c>
      <c r="C42">
        <v>1</v>
      </c>
      <c r="D42">
        <v>2.5</v>
      </c>
      <c r="E42" s="72">
        <v>44397</v>
      </c>
      <c r="F42" s="72">
        <v>44397</v>
      </c>
      <c r="G42" t="s">
        <v>917</v>
      </c>
      <c r="H42" t="s">
        <v>908</v>
      </c>
      <c r="I42">
        <v>29</v>
      </c>
      <c r="J42" t="s">
        <v>66</v>
      </c>
      <c r="K42" t="s">
        <v>910</v>
      </c>
      <c r="L42">
        <v>165</v>
      </c>
      <c r="M42">
        <v>86</v>
      </c>
    </row>
    <row r="43" spans="1:19" hidden="1" x14ac:dyDescent="0.35">
      <c r="A43">
        <v>135</v>
      </c>
      <c r="B43" t="s">
        <v>1086</v>
      </c>
      <c r="C43">
        <v>1</v>
      </c>
      <c r="D43">
        <v>2.5</v>
      </c>
      <c r="E43" s="72">
        <v>44375</v>
      </c>
      <c r="F43" s="72">
        <v>44375</v>
      </c>
      <c r="G43" t="s">
        <v>917</v>
      </c>
      <c r="H43" t="s">
        <v>908</v>
      </c>
      <c r="I43">
        <v>49</v>
      </c>
      <c r="J43" t="s">
        <v>66</v>
      </c>
      <c r="K43" t="s">
        <v>910</v>
      </c>
      <c r="L43">
        <v>152</v>
      </c>
      <c r="M43">
        <v>60</v>
      </c>
    </row>
    <row r="44" spans="1:19" hidden="1" x14ac:dyDescent="0.35">
      <c r="A44">
        <v>147</v>
      </c>
      <c r="B44" t="s">
        <v>1096</v>
      </c>
      <c r="C44">
        <v>2</v>
      </c>
      <c r="D44">
        <v>2.5</v>
      </c>
      <c r="E44" s="72">
        <v>44510</v>
      </c>
      <c r="F44" s="72">
        <v>44510</v>
      </c>
      <c r="G44" t="s">
        <v>922</v>
      </c>
      <c r="H44" t="s">
        <v>908</v>
      </c>
      <c r="I44">
        <v>26</v>
      </c>
      <c r="J44" t="s">
        <v>66</v>
      </c>
      <c r="K44" t="s">
        <v>910</v>
      </c>
      <c r="L44">
        <v>157</v>
      </c>
      <c r="M44">
        <v>62</v>
      </c>
    </row>
    <row r="45" spans="1:19" x14ac:dyDescent="0.35">
      <c r="A45" s="96">
        <v>33</v>
      </c>
      <c r="B45" s="96" t="s">
        <v>925</v>
      </c>
      <c r="C45" s="96">
        <v>1</v>
      </c>
      <c r="D45" s="96">
        <v>2</v>
      </c>
      <c r="E45" s="97">
        <v>44287</v>
      </c>
      <c r="F45" s="97">
        <v>44287</v>
      </c>
      <c r="G45" s="96" t="s">
        <v>914</v>
      </c>
      <c r="H45" s="96" t="s">
        <v>908</v>
      </c>
      <c r="I45" s="96">
        <v>47</v>
      </c>
      <c r="J45" s="96" t="s">
        <v>66</v>
      </c>
      <c r="K45" s="96" t="s">
        <v>910</v>
      </c>
      <c r="L45" s="96">
        <v>152</v>
      </c>
      <c r="M45" s="96">
        <v>107</v>
      </c>
      <c r="N45" s="96" t="s">
        <v>909</v>
      </c>
      <c r="O45" s="97">
        <v>44351</v>
      </c>
      <c r="P45" s="96" t="s">
        <v>911</v>
      </c>
      <c r="Q45" s="96"/>
      <c r="R45" s="96" t="s">
        <v>915</v>
      </c>
      <c r="S45" s="96"/>
    </row>
    <row r="46" spans="1:19" x14ac:dyDescent="0.35">
      <c r="A46" s="96">
        <v>57</v>
      </c>
      <c r="B46" s="96" t="s">
        <v>930</v>
      </c>
      <c r="C46" s="96">
        <v>1</v>
      </c>
      <c r="D46" s="96">
        <v>2</v>
      </c>
      <c r="E46" s="97">
        <v>44322</v>
      </c>
      <c r="F46" s="97">
        <v>44322</v>
      </c>
      <c r="G46" s="96" t="s">
        <v>914</v>
      </c>
      <c r="H46" s="96" t="s">
        <v>927</v>
      </c>
      <c r="I46" s="96">
        <v>48</v>
      </c>
      <c r="J46" s="96" t="s">
        <v>66</v>
      </c>
      <c r="K46" s="96" t="s">
        <v>910</v>
      </c>
      <c r="L46" s="96">
        <v>160</v>
      </c>
      <c r="M46" s="96">
        <v>108</v>
      </c>
      <c r="N46" s="96" t="s">
        <v>909</v>
      </c>
      <c r="O46" s="97">
        <v>45124</v>
      </c>
      <c r="P46" s="96" t="s">
        <v>911</v>
      </c>
      <c r="Q46" s="96"/>
      <c r="R46" s="96" t="s">
        <v>915</v>
      </c>
      <c r="S46" s="96"/>
    </row>
    <row r="47" spans="1:19" x14ac:dyDescent="0.35">
      <c r="A47" s="96">
        <v>100</v>
      </c>
      <c r="B47" s="96" t="s">
        <v>934</v>
      </c>
      <c r="C47" s="96">
        <v>1</v>
      </c>
      <c r="D47" s="96">
        <v>2</v>
      </c>
      <c r="E47" s="97">
        <v>44497</v>
      </c>
      <c r="F47" s="97">
        <v>44497</v>
      </c>
      <c r="G47" s="96" t="s">
        <v>917</v>
      </c>
      <c r="H47" s="96" t="s">
        <v>927</v>
      </c>
      <c r="I47" s="96">
        <v>61</v>
      </c>
      <c r="J47" s="96" t="s">
        <v>66</v>
      </c>
      <c r="K47" s="96" t="s">
        <v>910</v>
      </c>
      <c r="L47" s="96">
        <v>170</v>
      </c>
      <c r="M47" s="96">
        <v>85</v>
      </c>
      <c r="N47" s="96" t="s">
        <v>909</v>
      </c>
      <c r="O47" s="97">
        <v>44509</v>
      </c>
      <c r="P47" s="96" t="s">
        <v>911</v>
      </c>
      <c r="Q47" s="96"/>
      <c r="R47" s="96" t="s">
        <v>912</v>
      </c>
      <c r="S47" s="96"/>
    </row>
    <row r="48" spans="1:19" x14ac:dyDescent="0.35">
      <c r="A48" s="96">
        <v>152</v>
      </c>
      <c r="B48" s="96" t="s">
        <v>946</v>
      </c>
      <c r="C48" s="96">
        <v>1</v>
      </c>
      <c r="D48" s="96">
        <v>2</v>
      </c>
      <c r="E48" s="97">
        <v>44502</v>
      </c>
      <c r="F48" s="97">
        <v>44502</v>
      </c>
      <c r="G48" s="96" t="s">
        <v>914</v>
      </c>
      <c r="H48" s="96" t="s">
        <v>927</v>
      </c>
      <c r="I48" s="96">
        <v>68</v>
      </c>
      <c r="J48" s="96" t="s">
        <v>66</v>
      </c>
      <c r="K48" s="96" t="s">
        <v>910</v>
      </c>
      <c r="L48" s="96">
        <v>163</v>
      </c>
      <c r="M48" s="96">
        <v>64</v>
      </c>
      <c r="N48" s="96" t="s">
        <v>909</v>
      </c>
      <c r="O48" s="97">
        <v>44523</v>
      </c>
      <c r="P48" s="96" t="s">
        <v>911</v>
      </c>
      <c r="Q48" s="96"/>
      <c r="R48" s="96" t="s">
        <v>912</v>
      </c>
      <c r="S48" s="96"/>
    </row>
    <row r="49" spans="1:19" x14ac:dyDescent="0.35">
      <c r="A49" s="96">
        <v>165</v>
      </c>
      <c r="B49" s="96" t="s">
        <v>947</v>
      </c>
      <c r="C49" s="96">
        <v>2</v>
      </c>
      <c r="D49" s="96">
        <v>2</v>
      </c>
      <c r="E49" s="97">
        <v>44587</v>
      </c>
      <c r="F49" s="97">
        <v>44587</v>
      </c>
      <c r="G49" s="96" t="s">
        <v>914</v>
      </c>
      <c r="H49" s="96" t="s">
        <v>908</v>
      </c>
      <c r="I49" s="96">
        <v>47</v>
      </c>
      <c r="J49" s="96" t="s">
        <v>66</v>
      </c>
      <c r="K49" s="96" t="s">
        <v>910</v>
      </c>
      <c r="L49" s="96">
        <v>160</v>
      </c>
      <c r="M49" s="96">
        <v>55</v>
      </c>
      <c r="N49" s="96" t="s">
        <v>909</v>
      </c>
      <c r="O49" s="97">
        <v>44984</v>
      </c>
      <c r="P49" s="96" t="s">
        <v>911</v>
      </c>
      <c r="Q49" s="96"/>
      <c r="R49" s="96" t="s">
        <v>88</v>
      </c>
      <c r="S49" s="96"/>
    </row>
    <row r="50" spans="1:19" x14ac:dyDescent="0.35">
      <c r="A50" s="96">
        <v>189</v>
      </c>
      <c r="B50" s="96" t="s">
        <v>950</v>
      </c>
      <c r="C50" s="96">
        <v>1</v>
      </c>
      <c r="D50" s="96">
        <v>2</v>
      </c>
      <c r="E50" s="97">
        <v>44684</v>
      </c>
      <c r="F50" s="97">
        <v>44684</v>
      </c>
      <c r="G50" s="96" t="s">
        <v>917</v>
      </c>
      <c r="H50" s="96" t="s">
        <v>908</v>
      </c>
      <c r="I50" s="96">
        <v>47</v>
      </c>
      <c r="J50" s="96" t="s">
        <v>66</v>
      </c>
      <c r="K50" s="96" t="s">
        <v>910</v>
      </c>
      <c r="L50" s="96">
        <v>165</v>
      </c>
      <c r="M50" s="96">
        <v>76</v>
      </c>
      <c r="N50" s="96" t="s">
        <v>909</v>
      </c>
      <c r="O50" s="97">
        <v>44708</v>
      </c>
      <c r="P50" s="96" t="s">
        <v>911</v>
      </c>
      <c r="Q50" s="96"/>
      <c r="R50" s="96" t="s">
        <v>918</v>
      </c>
      <c r="S50" s="96"/>
    </row>
    <row r="51" spans="1:19" x14ac:dyDescent="0.35">
      <c r="A51" s="96">
        <v>196</v>
      </c>
      <c r="B51" s="96" t="s">
        <v>952</v>
      </c>
      <c r="C51" s="96">
        <v>1</v>
      </c>
      <c r="D51" s="96">
        <v>2</v>
      </c>
      <c r="E51" s="97">
        <v>44588</v>
      </c>
      <c r="F51" s="97">
        <v>44588</v>
      </c>
      <c r="G51" s="96" t="s">
        <v>914</v>
      </c>
      <c r="H51" s="96" t="s">
        <v>908</v>
      </c>
      <c r="I51" s="96">
        <v>26</v>
      </c>
      <c r="J51" s="96" t="s">
        <v>66</v>
      </c>
      <c r="K51" s="96" t="s">
        <v>910</v>
      </c>
      <c r="L51" s="96">
        <v>163</v>
      </c>
      <c r="M51" s="96">
        <v>86</v>
      </c>
      <c r="N51" s="96" t="s">
        <v>909</v>
      </c>
      <c r="O51" s="97">
        <v>44687</v>
      </c>
      <c r="P51" s="96" t="s">
        <v>911</v>
      </c>
      <c r="Q51" s="96"/>
      <c r="R51" s="96" t="s">
        <v>915</v>
      </c>
      <c r="S51" s="96"/>
    </row>
    <row r="52" spans="1:19" x14ac:dyDescent="0.35">
      <c r="A52" s="96">
        <v>217</v>
      </c>
      <c r="B52" s="96" t="s">
        <v>963</v>
      </c>
      <c r="C52" s="96">
        <v>2</v>
      </c>
      <c r="D52" s="96">
        <v>2</v>
      </c>
      <c r="E52" s="97">
        <v>44686</v>
      </c>
      <c r="F52" s="97">
        <v>44686</v>
      </c>
      <c r="G52" s="96" t="s">
        <v>914</v>
      </c>
      <c r="H52" s="96" t="s">
        <v>927</v>
      </c>
      <c r="I52" s="96">
        <v>69</v>
      </c>
      <c r="J52" s="96" t="s">
        <v>66</v>
      </c>
      <c r="K52" s="96" t="s">
        <v>910</v>
      </c>
      <c r="L52" s="96">
        <v>157</v>
      </c>
      <c r="M52" s="96">
        <v>97</v>
      </c>
      <c r="N52" s="96" t="s">
        <v>909</v>
      </c>
      <c r="O52" s="97">
        <v>44866</v>
      </c>
      <c r="P52" s="96" t="s">
        <v>911</v>
      </c>
      <c r="Q52" s="96"/>
      <c r="R52" s="96" t="s">
        <v>915</v>
      </c>
      <c r="S52" s="96"/>
    </row>
    <row r="53" spans="1:19" x14ac:dyDescent="0.35">
      <c r="A53" s="96">
        <v>233</v>
      </c>
      <c r="B53" s="96" t="s">
        <v>966</v>
      </c>
      <c r="C53" s="96">
        <v>2</v>
      </c>
      <c r="D53" s="96">
        <v>2</v>
      </c>
      <c r="E53" s="97">
        <v>44648</v>
      </c>
      <c r="F53" s="97">
        <v>44648</v>
      </c>
      <c r="G53" s="96" t="s">
        <v>914</v>
      </c>
      <c r="H53" s="96" t="s">
        <v>927</v>
      </c>
      <c r="I53" s="96">
        <v>52</v>
      </c>
      <c r="J53" s="96" t="s">
        <v>66</v>
      </c>
      <c r="K53" s="96" t="s">
        <v>910</v>
      </c>
      <c r="L53" s="96">
        <v>170</v>
      </c>
      <c r="M53" s="96">
        <v>99</v>
      </c>
      <c r="N53" s="96" t="s">
        <v>909</v>
      </c>
      <c r="O53" s="97">
        <v>44825</v>
      </c>
      <c r="P53" s="96" t="s">
        <v>911</v>
      </c>
      <c r="Q53" s="96"/>
      <c r="R53" s="96" t="s">
        <v>915</v>
      </c>
      <c r="S53" s="96"/>
    </row>
    <row r="54" spans="1:19" x14ac:dyDescent="0.35">
      <c r="A54" s="96">
        <v>331</v>
      </c>
      <c r="B54" s="96" t="s">
        <v>977</v>
      </c>
      <c r="C54" s="96">
        <v>1</v>
      </c>
      <c r="D54" s="96">
        <v>2</v>
      </c>
      <c r="E54" s="97">
        <v>45070</v>
      </c>
      <c r="F54" s="97">
        <v>45070</v>
      </c>
      <c r="G54" s="96" t="s">
        <v>922</v>
      </c>
      <c r="H54" s="96" t="s">
        <v>908</v>
      </c>
      <c r="I54" s="96">
        <v>48</v>
      </c>
      <c r="J54" s="96" t="s">
        <v>909</v>
      </c>
      <c r="K54" s="96" t="s">
        <v>910</v>
      </c>
      <c r="L54" s="96">
        <v>165</v>
      </c>
      <c r="M54" s="96">
        <v>143</v>
      </c>
      <c r="N54" s="96" t="s">
        <v>909</v>
      </c>
      <c r="O54" s="97">
        <v>45072</v>
      </c>
      <c r="P54" s="96" t="s">
        <v>911</v>
      </c>
      <c r="Q54" s="96"/>
      <c r="R54" s="96" t="s">
        <v>915</v>
      </c>
      <c r="S54" s="96"/>
    </row>
    <row r="55" spans="1:19" hidden="1" x14ac:dyDescent="0.35">
      <c r="A55">
        <v>207</v>
      </c>
      <c r="B55" t="s">
        <v>980</v>
      </c>
      <c r="C55">
        <v>1</v>
      </c>
      <c r="D55">
        <v>2</v>
      </c>
      <c r="E55" s="72">
        <v>44635</v>
      </c>
      <c r="F55" s="72">
        <v>44635</v>
      </c>
      <c r="G55" t="s">
        <v>914</v>
      </c>
      <c r="H55" t="s">
        <v>908</v>
      </c>
      <c r="I55">
        <v>42</v>
      </c>
      <c r="J55" t="s">
        <v>66</v>
      </c>
      <c r="K55" t="s">
        <v>910</v>
      </c>
      <c r="L55">
        <v>157</v>
      </c>
      <c r="M55">
        <v>60</v>
      </c>
      <c r="N55" t="s">
        <v>909</v>
      </c>
      <c r="O55" s="72">
        <v>44651</v>
      </c>
      <c r="P55" t="s">
        <v>981</v>
      </c>
      <c r="Q55" t="s">
        <v>915</v>
      </c>
      <c r="S55" t="s">
        <v>982</v>
      </c>
    </row>
    <row r="56" spans="1:19" hidden="1" x14ac:dyDescent="0.35">
      <c r="A56">
        <v>236</v>
      </c>
      <c r="B56" t="s">
        <v>983</v>
      </c>
      <c r="C56">
        <v>1</v>
      </c>
      <c r="D56">
        <v>2</v>
      </c>
      <c r="E56" s="72">
        <v>44687</v>
      </c>
      <c r="F56" s="72">
        <v>44687</v>
      </c>
      <c r="G56" t="s">
        <v>914</v>
      </c>
      <c r="H56" t="s">
        <v>927</v>
      </c>
      <c r="I56">
        <v>62</v>
      </c>
      <c r="J56" t="s">
        <v>66</v>
      </c>
      <c r="K56" t="s">
        <v>910</v>
      </c>
      <c r="L56">
        <v>165</v>
      </c>
      <c r="M56">
        <v>154</v>
      </c>
      <c r="N56" t="s">
        <v>909</v>
      </c>
      <c r="O56" s="72">
        <v>44789</v>
      </c>
      <c r="P56" t="s">
        <v>981</v>
      </c>
    </row>
    <row r="57" spans="1:19" hidden="1" x14ac:dyDescent="0.35">
      <c r="A57">
        <v>278</v>
      </c>
      <c r="B57" t="s">
        <v>984</v>
      </c>
      <c r="C57">
        <v>1</v>
      </c>
      <c r="D57">
        <v>2</v>
      </c>
      <c r="E57" s="72">
        <v>44686</v>
      </c>
      <c r="F57" s="72">
        <v>44686</v>
      </c>
      <c r="G57" t="s">
        <v>914</v>
      </c>
      <c r="H57" t="s">
        <v>908</v>
      </c>
      <c r="I57">
        <v>41</v>
      </c>
      <c r="J57" t="s">
        <v>66</v>
      </c>
      <c r="K57" t="s">
        <v>910</v>
      </c>
      <c r="L57">
        <v>170</v>
      </c>
      <c r="M57">
        <v>98</v>
      </c>
      <c r="N57" t="s">
        <v>909</v>
      </c>
      <c r="O57" s="72">
        <v>44802</v>
      </c>
      <c r="P57" t="s">
        <v>981</v>
      </c>
      <c r="Q57" t="s">
        <v>985</v>
      </c>
      <c r="S57" t="s">
        <v>982</v>
      </c>
    </row>
    <row r="58" spans="1:19" hidden="1" x14ac:dyDescent="0.35">
      <c r="A58">
        <v>1</v>
      </c>
      <c r="B58" t="s">
        <v>986</v>
      </c>
      <c r="C58">
        <v>2</v>
      </c>
      <c r="D58">
        <v>2</v>
      </c>
      <c r="E58" s="72">
        <v>44487</v>
      </c>
      <c r="F58" s="72">
        <v>44487</v>
      </c>
      <c r="G58" t="s">
        <v>914</v>
      </c>
      <c r="H58" t="s">
        <v>908</v>
      </c>
      <c r="I58" t="s">
        <v>924</v>
      </c>
      <c r="J58" t="s">
        <v>66</v>
      </c>
      <c r="K58" t="s">
        <v>968</v>
      </c>
      <c r="L58" t="s">
        <v>924</v>
      </c>
      <c r="M58" t="s">
        <v>924</v>
      </c>
    </row>
    <row r="59" spans="1:19" hidden="1" x14ac:dyDescent="0.35">
      <c r="A59">
        <v>3</v>
      </c>
      <c r="B59" t="s">
        <v>987</v>
      </c>
      <c r="C59">
        <v>1</v>
      </c>
      <c r="D59">
        <v>2</v>
      </c>
      <c r="E59" s="72">
        <v>44476</v>
      </c>
      <c r="F59" s="72">
        <v>44476</v>
      </c>
      <c r="G59" t="s">
        <v>914</v>
      </c>
      <c r="I59" t="s">
        <v>924</v>
      </c>
      <c r="L59" t="s">
        <v>924</v>
      </c>
      <c r="M59" t="s">
        <v>924</v>
      </c>
    </row>
    <row r="60" spans="1:19" hidden="1" x14ac:dyDescent="0.35">
      <c r="A60">
        <v>6</v>
      </c>
      <c r="B60" t="s">
        <v>989</v>
      </c>
      <c r="C60">
        <v>2</v>
      </c>
      <c r="D60">
        <v>2</v>
      </c>
      <c r="E60" s="72">
        <v>44540</v>
      </c>
      <c r="F60" s="72">
        <v>44540</v>
      </c>
      <c r="G60" t="s">
        <v>914</v>
      </c>
      <c r="H60" t="s">
        <v>927</v>
      </c>
      <c r="I60" t="s">
        <v>924</v>
      </c>
      <c r="K60" t="s">
        <v>968</v>
      </c>
      <c r="L60" t="s">
        <v>924</v>
      </c>
      <c r="M60" t="s">
        <v>924</v>
      </c>
    </row>
    <row r="61" spans="1:19" hidden="1" x14ac:dyDescent="0.35">
      <c r="A61">
        <v>7</v>
      </c>
      <c r="B61" t="s">
        <v>990</v>
      </c>
      <c r="C61">
        <v>3</v>
      </c>
      <c r="D61">
        <v>2</v>
      </c>
      <c r="E61" s="72">
        <v>44552</v>
      </c>
      <c r="F61" s="72">
        <v>44552</v>
      </c>
      <c r="G61" t="s">
        <v>917</v>
      </c>
      <c r="I61" t="s">
        <v>924</v>
      </c>
      <c r="L61" t="s">
        <v>924</v>
      </c>
      <c r="M61" t="s">
        <v>924</v>
      </c>
    </row>
    <row r="62" spans="1:19" hidden="1" x14ac:dyDescent="0.35">
      <c r="A62">
        <v>8</v>
      </c>
      <c r="B62" t="s">
        <v>990</v>
      </c>
      <c r="C62">
        <v>3</v>
      </c>
      <c r="D62">
        <v>2</v>
      </c>
      <c r="E62" s="72">
        <v>44552</v>
      </c>
      <c r="F62" s="72">
        <v>44552</v>
      </c>
      <c r="G62" t="s">
        <v>917</v>
      </c>
      <c r="I62" t="s">
        <v>924</v>
      </c>
      <c r="L62" t="s">
        <v>924</v>
      </c>
      <c r="M62" t="s">
        <v>924</v>
      </c>
    </row>
    <row r="63" spans="1:19" hidden="1" x14ac:dyDescent="0.35">
      <c r="A63">
        <v>16</v>
      </c>
      <c r="B63" t="s">
        <v>994</v>
      </c>
      <c r="C63">
        <v>1</v>
      </c>
      <c r="D63">
        <v>2</v>
      </c>
      <c r="E63" s="72">
        <v>44320</v>
      </c>
      <c r="F63" s="72">
        <v>44320</v>
      </c>
      <c r="G63" t="s">
        <v>914</v>
      </c>
      <c r="H63" t="s">
        <v>927</v>
      </c>
      <c r="I63">
        <v>76</v>
      </c>
      <c r="J63" t="s">
        <v>66</v>
      </c>
      <c r="K63" t="s">
        <v>910</v>
      </c>
      <c r="L63">
        <v>166</v>
      </c>
      <c r="M63">
        <v>74</v>
      </c>
    </row>
    <row r="64" spans="1:19" hidden="1" x14ac:dyDescent="0.35">
      <c r="A64">
        <v>18</v>
      </c>
      <c r="B64" t="s">
        <v>995</v>
      </c>
      <c r="C64">
        <v>1</v>
      </c>
      <c r="D64">
        <v>2</v>
      </c>
      <c r="E64" s="72">
        <v>44235</v>
      </c>
      <c r="F64" s="72">
        <v>44235</v>
      </c>
      <c r="G64" t="s">
        <v>914</v>
      </c>
      <c r="H64" t="s">
        <v>908</v>
      </c>
      <c r="I64">
        <v>47</v>
      </c>
      <c r="J64" t="s">
        <v>66</v>
      </c>
      <c r="K64" t="s">
        <v>910</v>
      </c>
      <c r="L64">
        <v>167</v>
      </c>
      <c r="M64">
        <v>103</v>
      </c>
    </row>
    <row r="65" spans="1:13" hidden="1" x14ac:dyDescent="0.35">
      <c r="A65">
        <v>42</v>
      </c>
      <c r="B65" t="s">
        <v>1011</v>
      </c>
      <c r="C65">
        <v>1</v>
      </c>
      <c r="D65">
        <v>2</v>
      </c>
      <c r="E65" s="72">
        <v>44294</v>
      </c>
      <c r="F65" s="72">
        <v>44294</v>
      </c>
      <c r="G65" t="s">
        <v>914</v>
      </c>
      <c r="H65" t="s">
        <v>908</v>
      </c>
      <c r="I65">
        <v>49</v>
      </c>
      <c r="J65" t="s">
        <v>66</v>
      </c>
      <c r="K65" t="s">
        <v>910</v>
      </c>
      <c r="L65">
        <v>157</v>
      </c>
      <c r="M65">
        <v>69</v>
      </c>
    </row>
    <row r="66" spans="1:13" hidden="1" x14ac:dyDescent="0.35">
      <c r="A66">
        <v>45</v>
      </c>
      <c r="B66" t="s">
        <v>1013</v>
      </c>
      <c r="C66">
        <v>2</v>
      </c>
      <c r="D66">
        <v>2</v>
      </c>
      <c r="E66" s="72">
        <v>44263</v>
      </c>
      <c r="F66" s="72">
        <v>44263</v>
      </c>
      <c r="G66" t="s">
        <v>914</v>
      </c>
      <c r="H66" t="s">
        <v>927</v>
      </c>
      <c r="I66">
        <v>50</v>
      </c>
      <c r="J66" t="s">
        <v>66</v>
      </c>
      <c r="K66" t="s">
        <v>910</v>
      </c>
      <c r="L66">
        <v>167</v>
      </c>
      <c r="M66">
        <v>55</v>
      </c>
    </row>
    <row r="67" spans="1:13" hidden="1" x14ac:dyDescent="0.35">
      <c r="A67">
        <v>46</v>
      </c>
      <c r="B67" t="s">
        <v>1013</v>
      </c>
      <c r="C67">
        <v>2</v>
      </c>
      <c r="D67">
        <v>2</v>
      </c>
      <c r="E67" s="72">
        <v>44263</v>
      </c>
      <c r="F67" s="72">
        <v>44263</v>
      </c>
      <c r="G67" t="s">
        <v>914</v>
      </c>
      <c r="H67" t="s">
        <v>927</v>
      </c>
      <c r="I67">
        <v>50</v>
      </c>
      <c r="J67" t="s">
        <v>66</v>
      </c>
      <c r="K67" t="s">
        <v>910</v>
      </c>
      <c r="L67">
        <v>167</v>
      </c>
      <c r="M67">
        <v>55</v>
      </c>
    </row>
    <row r="68" spans="1:13" hidden="1" x14ac:dyDescent="0.35">
      <c r="A68">
        <v>47</v>
      </c>
      <c r="B68" t="s">
        <v>1014</v>
      </c>
      <c r="C68">
        <v>1</v>
      </c>
      <c r="D68">
        <v>2</v>
      </c>
      <c r="E68" s="72">
        <v>44354</v>
      </c>
      <c r="F68" s="72">
        <v>44354</v>
      </c>
      <c r="G68" t="s">
        <v>914</v>
      </c>
      <c r="H68" t="s">
        <v>908</v>
      </c>
      <c r="I68">
        <v>39</v>
      </c>
      <c r="J68" t="s">
        <v>66</v>
      </c>
      <c r="K68" t="s">
        <v>910</v>
      </c>
      <c r="L68">
        <v>162</v>
      </c>
      <c r="M68">
        <v>72</v>
      </c>
    </row>
    <row r="69" spans="1:13" hidden="1" x14ac:dyDescent="0.35">
      <c r="A69">
        <v>56</v>
      </c>
      <c r="B69" t="s">
        <v>1024</v>
      </c>
      <c r="C69">
        <v>1</v>
      </c>
      <c r="D69">
        <v>2</v>
      </c>
      <c r="E69" s="72">
        <v>44384</v>
      </c>
      <c r="F69" s="72">
        <v>44384</v>
      </c>
      <c r="G69" t="s">
        <v>917</v>
      </c>
      <c r="H69" t="s">
        <v>908</v>
      </c>
      <c r="I69">
        <v>53</v>
      </c>
      <c r="J69" t="s">
        <v>66</v>
      </c>
      <c r="K69" t="s">
        <v>910</v>
      </c>
      <c r="L69">
        <v>180</v>
      </c>
      <c r="M69">
        <v>92</v>
      </c>
    </row>
    <row r="70" spans="1:13" hidden="1" x14ac:dyDescent="0.35">
      <c r="A70">
        <v>61</v>
      </c>
      <c r="B70" t="s">
        <v>1028</v>
      </c>
      <c r="C70">
        <v>1</v>
      </c>
      <c r="D70">
        <v>2</v>
      </c>
      <c r="E70" s="72">
        <v>44341</v>
      </c>
      <c r="F70" s="72">
        <v>44341</v>
      </c>
      <c r="G70" t="s">
        <v>914</v>
      </c>
      <c r="H70" t="s">
        <v>927</v>
      </c>
      <c r="I70">
        <v>51</v>
      </c>
      <c r="J70" t="s">
        <v>66</v>
      </c>
      <c r="K70" t="s">
        <v>910</v>
      </c>
      <c r="L70">
        <v>174</v>
      </c>
      <c r="M70">
        <v>59</v>
      </c>
    </row>
    <row r="71" spans="1:13" hidden="1" x14ac:dyDescent="0.35">
      <c r="A71">
        <v>62</v>
      </c>
      <c r="B71" t="s">
        <v>1029</v>
      </c>
      <c r="C71">
        <v>1</v>
      </c>
      <c r="D71">
        <v>2</v>
      </c>
      <c r="E71" s="72">
        <v>44480</v>
      </c>
      <c r="F71" s="72">
        <v>44480</v>
      </c>
      <c r="G71" t="s">
        <v>914</v>
      </c>
      <c r="H71" t="s">
        <v>908</v>
      </c>
      <c r="I71">
        <v>51</v>
      </c>
      <c r="J71" t="s">
        <v>66</v>
      </c>
      <c r="K71" t="s">
        <v>910</v>
      </c>
      <c r="L71">
        <v>157</v>
      </c>
      <c r="M71">
        <v>59</v>
      </c>
    </row>
    <row r="72" spans="1:13" hidden="1" x14ac:dyDescent="0.35">
      <c r="A72">
        <v>67</v>
      </c>
      <c r="B72" t="s">
        <v>1035</v>
      </c>
      <c r="C72">
        <v>1</v>
      </c>
      <c r="D72">
        <v>2</v>
      </c>
      <c r="E72" s="72">
        <v>44295</v>
      </c>
      <c r="F72" s="72">
        <v>44301</v>
      </c>
      <c r="G72" t="s">
        <v>914</v>
      </c>
      <c r="H72" t="s">
        <v>927</v>
      </c>
      <c r="I72">
        <v>52</v>
      </c>
      <c r="J72" t="s">
        <v>66</v>
      </c>
      <c r="K72" t="s">
        <v>910</v>
      </c>
      <c r="L72">
        <v>165</v>
      </c>
      <c r="M72">
        <v>117</v>
      </c>
    </row>
    <row r="73" spans="1:13" hidden="1" x14ac:dyDescent="0.35">
      <c r="A73">
        <v>68</v>
      </c>
      <c r="B73" t="s">
        <v>1036</v>
      </c>
      <c r="C73">
        <v>2</v>
      </c>
      <c r="D73">
        <v>2</v>
      </c>
      <c r="E73" s="72">
        <v>44300</v>
      </c>
      <c r="F73" s="72">
        <v>44300</v>
      </c>
      <c r="G73" t="s">
        <v>922</v>
      </c>
      <c r="H73" t="s">
        <v>908</v>
      </c>
      <c r="I73">
        <v>41</v>
      </c>
      <c r="J73" t="s">
        <v>66</v>
      </c>
      <c r="K73" t="s">
        <v>910</v>
      </c>
      <c r="L73">
        <v>165</v>
      </c>
      <c r="M73">
        <v>59</v>
      </c>
    </row>
    <row r="74" spans="1:13" hidden="1" x14ac:dyDescent="0.35">
      <c r="A74">
        <v>69</v>
      </c>
      <c r="B74" t="s">
        <v>1036</v>
      </c>
      <c r="C74">
        <v>2</v>
      </c>
      <c r="D74">
        <v>2</v>
      </c>
      <c r="E74" s="72">
        <v>44300</v>
      </c>
      <c r="F74" s="72">
        <v>44300</v>
      </c>
      <c r="G74" t="s">
        <v>922</v>
      </c>
      <c r="H74" t="s">
        <v>908</v>
      </c>
      <c r="I74">
        <v>41</v>
      </c>
      <c r="J74" t="s">
        <v>66</v>
      </c>
      <c r="K74" t="s">
        <v>910</v>
      </c>
      <c r="L74">
        <v>165</v>
      </c>
      <c r="M74">
        <v>59</v>
      </c>
    </row>
    <row r="75" spans="1:13" hidden="1" x14ac:dyDescent="0.35">
      <c r="A75">
        <v>70</v>
      </c>
      <c r="B75" t="s">
        <v>1037</v>
      </c>
      <c r="C75">
        <v>2</v>
      </c>
      <c r="D75">
        <v>2</v>
      </c>
      <c r="E75" s="72">
        <v>44300</v>
      </c>
      <c r="F75" s="72">
        <v>44300</v>
      </c>
      <c r="G75" t="s">
        <v>914</v>
      </c>
      <c r="H75" t="s">
        <v>908</v>
      </c>
      <c r="I75">
        <v>38</v>
      </c>
      <c r="J75" t="s">
        <v>66</v>
      </c>
      <c r="K75" t="s">
        <v>910</v>
      </c>
      <c r="L75">
        <v>165</v>
      </c>
      <c r="M75">
        <v>63</v>
      </c>
    </row>
    <row r="76" spans="1:13" hidden="1" x14ac:dyDescent="0.35">
      <c r="A76">
        <v>75</v>
      </c>
      <c r="B76" t="s">
        <v>1039</v>
      </c>
      <c r="C76">
        <v>1</v>
      </c>
      <c r="D76">
        <v>2</v>
      </c>
      <c r="E76" s="72">
        <v>44684</v>
      </c>
      <c r="F76" s="72">
        <v>44684</v>
      </c>
      <c r="G76" t="s">
        <v>917</v>
      </c>
      <c r="H76" t="s">
        <v>908</v>
      </c>
      <c r="I76">
        <v>31</v>
      </c>
      <c r="J76" t="s">
        <v>66</v>
      </c>
      <c r="K76" t="s">
        <v>910</v>
      </c>
      <c r="L76">
        <v>160</v>
      </c>
      <c r="M76">
        <v>58</v>
      </c>
    </row>
    <row r="77" spans="1:13" hidden="1" x14ac:dyDescent="0.35">
      <c r="A77">
        <v>78</v>
      </c>
      <c r="B77" t="s">
        <v>1041</v>
      </c>
      <c r="C77">
        <v>1</v>
      </c>
      <c r="D77">
        <v>2</v>
      </c>
      <c r="E77" s="72">
        <v>44327</v>
      </c>
      <c r="F77" s="72">
        <v>44327</v>
      </c>
      <c r="G77" t="s">
        <v>914</v>
      </c>
      <c r="H77" t="s">
        <v>927</v>
      </c>
      <c r="I77">
        <v>63</v>
      </c>
      <c r="J77" t="s">
        <v>66</v>
      </c>
      <c r="K77" t="s">
        <v>910</v>
      </c>
      <c r="L77">
        <v>157</v>
      </c>
      <c r="M77">
        <v>53</v>
      </c>
    </row>
    <row r="78" spans="1:13" hidden="1" x14ac:dyDescent="0.35">
      <c r="A78">
        <v>95</v>
      </c>
      <c r="B78" t="s">
        <v>1057</v>
      </c>
      <c r="C78">
        <v>1</v>
      </c>
      <c r="D78">
        <v>2</v>
      </c>
      <c r="E78" s="72">
        <v>44333</v>
      </c>
      <c r="F78" s="72">
        <v>44333</v>
      </c>
      <c r="G78" t="s">
        <v>922</v>
      </c>
      <c r="H78" t="s">
        <v>927</v>
      </c>
      <c r="I78">
        <v>45</v>
      </c>
      <c r="J78" t="s">
        <v>66</v>
      </c>
      <c r="K78" t="s">
        <v>1019</v>
      </c>
      <c r="L78">
        <v>154</v>
      </c>
      <c r="M78">
        <v>52</v>
      </c>
    </row>
    <row r="79" spans="1:13" hidden="1" x14ac:dyDescent="0.35">
      <c r="A79">
        <v>98</v>
      </c>
      <c r="B79" t="s">
        <v>1060</v>
      </c>
      <c r="C79">
        <v>1</v>
      </c>
      <c r="D79">
        <v>2</v>
      </c>
      <c r="E79" s="72">
        <v>44369</v>
      </c>
      <c r="F79" s="72">
        <v>44369</v>
      </c>
      <c r="G79" t="s">
        <v>917</v>
      </c>
      <c r="H79" t="s">
        <v>908</v>
      </c>
      <c r="I79">
        <v>48</v>
      </c>
      <c r="J79" t="s">
        <v>66</v>
      </c>
      <c r="K79" t="s">
        <v>910</v>
      </c>
      <c r="L79">
        <v>170</v>
      </c>
      <c r="M79">
        <v>79</v>
      </c>
    </row>
    <row r="80" spans="1:13" hidden="1" x14ac:dyDescent="0.35">
      <c r="A80">
        <v>99</v>
      </c>
      <c r="B80" t="s">
        <v>1061</v>
      </c>
      <c r="C80">
        <v>1</v>
      </c>
      <c r="D80">
        <v>2</v>
      </c>
      <c r="E80" s="72">
        <v>44370</v>
      </c>
      <c r="F80" s="72">
        <v>44370</v>
      </c>
      <c r="G80" t="s">
        <v>914</v>
      </c>
      <c r="H80" t="s">
        <v>908</v>
      </c>
      <c r="I80">
        <v>48</v>
      </c>
      <c r="J80" t="s">
        <v>66</v>
      </c>
      <c r="K80" t="s">
        <v>910</v>
      </c>
      <c r="L80">
        <v>167</v>
      </c>
      <c r="M80">
        <v>52</v>
      </c>
    </row>
    <row r="81" spans="1:13" hidden="1" x14ac:dyDescent="0.35">
      <c r="A81">
        <v>102</v>
      </c>
      <c r="B81" t="s">
        <v>1063</v>
      </c>
      <c r="C81">
        <v>1</v>
      </c>
      <c r="D81">
        <v>2</v>
      </c>
      <c r="E81" s="72">
        <v>44483</v>
      </c>
      <c r="F81" s="72">
        <v>44483</v>
      </c>
      <c r="G81" t="s">
        <v>914</v>
      </c>
      <c r="H81" t="s">
        <v>908</v>
      </c>
      <c r="I81">
        <v>29</v>
      </c>
      <c r="J81" t="s">
        <v>66</v>
      </c>
      <c r="K81" t="s">
        <v>910</v>
      </c>
      <c r="L81">
        <v>160</v>
      </c>
      <c r="M81">
        <v>84</v>
      </c>
    </row>
    <row r="82" spans="1:13" hidden="1" x14ac:dyDescent="0.35">
      <c r="A82">
        <v>103</v>
      </c>
      <c r="B82" t="s">
        <v>1064</v>
      </c>
      <c r="C82">
        <v>1</v>
      </c>
      <c r="D82">
        <v>2</v>
      </c>
      <c r="E82" s="72">
        <v>44334</v>
      </c>
      <c r="F82" s="72">
        <v>44334</v>
      </c>
      <c r="G82" t="s">
        <v>922</v>
      </c>
      <c r="H82" t="s">
        <v>908</v>
      </c>
      <c r="I82">
        <v>38</v>
      </c>
      <c r="J82" t="s">
        <v>66</v>
      </c>
      <c r="K82" t="s">
        <v>910</v>
      </c>
      <c r="L82">
        <v>167</v>
      </c>
      <c r="M82">
        <v>77</v>
      </c>
    </row>
    <row r="83" spans="1:13" hidden="1" x14ac:dyDescent="0.35">
      <c r="A83">
        <v>121</v>
      </c>
      <c r="B83" t="s">
        <v>1074</v>
      </c>
      <c r="C83">
        <v>1</v>
      </c>
      <c r="D83">
        <v>2</v>
      </c>
      <c r="E83" s="72">
        <v>44441</v>
      </c>
      <c r="F83" s="72">
        <v>44441</v>
      </c>
      <c r="G83" t="s">
        <v>914</v>
      </c>
      <c r="H83" t="s">
        <v>908</v>
      </c>
      <c r="I83">
        <v>36</v>
      </c>
      <c r="J83" t="s">
        <v>66</v>
      </c>
      <c r="K83" t="s">
        <v>910</v>
      </c>
      <c r="L83">
        <v>155</v>
      </c>
      <c r="M83">
        <v>63</v>
      </c>
    </row>
    <row r="84" spans="1:13" hidden="1" x14ac:dyDescent="0.35">
      <c r="A84">
        <v>125</v>
      </c>
      <c r="B84" t="s">
        <v>1077</v>
      </c>
      <c r="C84">
        <v>2</v>
      </c>
      <c r="D84">
        <v>2</v>
      </c>
      <c r="E84" s="72">
        <v>44487</v>
      </c>
      <c r="F84" s="72">
        <v>44487</v>
      </c>
      <c r="G84" t="s">
        <v>917</v>
      </c>
      <c r="H84" t="s">
        <v>908</v>
      </c>
      <c r="I84">
        <v>47</v>
      </c>
      <c r="J84" t="s">
        <v>66</v>
      </c>
      <c r="K84" t="s">
        <v>910</v>
      </c>
      <c r="L84">
        <v>155</v>
      </c>
      <c r="M84">
        <v>67</v>
      </c>
    </row>
    <row r="85" spans="1:13" hidden="1" x14ac:dyDescent="0.35">
      <c r="A85">
        <v>128</v>
      </c>
      <c r="B85" t="s">
        <v>1080</v>
      </c>
      <c r="C85">
        <v>1</v>
      </c>
      <c r="D85">
        <v>2</v>
      </c>
      <c r="E85" s="72">
        <v>44396</v>
      </c>
      <c r="F85" s="72">
        <v>44396</v>
      </c>
      <c r="G85" t="s">
        <v>914</v>
      </c>
      <c r="H85" t="s">
        <v>908</v>
      </c>
      <c r="I85">
        <v>33</v>
      </c>
      <c r="J85" t="s">
        <v>909</v>
      </c>
      <c r="K85" t="s">
        <v>910</v>
      </c>
      <c r="L85">
        <v>154</v>
      </c>
      <c r="M85">
        <v>47</v>
      </c>
    </row>
    <row r="86" spans="1:13" hidden="1" x14ac:dyDescent="0.35">
      <c r="A86">
        <v>130</v>
      </c>
      <c r="B86" t="s">
        <v>1082</v>
      </c>
      <c r="C86">
        <v>1</v>
      </c>
      <c r="D86">
        <v>2</v>
      </c>
      <c r="E86" s="72">
        <v>44537</v>
      </c>
      <c r="F86" s="72">
        <v>44537</v>
      </c>
      <c r="G86" t="s">
        <v>914</v>
      </c>
      <c r="H86" t="s">
        <v>908</v>
      </c>
      <c r="I86">
        <v>19</v>
      </c>
      <c r="J86" t="s">
        <v>66</v>
      </c>
      <c r="K86" t="s">
        <v>910</v>
      </c>
      <c r="L86">
        <v>160</v>
      </c>
      <c r="M86">
        <v>55</v>
      </c>
    </row>
    <row r="87" spans="1:13" hidden="1" x14ac:dyDescent="0.35">
      <c r="A87">
        <v>134</v>
      </c>
      <c r="B87" t="s">
        <v>1085</v>
      </c>
      <c r="C87">
        <v>1</v>
      </c>
      <c r="D87">
        <v>2</v>
      </c>
      <c r="E87" s="72">
        <v>44376</v>
      </c>
      <c r="F87" s="72">
        <v>44376</v>
      </c>
      <c r="G87" t="s">
        <v>922</v>
      </c>
      <c r="H87" t="s">
        <v>927</v>
      </c>
      <c r="I87">
        <v>58</v>
      </c>
      <c r="J87" t="s">
        <v>66</v>
      </c>
      <c r="K87" t="s">
        <v>910</v>
      </c>
      <c r="L87">
        <v>152</v>
      </c>
      <c r="M87">
        <v>70</v>
      </c>
    </row>
    <row r="88" spans="1:13" hidden="1" x14ac:dyDescent="0.35">
      <c r="A88">
        <v>136</v>
      </c>
      <c r="B88" t="s">
        <v>1087</v>
      </c>
      <c r="C88">
        <v>1</v>
      </c>
      <c r="D88">
        <v>2</v>
      </c>
      <c r="E88" s="72">
        <v>44372</v>
      </c>
      <c r="F88" s="72">
        <v>44372</v>
      </c>
      <c r="G88" t="s">
        <v>914</v>
      </c>
      <c r="H88" t="s">
        <v>908</v>
      </c>
      <c r="I88">
        <v>35</v>
      </c>
      <c r="J88" t="s">
        <v>66</v>
      </c>
      <c r="K88" t="s">
        <v>910</v>
      </c>
      <c r="L88">
        <v>170</v>
      </c>
      <c r="M88">
        <v>88</v>
      </c>
    </row>
    <row r="89" spans="1:13" hidden="1" x14ac:dyDescent="0.35">
      <c r="A89">
        <v>151</v>
      </c>
      <c r="B89" t="s">
        <v>1099</v>
      </c>
      <c r="C89">
        <v>1</v>
      </c>
      <c r="D89">
        <v>2</v>
      </c>
      <c r="E89" s="72">
        <v>44497</v>
      </c>
      <c r="F89" s="72">
        <v>44497</v>
      </c>
      <c r="G89" t="s">
        <v>914</v>
      </c>
      <c r="H89" t="s">
        <v>908</v>
      </c>
      <c r="I89">
        <v>47</v>
      </c>
      <c r="J89" t="s">
        <v>66</v>
      </c>
      <c r="K89" t="s">
        <v>910</v>
      </c>
      <c r="L89">
        <v>170</v>
      </c>
      <c r="M89">
        <v>56</v>
      </c>
    </row>
    <row r="90" spans="1:13" hidden="1" x14ac:dyDescent="0.35">
      <c r="A90">
        <v>153</v>
      </c>
      <c r="B90" t="s">
        <v>1100</v>
      </c>
      <c r="C90">
        <v>1</v>
      </c>
      <c r="D90">
        <v>2</v>
      </c>
      <c r="E90" s="72">
        <v>44502</v>
      </c>
      <c r="F90" s="72">
        <v>44502</v>
      </c>
      <c r="G90" t="s">
        <v>914</v>
      </c>
      <c r="H90" t="s">
        <v>908</v>
      </c>
      <c r="I90">
        <v>41</v>
      </c>
      <c r="J90" t="s">
        <v>66</v>
      </c>
      <c r="K90" t="s">
        <v>968</v>
      </c>
      <c r="L90">
        <v>165</v>
      </c>
      <c r="M90">
        <v>135</v>
      </c>
    </row>
    <row r="91" spans="1:13" hidden="1" x14ac:dyDescent="0.35">
      <c r="A91">
        <v>162</v>
      </c>
      <c r="B91" t="s">
        <v>1108</v>
      </c>
      <c r="C91">
        <v>2</v>
      </c>
      <c r="D91">
        <v>2</v>
      </c>
      <c r="E91" s="72">
        <v>44644</v>
      </c>
      <c r="F91" s="72">
        <v>44644</v>
      </c>
      <c r="G91" t="s">
        <v>914</v>
      </c>
      <c r="H91" t="s">
        <v>908</v>
      </c>
      <c r="I91">
        <v>45</v>
      </c>
      <c r="J91" t="s">
        <v>66</v>
      </c>
      <c r="K91" t="s">
        <v>910</v>
      </c>
      <c r="L91">
        <v>154</v>
      </c>
      <c r="M91">
        <v>75</v>
      </c>
    </row>
    <row r="92" spans="1:13" hidden="1" x14ac:dyDescent="0.35">
      <c r="A92">
        <v>168</v>
      </c>
      <c r="B92" t="s">
        <v>1111</v>
      </c>
      <c r="C92">
        <v>1</v>
      </c>
      <c r="D92">
        <v>2</v>
      </c>
      <c r="E92" s="72">
        <v>44508</v>
      </c>
      <c r="F92" s="72">
        <v>44508</v>
      </c>
      <c r="G92" t="s">
        <v>917</v>
      </c>
      <c r="H92" t="s">
        <v>927</v>
      </c>
      <c r="I92">
        <v>59</v>
      </c>
      <c r="J92" t="s">
        <v>66</v>
      </c>
      <c r="K92" t="s">
        <v>910</v>
      </c>
      <c r="L92">
        <v>157</v>
      </c>
      <c r="M92">
        <v>66</v>
      </c>
    </row>
    <row r="93" spans="1:13" hidden="1" x14ac:dyDescent="0.35">
      <c r="A93">
        <v>172</v>
      </c>
      <c r="B93" t="s">
        <v>1113</v>
      </c>
      <c r="C93">
        <v>3</v>
      </c>
      <c r="D93">
        <v>2</v>
      </c>
      <c r="E93" s="72">
        <v>44516</v>
      </c>
      <c r="F93" s="72">
        <v>44516</v>
      </c>
      <c r="G93" t="s">
        <v>917</v>
      </c>
      <c r="H93" t="s">
        <v>927</v>
      </c>
      <c r="I93">
        <v>55</v>
      </c>
      <c r="J93" t="s">
        <v>66</v>
      </c>
      <c r="K93" t="s">
        <v>910</v>
      </c>
      <c r="L93">
        <v>170</v>
      </c>
      <c r="M93">
        <v>88</v>
      </c>
    </row>
    <row r="94" spans="1:13" hidden="1" x14ac:dyDescent="0.35">
      <c r="A94">
        <v>175</v>
      </c>
      <c r="B94" t="s">
        <v>1115</v>
      </c>
      <c r="C94">
        <v>2</v>
      </c>
      <c r="D94">
        <v>2</v>
      </c>
      <c r="E94" s="72">
        <v>44607</v>
      </c>
      <c r="F94" s="72">
        <v>44607</v>
      </c>
      <c r="G94" t="s">
        <v>914</v>
      </c>
      <c r="H94" t="s">
        <v>927</v>
      </c>
      <c r="I94">
        <v>66</v>
      </c>
      <c r="J94" t="s">
        <v>66</v>
      </c>
      <c r="K94" t="s">
        <v>910</v>
      </c>
      <c r="L94">
        <v>152</v>
      </c>
      <c r="M94">
        <v>71</v>
      </c>
    </row>
    <row r="95" spans="1:13" hidden="1" x14ac:dyDescent="0.35">
      <c r="A95">
        <v>187</v>
      </c>
      <c r="B95" t="s">
        <v>1122</v>
      </c>
      <c r="C95">
        <v>1</v>
      </c>
      <c r="D95">
        <v>2</v>
      </c>
      <c r="E95" s="72">
        <v>44550</v>
      </c>
      <c r="F95" s="72">
        <v>44550</v>
      </c>
      <c r="G95" t="s">
        <v>914</v>
      </c>
      <c r="H95" t="s">
        <v>908</v>
      </c>
      <c r="I95">
        <v>44</v>
      </c>
      <c r="J95" t="s">
        <v>66</v>
      </c>
      <c r="K95" t="s">
        <v>910</v>
      </c>
      <c r="L95">
        <v>175</v>
      </c>
      <c r="M95">
        <v>90</v>
      </c>
    </row>
    <row r="96" spans="1:13" hidden="1" x14ac:dyDescent="0.35">
      <c r="A96">
        <v>188</v>
      </c>
      <c r="B96" t="s">
        <v>1123</v>
      </c>
      <c r="C96">
        <v>1</v>
      </c>
      <c r="D96">
        <v>2</v>
      </c>
      <c r="E96" s="72">
        <v>44701</v>
      </c>
      <c r="F96" s="72">
        <v>44701</v>
      </c>
      <c r="G96" t="s">
        <v>914</v>
      </c>
      <c r="H96" t="s">
        <v>908</v>
      </c>
      <c r="I96">
        <v>41</v>
      </c>
      <c r="J96" t="s">
        <v>66</v>
      </c>
      <c r="K96" t="s">
        <v>968</v>
      </c>
      <c r="L96">
        <v>163</v>
      </c>
      <c r="M96">
        <v>137</v>
      </c>
    </row>
    <row r="97" spans="1:13" hidden="1" x14ac:dyDescent="0.35">
      <c r="A97">
        <v>193</v>
      </c>
      <c r="B97" t="s">
        <v>1127</v>
      </c>
      <c r="C97">
        <v>1</v>
      </c>
      <c r="D97">
        <v>2</v>
      </c>
      <c r="E97" s="72">
        <v>44651</v>
      </c>
      <c r="F97" s="72">
        <v>44651</v>
      </c>
      <c r="G97" t="s">
        <v>917</v>
      </c>
      <c r="H97" t="s">
        <v>927</v>
      </c>
      <c r="I97">
        <v>68</v>
      </c>
      <c r="J97" t="s">
        <v>66</v>
      </c>
      <c r="K97" t="s">
        <v>910</v>
      </c>
      <c r="L97">
        <v>149</v>
      </c>
      <c r="M97">
        <v>113</v>
      </c>
    </row>
    <row r="98" spans="1:13" hidden="1" x14ac:dyDescent="0.35">
      <c r="A98">
        <v>194</v>
      </c>
      <c r="B98" t="s">
        <v>1128</v>
      </c>
      <c r="C98">
        <v>1</v>
      </c>
      <c r="D98">
        <v>2</v>
      </c>
      <c r="E98" s="72">
        <v>44574</v>
      </c>
      <c r="F98" s="72">
        <v>44574</v>
      </c>
      <c r="G98" t="s">
        <v>914</v>
      </c>
      <c r="H98" t="s">
        <v>908</v>
      </c>
      <c r="I98">
        <v>34</v>
      </c>
      <c r="J98" t="s">
        <v>66</v>
      </c>
      <c r="K98" t="s">
        <v>910</v>
      </c>
      <c r="L98">
        <v>167</v>
      </c>
      <c r="M98">
        <v>61</v>
      </c>
    </row>
    <row r="99" spans="1:13" hidden="1" x14ac:dyDescent="0.35">
      <c r="A99">
        <v>197</v>
      </c>
      <c r="B99" t="s">
        <v>1129</v>
      </c>
      <c r="C99">
        <v>1</v>
      </c>
      <c r="D99">
        <v>2</v>
      </c>
      <c r="E99" s="72">
        <v>44602</v>
      </c>
      <c r="F99" s="72">
        <v>44602</v>
      </c>
      <c r="G99" t="s">
        <v>914</v>
      </c>
      <c r="H99" t="s">
        <v>908</v>
      </c>
      <c r="I99">
        <v>40</v>
      </c>
      <c r="J99" t="s">
        <v>66</v>
      </c>
      <c r="K99" t="s">
        <v>910</v>
      </c>
      <c r="L99">
        <v>160</v>
      </c>
      <c r="M99">
        <v>78</v>
      </c>
    </row>
    <row r="100" spans="1:13" hidden="1" x14ac:dyDescent="0.35">
      <c r="A100">
        <v>203</v>
      </c>
      <c r="B100" t="s">
        <v>1132</v>
      </c>
      <c r="C100">
        <v>1</v>
      </c>
      <c r="D100">
        <v>2</v>
      </c>
      <c r="E100" s="72">
        <v>44762</v>
      </c>
      <c r="F100" s="72">
        <v>44762</v>
      </c>
      <c r="G100" t="s">
        <v>917</v>
      </c>
      <c r="H100" t="s">
        <v>927</v>
      </c>
      <c r="I100">
        <v>59</v>
      </c>
      <c r="J100" t="s">
        <v>66</v>
      </c>
      <c r="K100" t="s">
        <v>910</v>
      </c>
      <c r="L100">
        <v>162</v>
      </c>
      <c r="M100">
        <v>86</v>
      </c>
    </row>
    <row r="101" spans="1:13" hidden="1" x14ac:dyDescent="0.35">
      <c r="A101">
        <v>209</v>
      </c>
      <c r="B101" t="s">
        <v>1133</v>
      </c>
      <c r="C101">
        <v>1</v>
      </c>
      <c r="D101">
        <v>2</v>
      </c>
      <c r="E101" s="72">
        <v>44638</v>
      </c>
      <c r="F101" s="72">
        <v>44638</v>
      </c>
      <c r="G101" t="s">
        <v>917</v>
      </c>
      <c r="H101" t="s">
        <v>908</v>
      </c>
      <c r="I101">
        <v>40</v>
      </c>
      <c r="J101" t="s">
        <v>66</v>
      </c>
      <c r="K101" t="s">
        <v>910</v>
      </c>
      <c r="L101">
        <v>168</v>
      </c>
      <c r="M101">
        <v>95</v>
      </c>
    </row>
    <row r="102" spans="1:13" hidden="1" x14ac:dyDescent="0.35">
      <c r="A102">
        <v>212</v>
      </c>
      <c r="B102" t="s">
        <v>1135</v>
      </c>
      <c r="C102">
        <v>3</v>
      </c>
      <c r="D102">
        <v>2</v>
      </c>
      <c r="E102" s="72">
        <v>44617</v>
      </c>
      <c r="F102" s="72">
        <v>44617</v>
      </c>
      <c r="G102" t="s">
        <v>914</v>
      </c>
      <c r="H102" t="s">
        <v>908</v>
      </c>
      <c r="I102">
        <v>34</v>
      </c>
      <c r="J102" t="s">
        <v>66</v>
      </c>
      <c r="K102" t="s">
        <v>910</v>
      </c>
      <c r="L102">
        <v>157</v>
      </c>
      <c r="M102" t="s">
        <v>924</v>
      </c>
    </row>
    <row r="103" spans="1:13" hidden="1" x14ac:dyDescent="0.35">
      <c r="A103">
        <v>224</v>
      </c>
      <c r="B103" t="s">
        <v>1140</v>
      </c>
      <c r="C103">
        <v>1</v>
      </c>
      <c r="D103">
        <v>2</v>
      </c>
      <c r="E103" s="72">
        <v>44610</v>
      </c>
      <c r="F103" s="72">
        <v>44610</v>
      </c>
      <c r="G103" t="s">
        <v>914</v>
      </c>
      <c r="H103" t="s">
        <v>908</v>
      </c>
      <c r="I103">
        <v>38</v>
      </c>
      <c r="J103" t="s">
        <v>66</v>
      </c>
      <c r="K103" t="s">
        <v>910</v>
      </c>
      <c r="L103">
        <v>165</v>
      </c>
      <c r="M103">
        <v>95</v>
      </c>
    </row>
    <row r="104" spans="1:13" hidden="1" x14ac:dyDescent="0.35">
      <c r="A104">
        <v>225</v>
      </c>
      <c r="B104" t="s">
        <v>1141</v>
      </c>
      <c r="C104">
        <v>3</v>
      </c>
      <c r="D104">
        <v>2</v>
      </c>
      <c r="E104" s="72">
        <v>44635</v>
      </c>
      <c r="F104" s="72">
        <v>44635</v>
      </c>
      <c r="G104" t="s">
        <v>914</v>
      </c>
      <c r="H104" t="s">
        <v>908</v>
      </c>
      <c r="I104">
        <v>54</v>
      </c>
      <c r="J104" t="s">
        <v>66</v>
      </c>
      <c r="K104" t="s">
        <v>968</v>
      </c>
      <c r="L104">
        <v>168</v>
      </c>
      <c r="M104">
        <v>65</v>
      </c>
    </row>
    <row r="105" spans="1:13" hidden="1" x14ac:dyDescent="0.35">
      <c r="A105">
        <v>229</v>
      </c>
      <c r="B105" t="s">
        <v>1142</v>
      </c>
      <c r="C105">
        <v>1</v>
      </c>
      <c r="D105">
        <v>2</v>
      </c>
      <c r="E105" s="72">
        <v>44649</v>
      </c>
      <c r="F105" s="72">
        <v>44649</v>
      </c>
      <c r="G105" t="s">
        <v>914</v>
      </c>
      <c r="H105" t="s">
        <v>908</v>
      </c>
      <c r="I105">
        <v>51</v>
      </c>
      <c r="J105" t="s">
        <v>66</v>
      </c>
      <c r="K105" t="s">
        <v>968</v>
      </c>
      <c r="L105">
        <v>165</v>
      </c>
      <c r="M105">
        <v>130</v>
      </c>
    </row>
    <row r="106" spans="1:13" hidden="1" x14ac:dyDescent="0.35">
      <c r="A106">
        <v>230</v>
      </c>
      <c r="B106" t="s">
        <v>1143</v>
      </c>
      <c r="C106">
        <v>2</v>
      </c>
      <c r="D106">
        <v>2</v>
      </c>
      <c r="E106" s="72">
        <v>44655</v>
      </c>
      <c r="F106" s="72">
        <v>44655</v>
      </c>
      <c r="G106" t="s">
        <v>914</v>
      </c>
      <c r="H106" t="s">
        <v>908</v>
      </c>
      <c r="I106">
        <v>28</v>
      </c>
      <c r="J106" t="s">
        <v>66</v>
      </c>
      <c r="K106" t="s">
        <v>910</v>
      </c>
      <c r="L106">
        <v>155</v>
      </c>
      <c r="M106">
        <v>56</v>
      </c>
    </row>
    <row r="107" spans="1:13" hidden="1" x14ac:dyDescent="0.35">
      <c r="A107">
        <v>234</v>
      </c>
      <c r="B107" t="s">
        <v>1144</v>
      </c>
      <c r="C107">
        <v>1</v>
      </c>
      <c r="D107">
        <v>2</v>
      </c>
      <c r="E107" s="72">
        <v>44659</v>
      </c>
      <c r="F107" s="72">
        <v>44659</v>
      </c>
      <c r="G107" t="s">
        <v>914</v>
      </c>
      <c r="H107" t="s">
        <v>908</v>
      </c>
      <c r="I107">
        <v>29</v>
      </c>
      <c r="J107" t="s">
        <v>66</v>
      </c>
      <c r="K107" t="s">
        <v>910</v>
      </c>
      <c r="L107">
        <v>160</v>
      </c>
      <c r="M107">
        <v>57</v>
      </c>
    </row>
    <row r="108" spans="1:13" hidden="1" x14ac:dyDescent="0.35">
      <c r="A108">
        <v>237</v>
      </c>
      <c r="B108" t="s">
        <v>1146</v>
      </c>
      <c r="C108">
        <v>3</v>
      </c>
      <c r="D108">
        <v>2</v>
      </c>
      <c r="E108" s="72">
        <v>44692</v>
      </c>
      <c r="F108" s="72">
        <v>44692</v>
      </c>
      <c r="G108" t="s">
        <v>914</v>
      </c>
      <c r="H108" t="s">
        <v>908</v>
      </c>
      <c r="I108">
        <v>29</v>
      </c>
      <c r="J108" t="s">
        <v>66</v>
      </c>
      <c r="K108" t="s">
        <v>968</v>
      </c>
      <c r="L108">
        <v>173</v>
      </c>
      <c r="M108">
        <v>127</v>
      </c>
    </row>
    <row r="109" spans="1:13" hidden="1" x14ac:dyDescent="0.35">
      <c r="A109">
        <v>239</v>
      </c>
      <c r="B109" t="s">
        <v>1146</v>
      </c>
      <c r="C109">
        <v>3</v>
      </c>
      <c r="D109">
        <v>2</v>
      </c>
      <c r="E109" s="72">
        <v>44692</v>
      </c>
      <c r="F109" s="72">
        <v>44692</v>
      </c>
      <c r="G109" t="s">
        <v>914</v>
      </c>
      <c r="H109" t="s">
        <v>908</v>
      </c>
      <c r="I109">
        <v>29</v>
      </c>
      <c r="J109" t="s">
        <v>66</v>
      </c>
      <c r="K109" t="s">
        <v>968</v>
      </c>
      <c r="L109">
        <v>173</v>
      </c>
      <c r="M109">
        <v>127</v>
      </c>
    </row>
    <row r="110" spans="1:13" hidden="1" x14ac:dyDescent="0.35">
      <c r="A110">
        <v>240</v>
      </c>
      <c r="B110" t="s">
        <v>1147</v>
      </c>
      <c r="C110">
        <v>2</v>
      </c>
      <c r="D110">
        <v>2</v>
      </c>
      <c r="E110" s="72">
        <v>44718</v>
      </c>
      <c r="F110" s="72">
        <v>44718</v>
      </c>
      <c r="G110" t="s">
        <v>922</v>
      </c>
      <c r="H110" t="s">
        <v>908</v>
      </c>
      <c r="I110">
        <v>31</v>
      </c>
      <c r="J110" t="s">
        <v>66</v>
      </c>
      <c r="K110" t="s">
        <v>910</v>
      </c>
      <c r="L110">
        <v>160</v>
      </c>
      <c r="M110">
        <v>68</v>
      </c>
    </row>
    <row r="111" spans="1:13" hidden="1" x14ac:dyDescent="0.35">
      <c r="A111">
        <v>257</v>
      </c>
      <c r="B111" t="s">
        <v>1158</v>
      </c>
      <c r="C111">
        <v>2</v>
      </c>
      <c r="D111">
        <v>2</v>
      </c>
      <c r="E111" s="72">
        <v>44687</v>
      </c>
      <c r="F111" s="72">
        <v>44687</v>
      </c>
      <c r="G111" t="s">
        <v>917</v>
      </c>
      <c r="H111" t="s">
        <v>908</v>
      </c>
      <c r="I111">
        <v>36</v>
      </c>
      <c r="J111" t="s">
        <v>66</v>
      </c>
      <c r="K111" t="s">
        <v>910</v>
      </c>
      <c r="L111">
        <v>165</v>
      </c>
      <c r="M111">
        <v>53</v>
      </c>
    </row>
    <row r="112" spans="1:13" hidden="1" x14ac:dyDescent="0.35">
      <c r="A112">
        <v>258</v>
      </c>
      <c r="B112" t="s">
        <v>1158</v>
      </c>
      <c r="C112">
        <v>2</v>
      </c>
      <c r="D112">
        <v>2</v>
      </c>
      <c r="E112" s="72">
        <v>44687</v>
      </c>
      <c r="F112" s="72">
        <v>44687</v>
      </c>
      <c r="G112" t="s">
        <v>917</v>
      </c>
      <c r="H112" t="s">
        <v>908</v>
      </c>
      <c r="I112">
        <v>36</v>
      </c>
      <c r="J112" t="s">
        <v>66</v>
      </c>
      <c r="K112" t="s">
        <v>910</v>
      </c>
      <c r="L112">
        <v>165</v>
      </c>
      <c r="M112">
        <v>53</v>
      </c>
    </row>
    <row r="113" spans="1:13" hidden="1" x14ac:dyDescent="0.35">
      <c r="A113">
        <v>264</v>
      </c>
      <c r="B113" t="s">
        <v>1162</v>
      </c>
      <c r="C113">
        <v>2</v>
      </c>
      <c r="D113">
        <v>2</v>
      </c>
      <c r="E113" s="72">
        <v>44662</v>
      </c>
      <c r="F113" s="72">
        <v>44662</v>
      </c>
      <c r="G113" t="s">
        <v>917</v>
      </c>
      <c r="H113" t="s">
        <v>927</v>
      </c>
      <c r="I113">
        <v>54</v>
      </c>
      <c r="J113" t="s">
        <v>66</v>
      </c>
      <c r="K113" t="s">
        <v>910</v>
      </c>
      <c r="L113">
        <v>167</v>
      </c>
      <c r="M113">
        <v>70</v>
      </c>
    </row>
    <row r="114" spans="1:13" hidden="1" x14ac:dyDescent="0.35">
      <c r="A114">
        <v>273</v>
      </c>
      <c r="B114" t="s">
        <v>1168</v>
      </c>
      <c r="C114">
        <v>2</v>
      </c>
      <c r="D114">
        <v>2</v>
      </c>
      <c r="E114" s="72">
        <v>44672</v>
      </c>
      <c r="F114" s="72">
        <v>44672</v>
      </c>
      <c r="G114" t="s">
        <v>922</v>
      </c>
      <c r="H114" t="s">
        <v>927</v>
      </c>
      <c r="I114">
        <v>55</v>
      </c>
      <c r="J114" t="s">
        <v>66</v>
      </c>
      <c r="K114" t="s">
        <v>910</v>
      </c>
      <c r="L114">
        <v>168</v>
      </c>
      <c r="M114">
        <v>66</v>
      </c>
    </row>
    <row r="115" spans="1:13" hidden="1" x14ac:dyDescent="0.35">
      <c r="A115">
        <v>283</v>
      </c>
      <c r="B115" t="s">
        <v>1172</v>
      </c>
      <c r="C115">
        <v>4</v>
      </c>
      <c r="D115">
        <v>2</v>
      </c>
      <c r="E115" s="72">
        <v>44781</v>
      </c>
      <c r="F115" s="72">
        <v>44781</v>
      </c>
      <c r="G115" t="s">
        <v>922</v>
      </c>
      <c r="H115" t="s">
        <v>908</v>
      </c>
      <c r="I115">
        <v>19</v>
      </c>
      <c r="J115" t="s">
        <v>66</v>
      </c>
      <c r="K115" t="s">
        <v>968</v>
      </c>
      <c r="L115">
        <v>163</v>
      </c>
      <c r="M115">
        <v>82</v>
      </c>
    </row>
    <row r="116" spans="1:13" hidden="1" x14ac:dyDescent="0.35">
      <c r="A116">
        <v>284</v>
      </c>
      <c r="B116" t="s">
        <v>1172</v>
      </c>
      <c r="C116">
        <v>4</v>
      </c>
      <c r="D116">
        <v>2</v>
      </c>
      <c r="E116" s="72">
        <v>44781</v>
      </c>
      <c r="F116" s="72">
        <v>44781</v>
      </c>
      <c r="G116" t="s">
        <v>922</v>
      </c>
      <c r="H116" t="s">
        <v>908</v>
      </c>
      <c r="I116">
        <v>19</v>
      </c>
      <c r="J116" t="s">
        <v>66</v>
      </c>
      <c r="K116" t="s">
        <v>968</v>
      </c>
      <c r="L116">
        <v>163</v>
      </c>
      <c r="M116">
        <v>82</v>
      </c>
    </row>
    <row r="117" spans="1:13" hidden="1" x14ac:dyDescent="0.35">
      <c r="A117">
        <v>292</v>
      </c>
      <c r="B117" t="s">
        <v>1175</v>
      </c>
      <c r="C117">
        <v>1</v>
      </c>
      <c r="D117">
        <v>2</v>
      </c>
      <c r="E117" s="72">
        <v>44771</v>
      </c>
      <c r="F117" s="72">
        <v>44771</v>
      </c>
      <c r="G117" t="s">
        <v>917</v>
      </c>
      <c r="H117" t="s">
        <v>908</v>
      </c>
      <c r="I117">
        <v>36</v>
      </c>
      <c r="J117" t="s">
        <v>909</v>
      </c>
      <c r="K117" t="s">
        <v>910</v>
      </c>
      <c r="L117">
        <v>152</v>
      </c>
      <c r="M117">
        <v>56</v>
      </c>
    </row>
    <row r="118" spans="1:13" hidden="1" x14ac:dyDescent="0.35">
      <c r="A118">
        <v>293</v>
      </c>
      <c r="B118" t="s">
        <v>1176</v>
      </c>
      <c r="C118">
        <v>2</v>
      </c>
      <c r="D118">
        <v>2</v>
      </c>
      <c r="E118" s="72">
        <v>44771</v>
      </c>
      <c r="F118" s="72">
        <v>44771</v>
      </c>
      <c r="G118" t="s">
        <v>914</v>
      </c>
      <c r="H118" t="s">
        <v>908</v>
      </c>
      <c r="I118">
        <v>46</v>
      </c>
      <c r="J118" t="s">
        <v>909</v>
      </c>
      <c r="K118" t="s">
        <v>910</v>
      </c>
      <c r="L118">
        <v>162</v>
      </c>
      <c r="M118">
        <v>66</v>
      </c>
    </row>
    <row r="119" spans="1:13" hidden="1" x14ac:dyDescent="0.35">
      <c r="A119">
        <v>294</v>
      </c>
      <c r="B119" t="s">
        <v>1176</v>
      </c>
      <c r="C119">
        <v>2</v>
      </c>
      <c r="D119">
        <v>2</v>
      </c>
      <c r="E119" s="72">
        <v>44771</v>
      </c>
      <c r="F119" s="72">
        <v>44771</v>
      </c>
      <c r="G119" t="s">
        <v>914</v>
      </c>
      <c r="H119" t="s">
        <v>908</v>
      </c>
      <c r="I119">
        <v>46</v>
      </c>
      <c r="J119" t="s">
        <v>909</v>
      </c>
      <c r="K119" t="s">
        <v>910</v>
      </c>
      <c r="L119">
        <v>162</v>
      </c>
      <c r="M119">
        <v>66</v>
      </c>
    </row>
    <row r="120" spans="1:13" hidden="1" x14ac:dyDescent="0.35">
      <c r="A120">
        <v>296</v>
      </c>
      <c r="B120" t="s">
        <v>1178</v>
      </c>
      <c r="C120">
        <v>1</v>
      </c>
      <c r="D120">
        <v>2</v>
      </c>
      <c r="E120" s="72">
        <v>44679</v>
      </c>
      <c r="F120" s="72">
        <v>44679</v>
      </c>
      <c r="G120" t="s">
        <v>917</v>
      </c>
      <c r="H120" t="s">
        <v>908</v>
      </c>
      <c r="I120">
        <v>44</v>
      </c>
      <c r="J120" t="s">
        <v>66</v>
      </c>
      <c r="K120" t="s">
        <v>910</v>
      </c>
      <c r="L120">
        <v>177</v>
      </c>
      <c r="M120">
        <v>120</v>
      </c>
    </row>
    <row r="121" spans="1:13" hidden="1" x14ac:dyDescent="0.35">
      <c r="A121">
        <v>306</v>
      </c>
      <c r="B121" t="s">
        <v>1185</v>
      </c>
      <c r="C121">
        <v>3</v>
      </c>
      <c r="D121">
        <v>2</v>
      </c>
      <c r="E121" s="72">
        <v>44698</v>
      </c>
      <c r="F121" s="72">
        <v>44698</v>
      </c>
      <c r="G121" t="s">
        <v>914</v>
      </c>
      <c r="H121" t="s">
        <v>908</v>
      </c>
      <c r="I121">
        <v>28</v>
      </c>
      <c r="J121" t="s">
        <v>66</v>
      </c>
      <c r="K121" t="s">
        <v>910</v>
      </c>
      <c r="L121">
        <v>168</v>
      </c>
      <c r="M121">
        <v>75</v>
      </c>
    </row>
    <row r="122" spans="1:13" hidden="1" x14ac:dyDescent="0.35">
      <c r="A122">
        <v>308</v>
      </c>
      <c r="B122" t="s">
        <v>1186</v>
      </c>
      <c r="C122">
        <v>2</v>
      </c>
      <c r="D122">
        <v>2</v>
      </c>
      <c r="E122" s="72">
        <v>44770</v>
      </c>
      <c r="F122" s="72">
        <v>44770</v>
      </c>
      <c r="G122" t="s">
        <v>914</v>
      </c>
      <c r="H122" t="s">
        <v>908</v>
      </c>
      <c r="I122">
        <v>38</v>
      </c>
      <c r="J122" t="s">
        <v>66</v>
      </c>
      <c r="K122" t="s">
        <v>910</v>
      </c>
      <c r="L122">
        <v>173</v>
      </c>
      <c r="M122">
        <v>77</v>
      </c>
    </row>
    <row r="123" spans="1:13" hidden="1" x14ac:dyDescent="0.35">
      <c r="A123">
        <v>315</v>
      </c>
      <c r="B123" t="s">
        <v>1192</v>
      </c>
      <c r="C123">
        <v>1</v>
      </c>
      <c r="D123">
        <v>2</v>
      </c>
      <c r="E123" s="72">
        <v>44693</v>
      </c>
      <c r="F123" s="72">
        <v>44693</v>
      </c>
      <c r="G123" t="s">
        <v>914</v>
      </c>
      <c r="H123" t="s">
        <v>908</v>
      </c>
      <c r="I123">
        <v>29</v>
      </c>
      <c r="J123" t="s">
        <v>66</v>
      </c>
      <c r="K123" t="s">
        <v>910</v>
      </c>
      <c r="L123">
        <v>157</v>
      </c>
      <c r="M123">
        <v>147</v>
      </c>
    </row>
    <row r="124" spans="1:13" hidden="1" x14ac:dyDescent="0.35">
      <c r="A124">
        <v>316</v>
      </c>
      <c r="B124" t="s">
        <v>1193</v>
      </c>
      <c r="C124">
        <v>2</v>
      </c>
      <c r="D124">
        <v>2</v>
      </c>
      <c r="E124" s="72">
        <v>44762</v>
      </c>
      <c r="F124" s="72">
        <v>44762</v>
      </c>
      <c r="G124" t="s">
        <v>914</v>
      </c>
      <c r="H124" t="s">
        <v>927</v>
      </c>
      <c r="I124">
        <v>55</v>
      </c>
      <c r="J124" t="s">
        <v>909</v>
      </c>
      <c r="K124" t="s">
        <v>910</v>
      </c>
      <c r="L124">
        <v>162</v>
      </c>
      <c r="M124">
        <v>61</v>
      </c>
    </row>
    <row r="125" spans="1:13" hidden="1" x14ac:dyDescent="0.35">
      <c r="A125">
        <v>318</v>
      </c>
      <c r="B125" t="s">
        <v>1194</v>
      </c>
      <c r="C125">
        <v>1</v>
      </c>
      <c r="D125">
        <v>2</v>
      </c>
      <c r="E125" s="72">
        <v>44756</v>
      </c>
      <c r="F125" s="72">
        <v>44756</v>
      </c>
      <c r="G125" t="s">
        <v>914</v>
      </c>
      <c r="H125" t="s">
        <v>908</v>
      </c>
      <c r="I125">
        <v>30</v>
      </c>
      <c r="J125" t="s">
        <v>66</v>
      </c>
      <c r="K125" t="s">
        <v>968</v>
      </c>
      <c r="L125">
        <v>157</v>
      </c>
      <c r="M125">
        <v>60</v>
      </c>
    </row>
    <row r="126" spans="1:13" hidden="1" x14ac:dyDescent="0.35">
      <c r="A126">
        <v>319</v>
      </c>
      <c r="B126" t="s">
        <v>1195</v>
      </c>
      <c r="C126">
        <v>2</v>
      </c>
      <c r="D126">
        <v>2</v>
      </c>
      <c r="E126" s="72">
        <v>44686</v>
      </c>
      <c r="F126" s="72">
        <v>44686</v>
      </c>
      <c r="G126" t="s">
        <v>917</v>
      </c>
      <c r="H126" t="s">
        <v>927</v>
      </c>
      <c r="I126">
        <v>77</v>
      </c>
      <c r="J126" t="s">
        <v>66</v>
      </c>
      <c r="K126" t="s">
        <v>910</v>
      </c>
      <c r="L126">
        <v>170</v>
      </c>
      <c r="M126">
        <v>67</v>
      </c>
    </row>
    <row r="127" spans="1:13" hidden="1" x14ac:dyDescent="0.35">
      <c r="A127">
        <v>325</v>
      </c>
      <c r="B127" t="s">
        <v>1199</v>
      </c>
      <c r="C127">
        <v>1</v>
      </c>
      <c r="D127">
        <v>2</v>
      </c>
      <c r="E127" s="72">
        <v>44706</v>
      </c>
      <c r="F127" s="72">
        <v>44706</v>
      </c>
      <c r="G127" t="s">
        <v>914</v>
      </c>
      <c r="H127" t="s">
        <v>908</v>
      </c>
      <c r="I127">
        <v>20</v>
      </c>
      <c r="J127" t="s">
        <v>66</v>
      </c>
      <c r="K127" t="s">
        <v>910</v>
      </c>
      <c r="L127">
        <v>176</v>
      </c>
      <c r="M127">
        <v>54</v>
      </c>
    </row>
    <row r="128" spans="1:13" hidden="1" x14ac:dyDescent="0.35">
      <c r="A128">
        <v>326</v>
      </c>
      <c r="B128" t="s">
        <v>1200</v>
      </c>
      <c r="C128">
        <v>2</v>
      </c>
      <c r="D128">
        <v>2</v>
      </c>
      <c r="E128" s="72">
        <v>44718</v>
      </c>
      <c r="F128" s="72">
        <v>44718</v>
      </c>
      <c r="G128" t="s">
        <v>917</v>
      </c>
      <c r="H128" t="s">
        <v>927</v>
      </c>
      <c r="I128">
        <v>65</v>
      </c>
      <c r="J128" t="s">
        <v>66</v>
      </c>
      <c r="K128" t="s">
        <v>910</v>
      </c>
      <c r="L128">
        <v>167</v>
      </c>
      <c r="M128">
        <v>86</v>
      </c>
    </row>
    <row r="129" spans="1:19" hidden="1" x14ac:dyDescent="0.35">
      <c r="A129">
        <v>328</v>
      </c>
      <c r="B129" t="s">
        <v>1201</v>
      </c>
      <c r="C129">
        <v>1</v>
      </c>
      <c r="D129">
        <v>2</v>
      </c>
      <c r="E129" s="72">
        <v>44725</v>
      </c>
      <c r="F129" s="72">
        <v>44725</v>
      </c>
      <c r="G129" t="s">
        <v>917</v>
      </c>
      <c r="H129" t="s">
        <v>908</v>
      </c>
      <c r="I129">
        <v>40</v>
      </c>
      <c r="J129" t="s">
        <v>66</v>
      </c>
      <c r="K129" t="s">
        <v>910</v>
      </c>
      <c r="L129">
        <v>165</v>
      </c>
      <c r="M129">
        <v>58</v>
      </c>
    </row>
    <row r="130" spans="1:19" hidden="1" x14ac:dyDescent="0.35">
      <c r="A130">
        <v>330</v>
      </c>
      <c r="B130" t="s">
        <v>1202</v>
      </c>
      <c r="C130">
        <v>1</v>
      </c>
      <c r="D130">
        <v>2</v>
      </c>
      <c r="E130" s="72">
        <v>44708</v>
      </c>
      <c r="F130" s="72">
        <v>44708</v>
      </c>
      <c r="G130" t="s">
        <v>914</v>
      </c>
      <c r="H130" t="s">
        <v>908</v>
      </c>
      <c r="I130">
        <v>24</v>
      </c>
      <c r="J130" t="s">
        <v>66</v>
      </c>
      <c r="K130" t="s">
        <v>910</v>
      </c>
      <c r="L130">
        <v>157</v>
      </c>
      <c r="M130">
        <v>68</v>
      </c>
    </row>
    <row r="131" spans="1:19" hidden="1" x14ac:dyDescent="0.35">
      <c r="A131">
        <v>332</v>
      </c>
      <c r="B131" t="s">
        <v>1203</v>
      </c>
      <c r="C131">
        <v>1</v>
      </c>
      <c r="D131">
        <v>2</v>
      </c>
      <c r="E131" s="72">
        <v>44760</v>
      </c>
      <c r="F131" s="72">
        <v>44760</v>
      </c>
      <c r="G131" t="s">
        <v>914</v>
      </c>
      <c r="H131" t="s">
        <v>908</v>
      </c>
      <c r="I131">
        <v>35</v>
      </c>
      <c r="J131" t="s">
        <v>66</v>
      </c>
      <c r="K131" t="s">
        <v>968</v>
      </c>
      <c r="L131">
        <v>165</v>
      </c>
      <c r="M131">
        <v>122</v>
      </c>
    </row>
    <row r="132" spans="1:19" hidden="1" x14ac:dyDescent="0.35">
      <c r="A132">
        <v>334</v>
      </c>
      <c r="B132" t="s">
        <v>1204</v>
      </c>
      <c r="C132">
        <v>3</v>
      </c>
      <c r="D132">
        <v>2</v>
      </c>
      <c r="E132" s="72">
        <v>44757</v>
      </c>
      <c r="F132" s="72">
        <v>44757</v>
      </c>
      <c r="G132" t="s">
        <v>914</v>
      </c>
      <c r="H132" t="s">
        <v>908</v>
      </c>
      <c r="I132">
        <v>36</v>
      </c>
      <c r="J132" t="s">
        <v>66</v>
      </c>
      <c r="K132" t="s">
        <v>910</v>
      </c>
      <c r="L132">
        <v>175</v>
      </c>
      <c r="M132">
        <v>68</v>
      </c>
    </row>
    <row r="133" spans="1:19" hidden="1" x14ac:dyDescent="0.35">
      <c r="A133">
        <v>344</v>
      </c>
      <c r="B133" t="s">
        <v>1209</v>
      </c>
      <c r="C133">
        <v>2</v>
      </c>
      <c r="D133">
        <v>2</v>
      </c>
      <c r="E133" s="72">
        <v>44753</v>
      </c>
      <c r="F133" s="72">
        <v>44753</v>
      </c>
      <c r="G133" t="s">
        <v>914</v>
      </c>
      <c r="H133" t="s">
        <v>908</v>
      </c>
      <c r="I133">
        <v>41</v>
      </c>
      <c r="J133" t="s">
        <v>909</v>
      </c>
      <c r="K133" t="s">
        <v>1210</v>
      </c>
      <c r="L133">
        <v>163</v>
      </c>
      <c r="M133">
        <v>64</v>
      </c>
    </row>
    <row r="134" spans="1:19" hidden="1" x14ac:dyDescent="0.35">
      <c r="A134">
        <v>346</v>
      </c>
      <c r="B134" t="s">
        <v>1211</v>
      </c>
      <c r="C134">
        <v>1</v>
      </c>
      <c r="D134">
        <v>2</v>
      </c>
      <c r="E134" s="72">
        <v>44811</v>
      </c>
      <c r="F134" s="72">
        <v>44811</v>
      </c>
      <c r="G134" t="s">
        <v>917</v>
      </c>
      <c r="H134" t="s">
        <v>908</v>
      </c>
      <c r="I134">
        <v>43</v>
      </c>
      <c r="J134" t="s">
        <v>66</v>
      </c>
      <c r="K134" t="s">
        <v>1019</v>
      </c>
      <c r="L134">
        <v>154</v>
      </c>
      <c r="M134">
        <v>53</v>
      </c>
    </row>
    <row r="135" spans="1:19" hidden="1" x14ac:dyDescent="0.35">
      <c r="A135">
        <v>360</v>
      </c>
      <c r="B135" t="s">
        <v>1220</v>
      </c>
      <c r="C135">
        <v>3</v>
      </c>
      <c r="D135">
        <v>2</v>
      </c>
      <c r="E135" s="72">
        <v>45082</v>
      </c>
      <c r="F135" s="72">
        <v>45082</v>
      </c>
      <c r="G135" t="s">
        <v>922</v>
      </c>
      <c r="H135" t="s">
        <v>908</v>
      </c>
      <c r="I135">
        <v>39</v>
      </c>
      <c r="J135" t="s">
        <v>66</v>
      </c>
      <c r="K135" t="s">
        <v>910</v>
      </c>
      <c r="L135">
        <v>160</v>
      </c>
      <c r="M135">
        <v>69</v>
      </c>
    </row>
    <row r="136" spans="1:19" x14ac:dyDescent="0.35">
      <c r="A136" s="96">
        <v>19</v>
      </c>
      <c r="B136" s="96" t="s">
        <v>921</v>
      </c>
      <c r="C136" s="96">
        <v>1</v>
      </c>
      <c r="D136" s="96">
        <v>1.5</v>
      </c>
      <c r="E136" s="97">
        <v>44251</v>
      </c>
      <c r="F136" s="97">
        <v>44251</v>
      </c>
      <c r="G136" s="96" t="s">
        <v>922</v>
      </c>
      <c r="H136" s="96" t="s">
        <v>908</v>
      </c>
      <c r="I136" s="96">
        <v>34</v>
      </c>
      <c r="J136" s="96" t="s">
        <v>66</v>
      </c>
      <c r="K136" s="96" t="s">
        <v>910</v>
      </c>
      <c r="L136" s="96">
        <v>157</v>
      </c>
      <c r="M136" s="96">
        <v>72</v>
      </c>
      <c r="N136" s="96" t="s">
        <v>909</v>
      </c>
      <c r="O136" s="97">
        <v>44264</v>
      </c>
      <c r="P136" s="96" t="s">
        <v>911</v>
      </c>
      <c r="Q136" s="96"/>
      <c r="R136" s="96" t="s">
        <v>915</v>
      </c>
      <c r="S136" s="96"/>
    </row>
    <row r="137" spans="1:19" x14ac:dyDescent="0.35">
      <c r="A137" s="96">
        <v>52</v>
      </c>
      <c r="B137" s="96" t="s">
        <v>929</v>
      </c>
      <c r="C137" s="96">
        <v>1</v>
      </c>
      <c r="D137" s="96">
        <v>1.5</v>
      </c>
      <c r="E137" s="97">
        <v>44372</v>
      </c>
      <c r="F137" s="97">
        <v>44372</v>
      </c>
      <c r="G137" s="96" t="s">
        <v>917</v>
      </c>
      <c r="H137" s="96" t="s">
        <v>927</v>
      </c>
      <c r="I137" s="96">
        <v>77</v>
      </c>
      <c r="J137" s="96" t="s">
        <v>66</v>
      </c>
      <c r="K137" s="96" t="s">
        <v>910</v>
      </c>
      <c r="L137" s="96">
        <v>170</v>
      </c>
      <c r="M137" s="96">
        <v>85</v>
      </c>
      <c r="N137" s="96" t="s">
        <v>909</v>
      </c>
      <c r="O137" s="97">
        <v>44428</v>
      </c>
      <c r="P137" s="96" t="s">
        <v>911</v>
      </c>
      <c r="Q137" s="96"/>
      <c r="R137" s="96" t="s">
        <v>912</v>
      </c>
      <c r="S137" s="96"/>
    </row>
    <row r="138" spans="1:19" x14ac:dyDescent="0.35">
      <c r="A138" s="96">
        <v>113</v>
      </c>
      <c r="B138" s="96" t="s">
        <v>940</v>
      </c>
      <c r="C138" s="96">
        <v>1</v>
      </c>
      <c r="D138" s="96">
        <v>1.5</v>
      </c>
      <c r="E138" s="97">
        <v>44385</v>
      </c>
      <c r="F138" s="97">
        <v>44385</v>
      </c>
      <c r="G138" s="96" t="s">
        <v>914</v>
      </c>
      <c r="H138" s="96" t="s">
        <v>908</v>
      </c>
      <c r="I138" s="96">
        <v>52</v>
      </c>
      <c r="J138" s="96" t="s">
        <v>66</v>
      </c>
      <c r="K138" s="96" t="s">
        <v>910</v>
      </c>
      <c r="L138" s="96">
        <v>157</v>
      </c>
      <c r="M138" s="96">
        <v>118</v>
      </c>
      <c r="N138" s="96" t="s">
        <v>909</v>
      </c>
      <c r="O138" s="97">
        <v>44428</v>
      </c>
      <c r="P138" s="96" t="s">
        <v>911</v>
      </c>
      <c r="Q138" s="96"/>
      <c r="R138" s="96" t="s">
        <v>915</v>
      </c>
      <c r="S138" s="96"/>
    </row>
    <row r="139" spans="1:19" x14ac:dyDescent="0.35">
      <c r="A139" s="96">
        <v>140</v>
      </c>
      <c r="B139" s="96" t="s">
        <v>945</v>
      </c>
      <c r="C139" s="96">
        <v>1</v>
      </c>
      <c r="D139" s="96">
        <v>1.5</v>
      </c>
      <c r="E139" s="97">
        <v>44545</v>
      </c>
      <c r="F139" s="97">
        <v>44545</v>
      </c>
      <c r="G139" s="96" t="s">
        <v>914</v>
      </c>
      <c r="H139" s="96" t="s">
        <v>908</v>
      </c>
      <c r="I139" s="96">
        <v>45</v>
      </c>
      <c r="J139" s="96" t="s">
        <v>909</v>
      </c>
      <c r="K139" s="96" t="s">
        <v>910</v>
      </c>
      <c r="L139" s="96">
        <v>154</v>
      </c>
      <c r="M139" s="96">
        <v>81</v>
      </c>
      <c r="N139" s="96" t="s">
        <v>909</v>
      </c>
      <c r="O139" s="97">
        <v>44628</v>
      </c>
      <c r="P139" s="96" t="s">
        <v>911</v>
      </c>
      <c r="Q139" s="96"/>
      <c r="R139" s="96" t="s">
        <v>915</v>
      </c>
      <c r="S139" s="96"/>
    </row>
    <row r="140" spans="1:19" x14ac:dyDescent="0.35">
      <c r="A140" s="96">
        <v>177</v>
      </c>
      <c r="B140" s="96" t="s">
        <v>948</v>
      </c>
      <c r="C140" s="96">
        <v>1</v>
      </c>
      <c r="D140" s="96">
        <v>1.5</v>
      </c>
      <c r="E140" s="97">
        <v>44631</v>
      </c>
      <c r="F140" s="97">
        <v>44631</v>
      </c>
      <c r="G140" s="96" t="s">
        <v>914</v>
      </c>
      <c r="H140" s="96" t="s">
        <v>927</v>
      </c>
      <c r="I140" s="96">
        <v>55</v>
      </c>
      <c r="J140" s="96" t="s">
        <v>66</v>
      </c>
      <c r="K140" s="96" t="s">
        <v>910</v>
      </c>
      <c r="L140" s="96">
        <v>167</v>
      </c>
      <c r="M140" s="96">
        <v>63</v>
      </c>
      <c r="N140" s="96" t="s">
        <v>909</v>
      </c>
      <c r="O140" s="97">
        <v>44648</v>
      </c>
      <c r="P140" s="96" t="s">
        <v>911</v>
      </c>
      <c r="Q140" s="96"/>
      <c r="R140" s="96" t="s">
        <v>944</v>
      </c>
      <c r="S140" s="96"/>
    </row>
    <row r="141" spans="1:19" x14ac:dyDescent="0.35">
      <c r="A141" s="96">
        <v>178</v>
      </c>
      <c r="B141" s="96" t="s">
        <v>949</v>
      </c>
      <c r="C141" s="96">
        <v>2</v>
      </c>
      <c r="D141" s="96">
        <v>1.5</v>
      </c>
      <c r="E141" s="97">
        <v>44624</v>
      </c>
      <c r="F141" s="97">
        <v>44624</v>
      </c>
      <c r="G141" s="96" t="s">
        <v>914</v>
      </c>
      <c r="H141" s="96" t="s">
        <v>927</v>
      </c>
      <c r="I141" s="96">
        <v>45</v>
      </c>
      <c r="J141" s="96" t="s">
        <v>66</v>
      </c>
      <c r="K141" s="96" t="s">
        <v>910</v>
      </c>
      <c r="L141" s="96">
        <v>167</v>
      </c>
      <c r="M141" s="96">
        <v>102</v>
      </c>
      <c r="N141" s="96" t="s">
        <v>909</v>
      </c>
      <c r="O141" s="97">
        <v>44735</v>
      </c>
      <c r="P141" s="96" t="s">
        <v>911</v>
      </c>
      <c r="Q141" s="96"/>
      <c r="R141" s="96" t="s">
        <v>88</v>
      </c>
      <c r="S141" s="96"/>
    </row>
    <row r="142" spans="1:19" x14ac:dyDescent="0.35">
      <c r="A142" s="96">
        <v>179</v>
      </c>
      <c r="B142" s="96" t="s">
        <v>949</v>
      </c>
      <c r="C142" s="96">
        <v>2</v>
      </c>
      <c r="D142" s="96">
        <v>1.5</v>
      </c>
      <c r="E142" s="97">
        <v>44624</v>
      </c>
      <c r="F142" s="97">
        <v>44624</v>
      </c>
      <c r="G142" s="96" t="s">
        <v>914</v>
      </c>
      <c r="H142" s="96" t="s">
        <v>927</v>
      </c>
      <c r="I142" s="96">
        <v>45</v>
      </c>
      <c r="J142" s="96" t="s">
        <v>66</v>
      </c>
      <c r="K142" s="96" t="s">
        <v>910</v>
      </c>
      <c r="L142" s="96">
        <v>167</v>
      </c>
      <c r="M142" s="96">
        <v>102</v>
      </c>
      <c r="N142" s="96" t="s">
        <v>909</v>
      </c>
      <c r="O142" s="97">
        <v>44735</v>
      </c>
      <c r="P142" s="96" t="s">
        <v>911</v>
      </c>
      <c r="Q142" s="96"/>
      <c r="R142" s="96" t="s">
        <v>88</v>
      </c>
      <c r="S142" s="96"/>
    </row>
    <row r="143" spans="1:19" x14ac:dyDescent="0.35">
      <c r="A143" s="96">
        <v>206</v>
      </c>
      <c r="B143" s="96" t="s">
        <v>957</v>
      </c>
      <c r="C143" s="96">
        <v>1</v>
      </c>
      <c r="D143" s="96">
        <v>1.5</v>
      </c>
      <c r="E143" s="97">
        <v>44628</v>
      </c>
      <c r="F143" s="97">
        <v>44628</v>
      </c>
      <c r="G143" s="96" t="s">
        <v>914</v>
      </c>
      <c r="H143" s="96" t="s">
        <v>908</v>
      </c>
      <c r="I143" s="96">
        <v>43</v>
      </c>
      <c r="J143" s="96"/>
      <c r="K143" s="96" t="s">
        <v>958</v>
      </c>
      <c r="L143" s="96">
        <v>165</v>
      </c>
      <c r="M143" s="96">
        <v>55</v>
      </c>
      <c r="N143" s="96" t="s">
        <v>909</v>
      </c>
      <c r="O143" s="97">
        <v>44649</v>
      </c>
      <c r="P143" s="96" t="s">
        <v>911</v>
      </c>
      <c r="Q143" s="96"/>
      <c r="R143" s="96" t="s">
        <v>915</v>
      </c>
      <c r="S143" s="96"/>
    </row>
    <row r="144" spans="1:19" x14ac:dyDescent="0.35">
      <c r="A144" s="96">
        <v>214</v>
      </c>
      <c r="B144" s="96" t="s">
        <v>960</v>
      </c>
      <c r="C144" s="96">
        <v>1</v>
      </c>
      <c r="D144" s="96">
        <v>1.5</v>
      </c>
      <c r="E144" s="97">
        <v>44615</v>
      </c>
      <c r="F144" s="97">
        <v>44615</v>
      </c>
      <c r="G144" s="96" t="s">
        <v>914</v>
      </c>
      <c r="H144" s="96" t="s">
        <v>927</v>
      </c>
      <c r="I144" s="96">
        <v>46</v>
      </c>
      <c r="J144" s="96" t="s">
        <v>66</v>
      </c>
      <c r="K144" s="96" t="s">
        <v>910</v>
      </c>
      <c r="L144" s="96">
        <v>165</v>
      </c>
      <c r="M144" s="96">
        <v>78</v>
      </c>
      <c r="N144" s="96" t="s">
        <v>909</v>
      </c>
      <c r="O144" s="97">
        <v>44636</v>
      </c>
      <c r="P144" s="96" t="s">
        <v>911</v>
      </c>
      <c r="Q144" s="96"/>
      <c r="R144" s="96" t="s">
        <v>915</v>
      </c>
      <c r="S144" s="96"/>
    </row>
    <row r="145" spans="1:19" x14ac:dyDescent="0.35">
      <c r="A145" s="96">
        <v>215</v>
      </c>
      <c r="B145" s="96" t="s">
        <v>961</v>
      </c>
      <c r="C145" s="96">
        <v>1</v>
      </c>
      <c r="D145" s="96">
        <v>1.5</v>
      </c>
      <c r="E145" s="97">
        <v>44622</v>
      </c>
      <c r="F145" s="97">
        <v>44623</v>
      </c>
      <c r="G145" s="96" t="s">
        <v>914</v>
      </c>
      <c r="H145" s="96" t="s">
        <v>908</v>
      </c>
      <c r="I145" s="96">
        <v>40</v>
      </c>
      <c r="J145" s="96" t="s">
        <v>66</v>
      </c>
      <c r="K145" s="96" t="s">
        <v>910</v>
      </c>
      <c r="L145" s="96">
        <v>157</v>
      </c>
      <c r="M145" s="96">
        <v>59</v>
      </c>
      <c r="N145" s="96" t="s">
        <v>909</v>
      </c>
      <c r="O145" s="97">
        <v>44704</v>
      </c>
      <c r="P145" s="96" t="s">
        <v>911</v>
      </c>
      <c r="Q145" s="96"/>
      <c r="R145" s="96" t="s">
        <v>944</v>
      </c>
      <c r="S145" s="96"/>
    </row>
    <row r="146" spans="1:19" x14ac:dyDescent="0.35">
      <c r="A146" s="96">
        <v>220</v>
      </c>
      <c r="B146" s="96" t="s">
        <v>964</v>
      </c>
      <c r="C146" s="96">
        <v>1</v>
      </c>
      <c r="D146" s="96">
        <v>1.5</v>
      </c>
      <c r="E146" s="97">
        <v>44662</v>
      </c>
      <c r="F146" s="97">
        <v>44662</v>
      </c>
      <c r="G146" s="96" t="s">
        <v>922</v>
      </c>
      <c r="H146" s="96" t="s">
        <v>908</v>
      </c>
      <c r="I146" s="96">
        <v>42</v>
      </c>
      <c r="J146" s="96" t="s">
        <v>66</v>
      </c>
      <c r="K146" s="96" t="s">
        <v>910</v>
      </c>
      <c r="L146" s="96">
        <v>167</v>
      </c>
      <c r="M146" s="96">
        <v>109</v>
      </c>
      <c r="N146" s="96" t="s">
        <v>909</v>
      </c>
      <c r="O146" s="97">
        <v>44790</v>
      </c>
      <c r="P146" s="96" t="s">
        <v>911</v>
      </c>
      <c r="Q146" s="96"/>
      <c r="R146" s="96" t="s">
        <v>915</v>
      </c>
      <c r="S146" s="96"/>
    </row>
    <row r="147" spans="1:19" x14ac:dyDescent="0.35">
      <c r="A147" s="96">
        <v>232</v>
      </c>
      <c r="B147" s="96" t="s">
        <v>966</v>
      </c>
      <c r="C147" s="96">
        <v>2</v>
      </c>
      <c r="D147" s="96">
        <v>1.5</v>
      </c>
      <c r="E147" s="97">
        <v>44648</v>
      </c>
      <c r="F147" s="97">
        <v>44648</v>
      </c>
      <c r="G147" s="96" t="s">
        <v>914</v>
      </c>
      <c r="H147" s="96" t="s">
        <v>927</v>
      </c>
      <c r="I147" s="96">
        <v>52</v>
      </c>
      <c r="J147" s="96" t="s">
        <v>66</v>
      </c>
      <c r="K147" s="96" t="s">
        <v>910</v>
      </c>
      <c r="L147" s="96">
        <v>170</v>
      </c>
      <c r="M147" s="96">
        <v>99</v>
      </c>
      <c r="N147" s="96" t="s">
        <v>909</v>
      </c>
      <c r="O147" s="97">
        <v>44825</v>
      </c>
      <c r="P147" s="96" t="s">
        <v>911</v>
      </c>
      <c r="Q147" s="96"/>
      <c r="R147" s="96" t="s">
        <v>915</v>
      </c>
      <c r="S147" s="96"/>
    </row>
    <row r="148" spans="1:19" x14ac:dyDescent="0.35">
      <c r="A148" s="96">
        <v>245</v>
      </c>
      <c r="B148" s="96" t="s">
        <v>967</v>
      </c>
      <c r="C148" s="96">
        <v>2</v>
      </c>
      <c r="D148" s="96">
        <v>1.5</v>
      </c>
      <c r="E148" s="97">
        <v>44718</v>
      </c>
      <c r="F148" s="97">
        <v>44718</v>
      </c>
      <c r="G148" s="96" t="s">
        <v>914</v>
      </c>
      <c r="H148" s="96" t="s">
        <v>908</v>
      </c>
      <c r="I148" s="96">
        <v>34</v>
      </c>
      <c r="J148" s="96" t="s">
        <v>66</v>
      </c>
      <c r="K148" s="96" t="s">
        <v>968</v>
      </c>
      <c r="L148" s="96">
        <v>170</v>
      </c>
      <c r="M148" s="96">
        <v>73</v>
      </c>
      <c r="N148" s="96" t="s">
        <v>909</v>
      </c>
      <c r="O148" s="97">
        <v>44846</v>
      </c>
      <c r="P148" s="96" t="s">
        <v>911</v>
      </c>
      <c r="Q148" s="96"/>
      <c r="R148" s="96" t="s">
        <v>915</v>
      </c>
      <c r="S148" s="96"/>
    </row>
    <row r="149" spans="1:19" x14ac:dyDescent="0.35">
      <c r="A149" s="96">
        <v>260</v>
      </c>
      <c r="B149" s="96" t="s">
        <v>970</v>
      </c>
      <c r="C149" s="96">
        <v>1</v>
      </c>
      <c r="D149" s="96">
        <v>1.5</v>
      </c>
      <c r="E149" s="97">
        <v>44698</v>
      </c>
      <c r="F149" s="97">
        <v>44698</v>
      </c>
      <c r="G149" s="96" t="s">
        <v>917</v>
      </c>
      <c r="H149" s="96" t="s">
        <v>927</v>
      </c>
      <c r="I149" s="96">
        <v>69</v>
      </c>
      <c r="J149" s="96" t="s">
        <v>66</v>
      </c>
      <c r="K149" s="96" t="s">
        <v>910</v>
      </c>
      <c r="L149" s="96">
        <v>162</v>
      </c>
      <c r="M149" s="96">
        <v>62</v>
      </c>
      <c r="N149" s="96" t="s">
        <v>909</v>
      </c>
      <c r="O149" s="97">
        <v>44742</v>
      </c>
      <c r="P149" s="96" t="s">
        <v>911</v>
      </c>
      <c r="Q149" s="96"/>
      <c r="R149" s="96" t="s">
        <v>912</v>
      </c>
      <c r="S149" s="96"/>
    </row>
    <row r="150" spans="1:19" x14ac:dyDescent="0.35">
      <c r="A150" s="96">
        <v>277</v>
      </c>
      <c r="B150" s="96" t="s">
        <v>973</v>
      </c>
      <c r="C150" s="96">
        <v>1</v>
      </c>
      <c r="D150" s="96">
        <v>1.5</v>
      </c>
      <c r="E150" s="97">
        <v>44691</v>
      </c>
      <c r="F150" s="97">
        <v>44691</v>
      </c>
      <c r="G150" s="96" t="s">
        <v>917</v>
      </c>
      <c r="H150" s="96" t="s">
        <v>908</v>
      </c>
      <c r="I150" s="96">
        <v>44</v>
      </c>
      <c r="J150" s="96" t="s">
        <v>66</v>
      </c>
      <c r="K150" s="96" t="s">
        <v>910</v>
      </c>
      <c r="L150" s="96">
        <v>161</v>
      </c>
      <c r="M150" s="96">
        <v>64</v>
      </c>
      <c r="N150" s="96" t="s">
        <v>909</v>
      </c>
      <c r="O150" s="97">
        <v>44707</v>
      </c>
      <c r="P150" s="96" t="s">
        <v>911</v>
      </c>
      <c r="Q150" s="96"/>
      <c r="R150" s="96"/>
      <c r="S150" s="96"/>
    </row>
    <row r="151" spans="1:19" hidden="1" x14ac:dyDescent="0.35">
      <c r="A151">
        <v>5</v>
      </c>
      <c r="B151" t="s">
        <v>989</v>
      </c>
      <c r="C151">
        <v>2</v>
      </c>
      <c r="D151">
        <v>1.5</v>
      </c>
      <c r="E151" s="72">
        <v>44540</v>
      </c>
      <c r="F151" s="72">
        <v>44540</v>
      </c>
      <c r="G151" t="s">
        <v>914</v>
      </c>
      <c r="H151" t="s">
        <v>927</v>
      </c>
      <c r="I151" t="s">
        <v>924</v>
      </c>
      <c r="K151" t="s">
        <v>968</v>
      </c>
      <c r="L151" t="s">
        <v>924</v>
      </c>
      <c r="M151" t="s">
        <v>924</v>
      </c>
    </row>
    <row r="152" spans="1:19" hidden="1" x14ac:dyDescent="0.35">
      <c r="A152">
        <v>20</v>
      </c>
      <c r="B152" t="s">
        <v>996</v>
      </c>
      <c r="C152">
        <v>1</v>
      </c>
      <c r="D152">
        <v>1.5</v>
      </c>
      <c r="E152" s="72">
        <v>44253</v>
      </c>
      <c r="F152" s="72">
        <v>44253</v>
      </c>
      <c r="G152" t="s">
        <v>914</v>
      </c>
      <c r="H152" t="s">
        <v>927</v>
      </c>
      <c r="I152">
        <v>61</v>
      </c>
      <c r="J152" t="s">
        <v>66</v>
      </c>
      <c r="K152" t="s">
        <v>910</v>
      </c>
      <c r="L152">
        <v>165</v>
      </c>
      <c r="M152">
        <v>70</v>
      </c>
    </row>
    <row r="153" spans="1:19" hidden="1" x14ac:dyDescent="0.35">
      <c r="A153">
        <v>24</v>
      </c>
      <c r="B153" t="s">
        <v>999</v>
      </c>
      <c r="C153">
        <v>1</v>
      </c>
      <c r="D153">
        <v>1.5</v>
      </c>
      <c r="E153" s="72">
        <v>44314</v>
      </c>
      <c r="F153" s="72">
        <v>44314</v>
      </c>
      <c r="G153" t="s">
        <v>917</v>
      </c>
      <c r="I153" t="s">
        <v>924</v>
      </c>
      <c r="J153" t="s">
        <v>66</v>
      </c>
      <c r="K153" t="s">
        <v>968</v>
      </c>
      <c r="L153" t="s">
        <v>924</v>
      </c>
      <c r="M153" t="s">
        <v>924</v>
      </c>
    </row>
    <row r="154" spans="1:19" hidden="1" x14ac:dyDescent="0.35">
      <c r="A154">
        <v>28</v>
      </c>
      <c r="B154" t="s">
        <v>1002</v>
      </c>
      <c r="C154">
        <v>2</v>
      </c>
      <c r="D154">
        <v>1.5</v>
      </c>
      <c r="E154" s="72">
        <v>44284</v>
      </c>
      <c r="F154" s="72">
        <v>44284</v>
      </c>
      <c r="G154" t="s">
        <v>914</v>
      </c>
      <c r="H154" t="s">
        <v>908</v>
      </c>
      <c r="I154">
        <v>50</v>
      </c>
      <c r="J154" t="s">
        <v>909</v>
      </c>
      <c r="K154" t="s">
        <v>910</v>
      </c>
      <c r="L154">
        <v>160</v>
      </c>
      <c r="M154">
        <v>71</v>
      </c>
    </row>
    <row r="155" spans="1:19" hidden="1" x14ac:dyDescent="0.35">
      <c r="A155">
        <v>48</v>
      </c>
      <c r="B155" t="s">
        <v>1015</v>
      </c>
      <c r="C155">
        <v>1</v>
      </c>
      <c r="D155">
        <v>1.5</v>
      </c>
      <c r="E155" s="72">
        <v>44354</v>
      </c>
      <c r="F155" s="72">
        <v>44354</v>
      </c>
      <c r="G155" t="s">
        <v>917</v>
      </c>
      <c r="H155" t="s">
        <v>908</v>
      </c>
      <c r="I155">
        <v>46</v>
      </c>
      <c r="J155" t="s">
        <v>66</v>
      </c>
      <c r="K155" t="s">
        <v>1016</v>
      </c>
      <c r="L155">
        <v>165</v>
      </c>
      <c r="M155">
        <v>65</v>
      </c>
    </row>
    <row r="156" spans="1:19" hidden="1" x14ac:dyDescent="0.35">
      <c r="A156">
        <v>51</v>
      </c>
      <c r="B156" t="s">
        <v>1020</v>
      </c>
      <c r="C156">
        <v>1</v>
      </c>
      <c r="D156">
        <v>1.5</v>
      </c>
      <c r="E156" s="72">
        <v>44368</v>
      </c>
      <c r="F156" s="72">
        <v>44368</v>
      </c>
      <c r="G156" t="s">
        <v>914</v>
      </c>
      <c r="H156" t="s">
        <v>908</v>
      </c>
      <c r="I156">
        <v>33</v>
      </c>
      <c r="J156" t="s">
        <v>909</v>
      </c>
      <c r="K156" t="s">
        <v>910</v>
      </c>
      <c r="L156">
        <v>167</v>
      </c>
      <c r="M156">
        <v>77</v>
      </c>
    </row>
    <row r="157" spans="1:19" hidden="1" x14ac:dyDescent="0.35">
      <c r="A157">
        <v>60</v>
      </c>
      <c r="B157" t="s">
        <v>1027</v>
      </c>
      <c r="C157">
        <v>1</v>
      </c>
      <c r="D157">
        <v>1.5</v>
      </c>
      <c r="E157" s="72">
        <v>44355</v>
      </c>
      <c r="F157" s="72">
        <v>44355</v>
      </c>
      <c r="G157" t="s">
        <v>917</v>
      </c>
      <c r="H157" t="s">
        <v>927</v>
      </c>
      <c r="I157">
        <v>56</v>
      </c>
      <c r="J157" t="s">
        <v>66</v>
      </c>
      <c r="K157" t="s">
        <v>910</v>
      </c>
      <c r="L157">
        <v>75</v>
      </c>
      <c r="M157">
        <v>168</v>
      </c>
    </row>
    <row r="158" spans="1:19" hidden="1" x14ac:dyDescent="0.35">
      <c r="A158">
        <v>63</v>
      </c>
      <c r="B158" t="s">
        <v>1030</v>
      </c>
      <c r="C158">
        <v>1</v>
      </c>
      <c r="D158">
        <v>1.5</v>
      </c>
      <c r="E158" s="72">
        <v>44362</v>
      </c>
      <c r="F158" s="72">
        <v>44362</v>
      </c>
      <c r="G158" t="s">
        <v>917</v>
      </c>
      <c r="H158" t="s">
        <v>927</v>
      </c>
      <c r="I158">
        <v>49</v>
      </c>
      <c r="J158" t="s">
        <v>66</v>
      </c>
      <c r="K158" t="s">
        <v>910</v>
      </c>
      <c r="L158">
        <v>155</v>
      </c>
      <c r="M158">
        <v>90</v>
      </c>
    </row>
    <row r="159" spans="1:19" hidden="1" x14ac:dyDescent="0.35">
      <c r="A159">
        <v>87</v>
      </c>
      <c r="B159" t="s">
        <v>1049</v>
      </c>
      <c r="C159">
        <v>1</v>
      </c>
      <c r="D159">
        <v>1.5</v>
      </c>
      <c r="E159" s="72">
        <v>44312</v>
      </c>
      <c r="F159" s="72">
        <v>44312</v>
      </c>
      <c r="G159" t="s">
        <v>914</v>
      </c>
      <c r="H159" t="s">
        <v>908</v>
      </c>
      <c r="I159">
        <v>43</v>
      </c>
      <c r="J159" t="s">
        <v>909</v>
      </c>
      <c r="K159" t="s">
        <v>910</v>
      </c>
      <c r="L159">
        <v>162</v>
      </c>
      <c r="M159">
        <v>73</v>
      </c>
    </row>
    <row r="160" spans="1:19" hidden="1" x14ac:dyDescent="0.35">
      <c r="A160">
        <v>93</v>
      </c>
      <c r="B160" t="s">
        <v>1055</v>
      </c>
      <c r="C160">
        <v>1</v>
      </c>
      <c r="D160">
        <v>1.5</v>
      </c>
      <c r="E160" s="72">
        <v>44572</v>
      </c>
      <c r="F160" s="72">
        <v>44572</v>
      </c>
      <c r="G160" t="s">
        <v>917</v>
      </c>
      <c r="H160" t="s">
        <v>927</v>
      </c>
      <c r="I160">
        <v>58</v>
      </c>
      <c r="J160" t="s">
        <v>66</v>
      </c>
      <c r="K160" t="s">
        <v>910</v>
      </c>
      <c r="L160">
        <v>64</v>
      </c>
      <c r="M160">
        <v>70</v>
      </c>
    </row>
    <row r="161" spans="1:13" hidden="1" x14ac:dyDescent="0.35">
      <c r="A161">
        <v>105</v>
      </c>
      <c r="B161" t="s">
        <v>1065</v>
      </c>
      <c r="C161">
        <v>1</v>
      </c>
      <c r="D161">
        <v>1.5</v>
      </c>
      <c r="E161" s="72">
        <v>44337</v>
      </c>
      <c r="F161" s="72">
        <v>44340</v>
      </c>
      <c r="G161" t="s">
        <v>914</v>
      </c>
      <c r="H161" t="s">
        <v>908</v>
      </c>
      <c r="I161">
        <v>52</v>
      </c>
      <c r="J161" t="s">
        <v>66</v>
      </c>
      <c r="K161" t="s">
        <v>910</v>
      </c>
      <c r="L161">
        <v>160</v>
      </c>
      <c r="M161">
        <v>83</v>
      </c>
    </row>
    <row r="162" spans="1:13" hidden="1" x14ac:dyDescent="0.35">
      <c r="A162">
        <v>111</v>
      </c>
      <c r="B162" t="s">
        <v>1067</v>
      </c>
      <c r="C162">
        <v>1</v>
      </c>
      <c r="D162">
        <v>1.5</v>
      </c>
      <c r="E162" s="72">
        <v>44343</v>
      </c>
      <c r="F162" s="72">
        <v>44343</v>
      </c>
      <c r="G162" t="s">
        <v>917</v>
      </c>
      <c r="H162" t="s">
        <v>927</v>
      </c>
      <c r="I162">
        <v>68</v>
      </c>
      <c r="J162" t="s">
        <v>66</v>
      </c>
      <c r="K162" t="s">
        <v>910</v>
      </c>
      <c r="L162">
        <v>155</v>
      </c>
      <c r="M162">
        <v>80</v>
      </c>
    </row>
    <row r="163" spans="1:13" hidden="1" x14ac:dyDescent="0.35">
      <c r="A163">
        <v>117</v>
      </c>
      <c r="B163" t="s">
        <v>1070</v>
      </c>
      <c r="C163">
        <v>1</v>
      </c>
      <c r="D163">
        <v>1.5</v>
      </c>
      <c r="E163" s="72">
        <v>44400</v>
      </c>
      <c r="F163" s="72">
        <v>44400</v>
      </c>
      <c r="G163" t="s">
        <v>914</v>
      </c>
      <c r="H163" t="s">
        <v>908</v>
      </c>
      <c r="I163">
        <v>30</v>
      </c>
      <c r="J163" t="s">
        <v>66</v>
      </c>
      <c r="K163" t="s">
        <v>910</v>
      </c>
      <c r="L163">
        <v>160</v>
      </c>
      <c r="M163">
        <v>56</v>
      </c>
    </row>
    <row r="164" spans="1:13" hidden="1" x14ac:dyDescent="0.35">
      <c r="A164">
        <v>118</v>
      </c>
      <c r="B164" t="s">
        <v>1071</v>
      </c>
      <c r="C164">
        <v>1</v>
      </c>
      <c r="D164">
        <v>1.5</v>
      </c>
      <c r="E164" s="72">
        <v>44400</v>
      </c>
      <c r="F164" s="72">
        <v>44400</v>
      </c>
      <c r="G164" t="s">
        <v>914</v>
      </c>
      <c r="H164" t="s">
        <v>908</v>
      </c>
      <c r="I164">
        <v>21</v>
      </c>
      <c r="J164" t="s">
        <v>66</v>
      </c>
      <c r="K164" t="s">
        <v>910</v>
      </c>
      <c r="L164">
        <v>160</v>
      </c>
      <c r="M164">
        <v>56</v>
      </c>
    </row>
    <row r="165" spans="1:13" hidden="1" x14ac:dyDescent="0.35">
      <c r="A165">
        <v>123</v>
      </c>
      <c r="B165" t="s">
        <v>1076</v>
      </c>
      <c r="C165">
        <v>1</v>
      </c>
      <c r="D165">
        <v>1.5</v>
      </c>
      <c r="E165" s="72">
        <v>44475</v>
      </c>
      <c r="F165" s="72">
        <v>44475</v>
      </c>
      <c r="G165" t="s">
        <v>914</v>
      </c>
      <c r="H165" t="s">
        <v>908</v>
      </c>
      <c r="I165">
        <v>48</v>
      </c>
      <c r="J165" t="s">
        <v>909</v>
      </c>
      <c r="K165" t="s">
        <v>910</v>
      </c>
      <c r="L165">
        <v>165</v>
      </c>
      <c r="M165">
        <v>68</v>
      </c>
    </row>
    <row r="166" spans="1:13" hidden="1" x14ac:dyDescent="0.35">
      <c r="A166">
        <v>133</v>
      </c>
      <c r="B166" t="s">
        <v>1084</v>
      </c>
      <c r="C166">
        <v>1</v>
      </c>
      <c r="D166">
        <v>1.5</v>
      </c>
      <c r="E166" s="72">
        <v>44391</v>
      </c>
      <c r="F166" s="72">
        <v>44391</v>
      </c>
      <c r="G166" t="s">
        <v>917</v>
      </c>
      <c r="H166" t="s">
        <v>927</v>
      </c>
      <c r="I166">
        <v>70</v>
      </c>
      <c r="J166" t="s">
        <v>66</v>
      </c>
      <c r="K166" t="s">
        <v>910</v>
      </c>
      <c r="L166">
        <v>164</v>
      </c>
      <c r="M166">
        <v>82</v>
      </c>
    </row>
    <row r="167" spans="1:13" hidden="1" x14ac:dyDescent="0.35">
      <c r="A167">
        <v>138</v>
      </c>
      <c r="B167" t="s">
        <v>1089</v>
      </c>
      <c r="C167">
        <v>1</v>
      </c>
      <c r="D167">
        <v>1.5</v>
      </c>
      <c r="E167" s="72">
        <v>44524</v>
      </c>
      <c r="F167" s="72">
        <v>44524</v>
      </c>
      <c r="G167" t="s">
        <v>917</v>
      </c>
      <c r="H167" t="s">
        <v>927</v>
      </c>
      <c r="I167">
        <v>60</v>
      </c>
      <c r="J167" t="s">
        <v>66</v>
      </c>
      <c r="K167" t="s">
        <v>910</v>
      </c>
      <c r="L167">
        <v>177</v>
      </c>
      <c r="M167">
        <v>83</v>
      </c>
    </row>
    <row r="168" spans="1:13" hidden="1" x14ac:dyDescent="0.35">
      <c r="A168">
        <v>142</v>
      </c>
      <c r="B168" t="s">
        <v>1092</v>
      </c>
      <c r="C168">
        <v>1</v>
      </c>
      <c r="D168">
        <v>1.5</v>
      </c>
      <c r="E168" s="72">
        <v>44517</v>
      </c>
      <c r="F168" s="72">
        <v>44517</v>
      </c>
      <c r="G168" t="s">
        <v>917</v>
      </c>
      <c r="H168" t="s">
        <v>908</v>
      </c>
      <c r="I168">
        <v>27</v>
      </c>
      <c r="J168" t="s">
        <v>909</v>
      </c>
      <c r="K168" t="s">
        <v>910</v>
      </c>
      <c r="L168">
        <v>162</v>
      </c>
      <c r="M168">
        <v>99</v>
      </c>
    </row>
    <row r="169" spans="1:13" hidden="1" x14ac:dyDescent="0.35">
      <c r="A169">
        <v>143</v>
      </c>
      <c r="B169" t="s">
        <v>1093</v>
      </c>
      <c r="C169">
        <v>1</v>
      </c>
      <c r="D169">
        <v>1.5</v>
      </c>
      <c r="E169" s="72">
        <v>44505</v>
      </c>
      <c r="F169" s="72">
        <v>44505</v>
      </c>
      <c r="G169" t="s">
        <v>917</v>
      </c>
      <c r="H169" t="s">
        <v>927</v>
      </c>
      <c r="I169">
        <v>79</v>
      </c>
      <c r="J169" t="s">
        <v>66</v>
      </c>
      <c r="K169" t="s">
        <v>910</v>
      </c>
      <c r="L169">
        <v>162</v>
      </c>
      <c r="M169">
        <v>61</v>
      </c>
    </row>
    <row r="170" spans="1:13" hidden="1" x14ac:dyDescent="0.35">
      <c r="A170">
        <v>144</v>
      </c>
      <c r="B170" t="s">
        <v>1094</v>
      </c>
      <c r="C170">
        <v>1</v>
      </c>
      <c r="D170">
        <v>1.5</v>
      </c>
      <c r="E170" s="72">
        <v>44510</v>
      </c>
      <c r="F170" s="72">
        <v>44510</v>
      </c>
      <c r="G170" t="s">
        <v>914</v>
      </c>
      <c r="H170" t="s">
        <v>908</v>
      </c>
      <c r="I170">
        <v>27</v>
      </c>
      <c r="J170" t="s">
        <v>66</v>
      </c>
      <c r="K170" t="s">
        <v>910</v>
      </c>
      <c r="L170">
        <v>154</v>
      </c>
      <c r="M170">
        <v>65</v>
      </c>
    </row>
    <row r="171" spans="1:13" hidden="1" x14ac:dyDescent="0.35">
      <c r="A171">
        <v>145</v>
      </c>
      <c r="B171" t="s">
        <v>1095</v>
      </c>
      <c r="C171">
        <v>2</v>
      </c>
      <c r="D171">
        <v>1.5</v>
      </c>
      <c r="E171" s="72">
        <v>44511</v>
      </c>
      <c r="F171" s="72">
        <v>44511</v>
      </c>
      <c r="G171" t="s">
        <v>917</v>
      </c>
      <c r="H171" t="s">
        <v>927</v>
      </c>
      <c r="I171">
        <v>73</v>
      </c>
      <c r="J171" t="s">
        <v>66</v>
      </c>
      <c r="K171" t="s">
        <v>910</v>
      </c>
      <c r="L171">
        <v>167</v>
      </c>
      <c r="M171">
        <v>85</v>
      </c>
    </row>
    <row r="172" spans="1:13" hidden="1" x14ac:dyDescent="0.35">
      <c r="A172">
        <v>155</v>
      </c>
      <c r="B172" t="s">
        <v>1102</v>
      </c>
      <c r="C172">
        <v>1</v>
      </c>
      <c r="D172">
        <v>1.5</v>
      </c>
      <c r="E172" s="72">
        <v>44694</v>
      </c>
      <c r="F172" s="72">
        <v>44694</v>
      </c>
      <c r="G172" t="s">
        <v>914</v>
      </c>
      <c r="H172" t="s">
        <v>927</v>
      </c>
      <c r="I172">
        <v>60</v>
      </c>
      <c r="J172" t="s">
        <v>66</v>
      </c>
      <c r="K172" t="s">
        <v>910</v>
      </c>
      <c r="L172">
        <v>170</v>
      </c>
      <c r="M172">
        <v>94</v>
      </c>
    </row>
    <row r="173" spans="1:13" hidden="1" x14ac:dyDescent="0.35">
      <c r="A173">
        <v>183</v>
      </c>
      <c r="B173" t="s">
        <v>1118</v>
      </c>
      <c r="C173">
        <v>1</v>
      </c>
      <c r="D173">
        <v>1.5</v>
      </c>
      <c r="E173" s="72">
        <v>44544</v>
      </c>
      <c r="F173" s="72">
        <v>44544</v>
      </c>
      <c r="G173" t="s">
        <v>914</v>
      </c>
      <c r="H173" t="s">
        <v>927</v>
      </c>
      <c r="I173">
        <v>71</v>
      </c>
      <c r="J173" t="s">
        <v>66</v>
      </c>
      <c r="K173" t="s">
        <v>910</v>
      </c>
      <c r="L173">
        <v>154</v>
      </c>
      <c r="M173">
        <v>73</v>
      </c>
    </row>
    <row r="174" spans="1:13" hidden="1" x14ac:dyDescent="0.35">
      <c r="A174">
        <v>185</v>
      </c>
      <c r="B174" t="s">
        <v>1120</v>
      </c>
      <c r="C174">
        <v>1</v>
      </c>
      <c r="D174">
        <v>1.5</v>
      </c>
      <c r="E174" s="72">
        <v>44511</v>
      </c>
      <c r="F174" s="72">
        <v>44511</v>
      </c>
      <c r="G174" t="s">
        <v>914</v>
      </c>
      <c r="H174" t="s">
        <v>927</v>
      </c>
      <c r="I174">
        <v>76</v>
      </c>
      <c r="J174" t="s">
        <v>66</v>
      </c>
      <c r="K174" t="s">
        <v>910</v>
      </c>
      <c r="L174">
        <v>157</v>
      </c>
      <c r="M174">
        <v>71</v>
      </c>
    </row>
    <row r="175" spans="1:13" hidden="1" x14ac:dyDescent="0.35">
      <c r="A175">
        <v>186</v>
      </c>
      <c r="B175" t="s">
        <v>1121</v>
      </c>
      <c r="C175">
        <v>1</v>
      </c>
      <c r="D175">
        <v>1.5</v>
      </c>
      <c r="E175" s="72">
        <v>44530</v>
      </c>
      <c r="F175" s="72">
        <v>44530</v>
      </c>
      <c r="G175" t="s">
        <v>917</v>
      </c>
      <c r="H175" t="s">
        <v>908</v>
      </c>
      <c r="I175">
        <v>47</v>
      </c>
      <c r="J175" t="s">
        <v>66</v>
      </c>
      <c r="K175" t="s">
        <v>910</v>
      </c>
      <c r="L175">
        <v>177</v>
      </c>
      <c r="M175">
        <v>68</v>
      </c>
    </row>
    <row r="176" spans="1:13" hidden="1" x14ac:dyDescent="0.35">
      <c r="A176">
        <v>191</v>
      </c>
      <c r="B176" t="s">
        <v>1125</v>
      </c>
      <c r="C176">
        <v>1</v>
      </c>
      <c r="D176">
        <v>1.5</v>
      </c>
      <c r="E176" s="72">
        <v>44613</v>
      </c>
      <c r="F176" s="72">
        <v>44613</v>
      </c>
      <c r="G176" t="s">
        <v>917</v>
      </c>
      <c r="H176" t="s">
        <v>908</v>
      </c>
      <c r="I176">
        <v>27</v>
      </c>
      <c r="J176" t="s">
        <v>66</v>
      </c>
      <c r="K176" t="s">
        <v>910</v>
      </c>
      <c r="L176">
        <v>165</v>
      </c>
      <c r="M176">
        <v>56</v>
      </c>
    </row>
    <row r="177" spans="1:15" hidden="1" x14ac:dyDescent="0.35">
      <c r="A177">
        <v>192</v>
      </c>
      <c r="B177" t="s">
        <v>1126</v>
      </c>
      <c r="C177">
        <v>1</v>
      </c>
      <c r="D177">
        <v>1.5</v>
      </c>
      <c r="E177" s="72">
        <v>44704</v>
      </c>
      <c r="F177" s="72">
        <v>44704</v>
      </c>
      <c r="G177" t="s">
        <v>914</v>
      </c>
      <c r="H177" t="s">
        <v>908</v>
      </c>
      <c r="I177">
        <v>45</v>
      </c>
      <c r="J177" t="s">
        <v>66</v>
      </c>
      <c r="K177" t="s">
        <v>910</v>
      </c>
      <c r="L177">
        <v>160</v>
      </c>
      <c r="M177">
        <v>112</v>
      </c>
    </row>
    <row r="178" spans="1:15" hidden="1" x14ac:dyDescent="0.35">
      <c r="A178">
        <v>200</v>
      </c>
      <c r="B178" t="s">
        <v>1130</v>
      </c>
      <c r="C178">
        <v>1</v>
      </c>
      <c r="D178">
        <v>1.5</v>
      </c>
      <c r="E178" s="72">
        <v>44620</v>
      </c>
      <c r="F178" s="72">
        <v>44620</v>
      </c>
      <c r="G178" t="s">
        <v>914</v>
      </c>
      <c r="H178" t="s">
        <v>927</v>
      </c>
      <c r="I178">
        <v>53</v>
      </c>
      <c r="J178" t="s">
        <v>66</v>
      </c>
      <c r="K178" t="s">
        <v>910</v>
      </c>
      <c r="L178">
        <v>160</v>
      </c>
      <c r="M178">
        <v>86</v>
      </c>
    </row>
    <row r="179" spans="1:15" hidden="1" x14ac:dyDescent="0.35">
      <c r="A179">
        <v>210</v>
      </c>
      <c r="B179" t="s">
        <v>1134</v>
      </c>
      <c r="C179">
        <v>1</v>
      </c>
      <c r="D179">
        <v>1.5</v>
      </c>
      <c r="E179" s="72">
        <v>44617</v>
      </c>
      <c r="F179" s="72">
        <v>44617</v>
      </c>
      <c r="G179" t="s">
        <v>914</v>
      </c>
      <c r="H179" t="s">
        <v>908</v>
      </c>
      <c r="I179">
        <v>43</v>
      </c>
      <c r="J179" t="s">
        <v>909</v>
      </c>
      <c r="K179" t="s">
        <v>910</v>
      </c>
      <c r="L179">
        <v>162</v>
      </c>
      <c r="M179">
        <v>63</v>
      </c>
    </row>
    <row r="180" spans="1:15" hidden="1" x14ac:dyDescent="0.35">
      <c r="A180">
        <v>211</v>
      </c>
      <c r="B180" t="s">
        <v>1135</v>
      </c>
      <c r="C180">
        <v>3</v>
      </c>
      <c r="D180">
        <v>1.5</v>
      </c>
      <c r="E180" s="72">
        <v>44617</v>
      </c>
      <c r="F180" s="72">
        <v>44617</v>
      </c>
      <c r="G180" t="s">
        <v>914</v>
      </c>
      <c r="H180" t="s">
        <v>908</v>
      </c>
      <c r="I180">
        <v>34</v>
      </c>
      <c r="J180" t="s">
        <v>66</v>
      </c>
      <c r="K180" t="s">
        <v>910</v>
      </c>
      <c r="L180">
        <v>157</v>
      </c>
      <c r="M180" t="s">
        <v>924</v>
      </c>
    </row>
    <row r="181" spans="1:15" hidden="1" x14ac:dyDescent="0.35">
      <c r="A181">
        <v>221</v>
      </c>
      <c r="B181" t="s">
        <v>1137</v>
      </c>
      <c r="C181">
        <v>1</v>
      </c>
      <c r="D181">
        <v>1.5</v>
      </c>
      <c r="E181" s="72">
        <v>44643</v>
      </c>
      <c r="F181" s="72">
        <v>44643</v>
      </c>
      <c r="G181" t="s">
        <v>914</v>
      </c>
      <c r="H181" t="s">
        <v>908</v>
      </c>
      <c r="I181">
        <v>39</v>
      </c>
      <c r="J181" t="s">
        <v>66</v>
      </c>
      <c r="K181" t="s">
        <v>1019</v>
      </c>
      <c r="L181">
        <v>160</v>
      </c>
      <c r="M181">
        <v>60</v>
      </c>
    </row>
    <row r="182" spans="1:15" hidden="1" x14ac:dyDescent="0.35">
      <c r="A182">
        <v>222</v>
      </c>
      <c r="B182" t="s">
        <v>1138</v>
      </c>
      <c r="C182">
        <v>1</v>
      </c>
      <c r="D182">
        <v>1.5</v>
      </c>
      <c r="E182" s="72">
        <v>44651</v>
      </c>
      <c r="F182" s="72">
        <v>44651</v>
      </c>
      <c r="G182" t="s">
        <v>914</v>
      </c>
      <c r="H182" t="s">
        <v>908</v>
      </c>
      <c r="I182">
        <v>26</v>
      </c>
      <c r="J182" t="s">
        <v>66</v>
      </c>
      <c r="K182" t="s">
        <v>910</v>
      </c>
      <c r="L182">
        <v>165</v>
      </c>
      <c r="M182">
        <v>68</v>
      </c>
    </row>
    <row r="183" spans="1:15" hidden="1" x14ac:dyDescent="0.35">
      <c r="A183">
        <v>226</v>
      </c>
      <c r="B183" t="s">
        <v>1141</v>
      </c>
      <c r="C183">
        <v>3</v>
      </c>
      <c r="D183">
        <v>1.5</v>
      </c>
      <c r="E183" s="72">
        <v>44635</v>
      </c>
      <c r="F183" s="72">
        <v>44635</v>
      </c>
      <c r="G183" t="s">
        <v>914</v>
      </c>
      <c r="H183" t="s">
        <v>908</v>
      </c>
      <c r="I183">
        <v>54</v>
      </c>
      <c r="J183" t="s">
        <v>66</v>
      </c>
      <c r="K183" t="s">
        <v>968</v>
      </c>
      <c r="L183">
        <v>168</v>
      </c>
      <c r="M183">
        <v>65</v>
      </c>
    </row>
    <row r="184" spans="1:15" hidden="1" x14ac:dyDescent="0.35">
      <c r="A184">
        <v>242</v>
      </c>
      <c r="B184" t="s">
        <v>1148</v>
      </c>
      <c r="C184">
        <v>3</v>
      </c>
      <c r="D184">
        <v>1.5</v>
      </c>
      <c r="E184" s="72">
        <v>44649</v>
      </c>
      <c r="F184" s="72">
        <v>44649</v>
      </c>
      <c r="G184" t="s">
        <v>914</v>
      </c>
      <c r="H184" t="s">
        <v>927</v>
      </c>
      <c r="I184">
        <v>65</v>
      </c>
      <c r="J184" t="s">
        <v>66</v>
      </c>
      <c r="K184" t="s">
        <v>968</v>
      </c>
      <c r="L184">
        <v>163</v>
      </c>
      <c r="M184">
        <v>86</v>
      </c>
    </row>
    <row r="185" spans="1:15" hidden="1" x14ac:dyDescent="0.35">
      <c r="A185">
        <v>243</v>
      </c>
      <c r="B185" t="s">
        <v>1148</v>
      </c>
      <c r="C185">
        <v>3</v>
      </c>
      <c r="D185">
        <v>1.5</v>
      </c>
      <c r="E185" s="72">
        <v>44649</v>
      </c>
      <c r="F185" s="72">
        <v>44649</v>
      </c>
      <c r="G185" t="s">
        <v>914</v>
      </c>
      <c r="H185" t="s">
        <v>927</v>
      </c>
      <c r="I185">
        <v>65</v>
      </c>
      <c r="J185" t="s">
        <v>66</v>
      </c>
      <c r="K185" t="s">
        <v>968</v>
      </c>
      <c r="L185">
        <v>163</v>
      </c>
      <c r="M185">
        <v>86</v>
      </c>
    </row>
    <row r="186" spans="1:15" hidden="1" x14ac:dyDescent="0.35">
      <c r="A186">
        <v>250</v>
      </c>
      <c r="B186" t="s">
        <v>1151</v>
      </c>
      <c r="C186">
        <v>1</v>
      </c>
      <c r="D186">
        <v>1.5</v>
      </c>
      <c r="E186" s="72">
        <v>44685</v>
      </c>
      <c r="F186" s="72">
        <v>44685</v>
      </c>
      <c r="G186" t="s">
        <v>914</v>
      </c>
      <c r="H186" t="s">
        <v>908</v>
      </c>
      <c r="I186">
        <v>43</v>
      </c>
      <c r="J186" t="s">
        <v>66</v>
      </c>
      <c r="K186" t="s">
        <v>968</v>
      </c>
      <c r="L186">
        <v>170</v>
      </c>
      <c r="M186">
        <v>111</v>
      </c>
    </row>
    <row r="187" spans="1:15" hidden="1" x14ac:dyDescent="0.35">
      <c r="A187">
        <v>254</v>
      </c>
      <c r="B187" t="s">
        <v>1155</v>
      </c>
      <c r="C187">
        <v>1</v>
      </c>
      <c r="D187">
        <v>1.5</v>
      </c>
      <c r="E187" s="72">
        <v>44713</v>
      </c>
      <c r="F187" s="72">
        <v>44713</v>
      </c>
      <c r="G187" t="s">
        <v>914</v>
      </c>
      <c r="H187" t="s">
        <v>927</v>
      </c>
      <c r="I187">
        <v>51</v>
      </c>
      <c r="J187" t="s">
        <v>66</v>
      </c>
      <c r="K187" t="s">
        <v>910</v>
      </c>
      <c r="L187">
        <v>165</v>
      </c>
      <c r="M187">
        <v>86</v>
      </c>
    </row>
    <row r="188" spans="1:15" hidden="1" x14ac:dyDescent="0.35">
      <c r="A188">
        <v>255</v>
      </c>
      <c r="B188" t="s">
        <v>1156</v>
      </c>
      <c r="C188">
        <v>1</v>
      </c>
      <c r="D188">
        <v>1.5</v>
      </c>
      <c r="E188" s="72">
        <v>44748</v>
      </c>
      <c r="F188" s="72">
        <v>44748</v>
      </c>
      <c r="G188" t="s">
        <v>917</v>
      </c>
      <c r="I188">
        <v>51</v>
      </c>
      <c r="J188" t="s">
        <v>66</v>
      </c>
      <c r="K188" t="s">
        <v>910</v>
      </c>
      <c r="L188">
        <v>168</v>
      </c>
      <c r="M188">
        <v>72</v>
      </c>
    </row>
    <row r="189" spans="1:15" hidden="1" x14ac:dyDescent="0.35">
      <c r="A189">
        <v>263</v>
      </c>
      <c r="B189" t="s">
        <v>1161</v>
      </c>
      <c r="C189">
        <v>1</v>
      </c>
      <c r="D189">
        <v>1.5</v>
      </c>
      <c r="E189" s="72">
        <v>44718</v>
      </c>
      <c r="F189" s="72">
        <v>44718</v>
      </c>
      <c r="G189" t="s">
        <v>914</v>
      </c>
      <c r="H189" t="s">
        <v>908</v>
      </c>
      <c r="I189">
        <v>51</v>
      </c>
      <c r="J189" t="s">
        <v>66</v>
      </c>
      <c r="K189" t="s">
        <v>910</v>
      </c>
      <c r="L189" t="s">
        <v>924</v>
      </c>
      <c r="M189">
        <v>112</v>
      </c>
      <c r="N189" t="s">
        <v>909</v>
      </c>
      <c r="O189" s="72">
        <v>44770</v>
      </c>
    </row>
    <row r="190" spans="1:15" hidden="1" x14ac:dyDescent="0.35">
      <c r="A190">
        <v>265</v>
      </c>
      <c r="B190" t="s">
        <v>1162</v>
      </c>
      <c r="C190">
        <v>2</v>
      </c>
      <c r="D190">
        <v>1.5</v>
      </c>
      <c r="E190" s="72">
        <v>44662</v>
      </c>
      <c r="F190" s="72">
        <v>44662</v>
      </c>
      <c r="G190" t="s">
        <v>917</v>
      </c>
      <c r="H190" t="s">
        <v>927</v>
      </c>
      <c r="I190">
        <v>54</v>
      </c>
      <c r="J190" t="s">
        <v>66</v>
      </c>
      <c r="K190" t="s">
        <v>910</v>
      </c>
      <c r="L190">
        <v>167</v>
      </c>
      <c r="M190">
        <v>70</v>
      </c>
    </row>
    <row r="191" spans="1:15" hidden="1" x14ac:dyDescent="0.35">
      <c r="A191">
        <v>268</v>
      </c>
      <c r="B191" t="s">
        <v>1163</v>
      </c>
      <c r="C191">
        <v>1</v>
      </c>
      <c r="D191">
        <v>1.5</v>
      </c>
      <c r="E191" s="72">
        <v>44698</v>
      </c>
      <c r="F191" s="72">
        <v>44698</v>
      </c>
      <c r="G191" t="s">
        <v>914</v>
      </c>
      <c r="H191" t="s">
        <v>908</v>
      </c>
      <c r="I191">
        <v>48</v>
      </c>
      <c r="J191" t="s">
        <v>66</v>
      </c>
      <c r="K191" t="s">
        <v>910</v>
      </c>
      <c r="L191">
        <v>157</v>
      </c>
      <c r="M191">
        <v>60</v>
      </c>
    </row>
    <row r="192" spans="1:15" hidden="1" x14ac:dyDescent="0.35">
      <c r="A192">
        <v>270</v>
      </c>
      <c r="B192" t="s">
        <v>1165</v>
      </c>
      <c r="C192">
        <v>1</v>
      </c>
      <c r="D192">
        <v>1.5</v>
      </c>
      <c r="E192" s="72">
        <v>44698</v>
      </c>
      <c r="F192" s="72">
        <v>44698</v>
      </c>
      <c r="G192" t="s">
        <v>914</v>
      </c>
      <c r="H192" t="s">
        <v>908</v>
      </c>
      <c r="I192">
        <v>40</v>
      </c>
      <c r="J192" t="s">
        <v>66</v>
      </c>
      <c r="K192" t="s">
        <v>910</v>
      </c>
      <c r="L192">
        <v>165</v>
      </c>
      <c r="M192">
        <v>76</v>
      </c>
    </row>
    <row r="193" spans="1:18" hidden="1" x14ac:dyDescent="0.35">
      <c r="A193">
        <v>305</v>
      </c>
      <c r="B193" t="s">
        <v>1185</v>
      </c>
      <c r="C193">
        <v>3</v>
      </c>
      <c r="D193">
        <v>1.5</v>
      </c>
      <c r="E193" s="72">
        <v>44698</v>
      </c>
      <c r="F193" s="72">
        <v>44698</v>
      </c>
      <c r="G193" t="s">
        <v>914</v>
      </c>
      <c r="H193" t="s">
        <v>908</v>
      </c>
      <c r="I193">
        <v>28</v>
      </c>
      <c r="J193" t="s">
        <v>66</v>
      </c>
      <c r="K193" t="s">
        <v>910</v>
      </c>
      <c r="L193">
        <v>168</v>
      </c>
      <c r="M193">
        <v>75</v>
      </c>
    </row>
    <row r="194" spans="1:18" hidden="1" x14ac:dyDescent="0.35">
      <c r="A194">
        <v>333</v>
      </c>
      <c r="B194" t="s">
        <v>1204</v>
      </c>
      <c r="C194">
        <v>3</v>
      </c>
      <c r="D194">
        <v>1.5</v>
      </c>
      <c r="E194" s="72">
        <v>44757</v>
      </c>
      <c r="F194" s="72">
        <v>44757</v>
      </c>
      <c r="G194" t="s">
        <v>914</v>
      </c>
      <c r="H194" t="s">
        <v>908</v>
      </c>
      <c r="I194">
        <v>36</v>
      </c>
      <c r="J194" t="s">
        <v>66</v>
      </c>
      <c r="K194" t="s">
        <v>910</v>
      </c>
      <c r="L194">
        <v>175</v>
      </c>
      <c r="M194">
        <v>68</v>
      </c>
    </row>
    <row r="195" spans="1:18" hidden="1" x14ac:dyDescent="0.35">
      <c r="A195">
        <v>343</v>
      </c>
      <c r="B195" t="s">
        <v>1208</v>
      </c>
      <c r="C195">
        <v>1</v>
      </c>
      <c r="D195">
        <v>1.5</v>
      </c>
      <c r="E195" s="72">
        <v>44769</v>
      </c>
      <c r="F195" s="72">
        <v>44769</v>
      </c>
      <c r="G195" t="s">
        <v>917</v>
      </c>
      <c r="H195" t="s">
        <v>927</v>
      </c>
      <c r="I195">
        <v>62</v>
      </c>
      <c r="J195" t="s">
        <v>66</v>
      </c>
      <c r="K195" t="s">
        <v>910</v>
      </c>
      <c r="L195">
        <v>177</v>
      </c>
      <c r="M195">
        <v>65</v>
      </c>
    </row>
    <row r="196" spans="1:18" x14ac:dyDescent="0.35">
      <c r="A196">
        <v>23</v>
      </c>
      <c r="B196" t="s">
        <v>923</v>
      </c>
      <c r="C196">
        <v>1</v>
      </c>
      <c r="D196">
        <v>1</v>
      </c>
      <c r="E196" s="72">
        <v>44285</v>
      </c>
      <c r="F196" s="72">
        <v>44285</v>
      </c>
      <c r="G196" t="s">
        <v>914</v>
      </c>
      <c r="I196" t="s">
        <v>924</v>
      </c>
      <c r="L196" t="s">
        <v>924</v>
      </c>
      <c r="M196" t="s">
        <v>924</v>
      </c>
      <c r="N196" t="s">
        <v>909</v>
      </c>
      <c r="O196" s="72">
        <v>44368</v>
      </c>
      <c r="P196" t="s">
        <v>911</v>
      </c>
      <c r="R196" t="s">
        <v>915</v>
      </c>
    </row>
    <row r="197" spans="1:18" x14ac:dyDescent="0.35">
      <c r="A197">
        <v>44</v>
      </c>
      <c r="B197" t="s">
        <v>928</v>
      </c>
      <c r="C197">
        <v>1</v>
      </c>
      <c r="D197">
        <v>1</v>
      </c>
      <c r="E197" s="72">
        <v>44305</v>
      </c>
      <c r="F197" s="72">
        <v>44305</v>
      </c>
      <c r="G197" t="s">
        <v>917</v>
      </c>
      <c r="H197" t="s">
        <v>927</v>
      </c>
      <c r="I197">
        <v>51</v>
      </c>
      <c r="J197" t="s">
        <v>66</v>
      </c>
      <c r="K197" t="s">
        <v>910</v>
      </c>
      <c r="L197">
        <v>149</v>
      </c>
      <c r="M197">
        <v>96</v>
      </c>
      <c r="N197" t="s">
        <v>909</v>
      </c>
      <c r="O197" s="72">
        <v>44355</v>
      </c>
      <c r="P197" t="s">
        <v>911</v>
      </c>
      <c r="R197" t="s">
        <v>912</v>
      </c>
    </row>
    <row r="198" spans="1:18" x14ac:dyDescent="0.35">
      <c r="A198">
        <v>76</v>
      </c>
      <c r="B198" t="s">
        <v>933</v>
      </c>
      <c r="C198">
        <v>1</v>
      </c>
      <c r="D198">
        <v>1</v>
      </c>
      <c r="E198" s="72">
        <v>44301</v>
      </c>
      <c r="F198" s="72">
        <v>44301</v>
      </c>
      <c r="G198" t="s">
        <v>917</v>
      </c>
      <c r="H198" t="s">
        <v>908</v>
      </c>
      <c r="I198">
        <v>45</v>
      </c>
      <c r="J198" t="s">
        <v>66</v>
      </c>
      <c r="K198" t="s">
        <v>910</v>
      </c>
      <c r="L198">
        <v>152</v>
      </c>
      <c r="M198">
        <v>74</v>
      </c>
      <c r="N198" t="s">
        <v>909</v>
      </c>
      <c r="O198" s="72">
        <v>44320</v>
      </c>
      <c r="P198" t="s">
        <v>911</v>
      </c>
      <c r="R198" t="s">
        <v>918</v>
      </c>
    </row>
    <row r="199" spans="1:18" x14ac:dyDescent="0.35">
      <c r="A199">
        <v>131</v>
      </c>
      <c r="B199" t="s">
        <v>943</v>
      </c>
      <c r="C199">
        <v>1</v>
      </c>
      <c r="D199">
        <v>1</v>
      </c>
      <c r="E199" s="72">
        <v>44372</v>
      </c>
      <c r="F199" s="72">
        <v>44372</v>
      </c>
      <c r="G199" t="s">
        <v>917</v>
      </c>
      <c r="H199" t="s">
        <v>927</v>
      </c>
      <c r="I199">
        <v>54</v>
      </c>
      <c r="J199" t="s">
        <v>66</v>
      </c>
      <c r="K199" t="s">
        <v>910</v>
      </c>
      <c r="L199">
        <v>170</v>
      </c>
      <c r="M199">
        <v>120</v>
      </c>
      <c r="N199" t="s">
        <v>909</v>
      </c>
      <c r="O199" s="72">
        <v>44510</v>
      </c>
      <c r="P199" t="s">
        <v>911</v>
      </c>
      <c r="R199" t="s">
        <v>944</v>
      </c>
    </row>
    <row r="200" spans="1:18" x14ac:dyDescent="0.35">
      <c r="A200">
        <v>166</v>
      </c>
      <c r="B200" t="s">
        <v>947</v>
      </c>
      <c r="C200">
        <v>2</v>
      </c>
      <c r="D200">
        <v>1</v>
      </c>
      <c r="E200" s="72">
        <v>44587</v>
      </c>
      <c r="F200" s="72">
        <v>44587</v>
      </c>
      <c r="G200" t="s">
        <v>914</v>
      </c>
      <c r="H200" t="s">
        <v>908</v>
      </c>
      <c r="I200">
        <v>47</v>
      </c>
      <c r="J200" t="s">
        <v>66</v>
      </c>
      <c r="K200" t="s">
        <v>910</v>
      </c>
      <c r="L200">
        <v>160</v>
      </c>
      <c r="M200">
        <v>55</v>
      </c>
      <c r="N200" t="s">
        <v>909</v>
      </c>
      <c r="O200" s="72">
        <v>44984</v>
      </c>
      <c r="P200" t="s">
        <v>911</v>
      </c>
      <c r="R200" t="s">
        <v>88</v>
      </c>
    </row>
    <row r="201" spans="1:18" x14ac:dyDescent="0.35">
      <c r="A201">
        <v>195</v>
      </c>
      <c r="B201" t="s">
        <v>951</v>
      </c>
      <c r="C201">
        <v>1</v>
      </c>
      <c r="D201">
        <v>1</v>
      </c>
      <c r="E201" s="72">
        <v>44551</v>
      </c>
      <c r="F201" s="72">
        <v>44551</v>
      </c>
      <c r="G201" t="s">
        <v>914</v>
      </c>
      <c r="H201" t="s">
        <v>908</v>
      </c>
      <c r="I201">
        <v>27</v>
      </c>
      <c r="J201" t="s">
        <v>66</v>
      </c>
      <c r="K201" t="s">
        <v>910</v>
      </c>
      <c r="L201">
        <v>160</v>
      </c>
      <c r="M201">
        <v>58</v>
      </c>
      <c r="N201" t="s">
        <v>909</v>
      </c>
      <c r="O201" s="72">
        <v>44551</v>
      </c>
      <c r="P201" t="s">
        <v>911</v>
      </c>
      <c r="R201" t="s">
        <v>88</v>
      </c>
    </row>
    <row r="202" spans="1:18" x14ac:dyDescent="0.35">
      <c r="A202">
        <v>198</v>
      </c>
      <c r="B202" t="s">
        <v>953</v>
      </c>
      <c r="C202">
        <v>1</v>
      </c>
      <c r="D202">
        <v>1</v>
      </c>
      <c r="E202" s="72">
        <v>44550</v>
      </c>
      <c r="F202" s="72">
        <v>44550</v>
      </c>
      <c r="G202" t="s">
        <v>917</v>
      </c>
      <c r="H202" t="s">
        <v>908</v>
      </c>
      <c r="I202">
        <v>32</v>
      </c>
      <c r="J202" t="s">
        <v>66</v>
      </c>
      <c r="K202" t="s">
        <v>910</v>
      </c>
      <c r="L202">
        <v>150</v>
      </c>
      <c r="M202">
        <v>63</v>
      </c>
      <c r="N202" t="s">
        <v>909</v>
      </c>
      <c r="O202" s="72">
        <v>45005</v>
      </c>
      <c r="P202" t="s">
        <v>911</v>
      </c>
      <c r="R202" t="s">
        <v>915</v>
      </c>
    </row>
    <row r="203" spans="1:18" x14ac:dyDescent="0.35">
      <c r="A203">
        <v>199</v>
      </c>
      <c r="B203" t="s">
        <v>954</v>
      </c>
      <c r="C203">
        <v>1</v>
      </c>
      <c r="D203">
        <v>1</v>
      </c>
      <c r="E203" s="72">
        <v>44620</v>
      </c>
      <c r="F203" s="72">
        <v>44620</v>
      </c>
      <c r="G203" t="s">
        <v>914</v>
      </c>
      <c r="H203" t="s">
        <v>927</v>
      </c>
      <c r="I203">
        <v>66</v>
      </c>
      <c r="J203" t="s">
        <v>66</v>
      </c>
      <c r="K203" t="s">
        <v>910</v>
      </c>
      <c r="L203">
        <v>160</v>
      </c>
      <c r="M203">
        <v>87</v>
      </c>
      <c r="N203" t="s">
        <v>909</v>
      </c>
      <c r="O203" s="72">
        <v>44656</v>
      </c>
      <c r="P203" t="s">
        <v>911</v>
      </c>
    </row>
    <row r="204" spans="1:18" x14ac:dyDescent="0.35">
      <c r="A204">
        <v>204</v>
      </c>
      <c r="B204" t="s">
        <v>955</v>
      </c>
      <c r="C204">
        <v>1</v>
      </c>
      <c r="D204">
        <v>1</v>
      </c>
      <c r="E204" s="72">
        <v>44691</v>
      </c>
      <c r="F204" s="72">
        <v>44691</v>
      </c>
      <c r="G204" t="s">
        <v>917</v>
      </c>
      <c r="H204" t="s">
        <v>927</v>
      </c>
      <c r="I204">
        <v>72</v>
      </c>
      <c r="J204" t="s">
        <v>66</v>
      </c>
      <c r="K204" t="s">
        <v>910</v>
      </c>
      <c r="L204">
        <v>170</v>
      </c>
      <c r="M204">
        <v>106</v>
      </c>
      <c r="N204" t="s">
        <v>909</v>
      </c>
      <c r="O204" s="72">
        <v>44818</v>
      </c>
      <c r="P204" t="s">
        <v>911</v>
      </c>
    </row>
    <row r="205" spans="1:18" x14ac:dyDescent="0.35">
      <c r="A205">
        <v>205</v>
      </c>
      <c r="B205" t="s">
        <v>956</v>
      </c>
      <c r="C205">
        <v>1</v>
      </c>
      <c r="D205">
        <v>1</v>
      </c>
      <c r="E205" s="72">
        <v>44692</v>
      </c>
      <c r="F205" s="72">
        <v>44692</v>
      </c>
      <c r="G205" t="s">
        <v>914</v>
      </c>
      <c r="H205" t="s">
        <v>908</v>
      </c>
      <c r="I205">
        <v>47</v>
      </c>
      <c r="J205" t="s">
        <v>66</v>
      </c>
      <c r="K205" t="s">
        <v>910</v>
      </c>
      <c r="L205">
        <v>144</v>
      </c>
      <c r="M205">
        <v>86</v>
      </c>
      <c r="N205" t="s">
        <v>909</v>
      </c>
      <c r="O205" s="72">
        <v>44727</v>
      </c>
      <c r="P205" t="s">
        <v>911</v>
      </c>
    </row>
    <row r="206" spans="1:18" x14ac:dyDescent="0.35">
      <c r="A206">
        <v>228</v>
      </c>
      <c r="B206" t="s">
        <v>965</v>
      </c>
      <c r="C206">
        <v>1</v>
      </c>
      <c r="D206">
        <v>1</v>
      </c>
      <c r="E206" s="72">
        <v>44634</v>
      </c>
      <c r="F206" s="72">
        <v>44634</v>
      </c>
      <c r="G206" t="s">
        <v>914</v>
      </c>
      <c r="H206" t="s">
        <v>908</v>
      </c>
      <c r="I206">
        <v>41</v>
      </c>
      <c r="J206" t="s">
        <v>66</v>
      </c>
      <c r="K206" t="s">
        <v>910</v>
      </c>
      <c r="L206">
        <v>165</v>
      </c>
      <c r="M206">
        <v>109</v>
      </c>
      <c r="N206" t="s">
        <v>909</v>
      </c>
      <c r="O206" s="72">
        <v>44664</v>
      </c>
      <c r="P206" t="s">
        <v>911</v>
      </c>
      <c r="R206" t="s">
        <v>920</v>
      </c>
    </row>
    <row r="207" spans="1:18" x14ac:dyDescent="0.35">
      <c r="A207">
        <v>266</v>
      </c>
      <c r="B207" t="s">
        <v>971</v>
      </c>
      <c r="C207">
        <v>1</v>
      </c>
      <c r="D207">
        <v>1</v>
      </c>
      <c r="E207" s="72">
        <v>44718</v>
      </c>
      <c r="F207" s="72">
        <v>44718</v>
      </c>
      <c r="G207" t="s">
        <v>914</v>
      </c>
      <c r="H207" t="s">
        <v>908</v>
      </c>
      <c r="I207">
        <v>26</v>
      </c>
      <c r="J207" t="s">
        <v>66</v>
      </c>
      <c r="K207" t="s">
        <v>910</v>
      </c>
      <c r="L207">
        <v>160</v>
      </c>
      <c r="M207">
        <v>95</v>
      </c>
      <c r="N207" t="s">
        <v>909</v>
      </c>
      <c r="O207" s="72">
        <v>44733</v>
      </c>
      <c r="P207" t="s">
        <v>911</v>
      </c>
      <c r="R207" t="s">
        <v>918</v>
      </c>
    </row>
    <row r="208" spans="1:18" x14ac:dyDescent="0.35">
      <c r="A208">
        <v>279</v>
      </c>
      <c r="B208" t="s">
        <v>974</v>
      </c>
      <c r="C208">
        <v>1</v>
      </c>
      <c r="D208">
        <v>1</v>
      </c>
      <c r="E208" s="72">
        <v>44690</v>
      </c>
      <c r="F208" s="72">
        <v>44690</v>
      </c>
      <c r="G208" t="s">
        <v>922</v>
      </c>
      <c r="H208" t="s">
        <v>927</v>
      </c>
      <c r="I208">
        <v>56</v>
      </c>
      <c r="J208" t="s">
        <v>66</v>
      </c>
      <c r="K208" t="s">
        <v>910</v>
      </c>
      <c r="L208">
        <v>168</v>
      </c>
      <c r="M208">
        <v>65</v>
      </c>
      <c r="N208" t="s">
        <v>909</v>
      </c>
      <c r="O208" s="72">
        <v>44714</v>
      </c>
      <c r="P208" t="s">
        <v>911</v>
      </c>
      <c r="R208" t="s">
        <v>915</v>
      </c>
    </row>
    <row r="209" spans="1:13" hidden="1" x14ac:dyDescent="0.35">
      <c r="A209">
        <v>2</v>
      </c>
      <c r="B209" t="s">
        <v>986</v>
      </c>
      <c r="C209">
        <v>2</v>
      </c>
      <c r="D209">
        <v>1</v>
      </c>
      <c r="E209" s="72">
        <v>44487</v>
      </c>
      <c r="F209" s="72">
        <v>44487</v>
      </c>
      <c r="G209" t="s">
        <v>914</v>
      </c>
      <c r="H209" t="s">
        <v>908</v>
      </c>
      <c r="I209" t="s">
        <v>924</v>
      </c>
      <c r="J209" t="s">
        <v>66</v>
      </c>
      <c r="K209" t="s">
        <v>968</v>
      </c>
      <c r="L209" t="s">
        <v>924</v>
      </c>
      <c r="M209" t="s">
        <v>924</v>
      </c>
    </row>
    <row r="210" spans="1:13" hidden="1" x14ac:dyDescent="0.35">
      <c r="A210">
        <v>54</v>
      </c>
      <c r="B210" t="s">
        <v>1022</v>
      </c>
      <c r="C210">
        <v>1</v>
      </c>
      <c r="D210">
        <v>1</v>
      </c>
      <c r="E210" s="72">
        <v>44274</v>
      </c>
      <c r="F210" s="72">
        <v>44274</v>
      </c>
      <c r="G210" t="s">
        <v>914</v>
      </c>
      <c r="H210" t="s">
        <v>927</v>
      </c>
      <c r="I210">
        <v>60</v>
      </c>
      <c r="J210" t="s">
        <v>66</v>
      </c>
      <c r="K210" t="s">
        <v>910</v>
      </c>
      <c r="L210">
        <v>175</v>
      </c>
      <c r="M210">
        <v>72</v>
      </c>
    </row>
    <row r="211" spans="1:13" hidden="1" x14ac:dyDescent="0.35">
      <c r="A211">
        <v>58</v>
      </c>
      <c r="B211" t="s">
        <v>1025</v>
      </c>
      <c r="C211">
        <v>1</v>
      </c>
      <c r="D211">
        <v>1</v>
      </c>
      <c r="E211" s="72">
        <v>44316</v>
      </c>
      <c r="F211" s="72">
        <v>44316</v>
      </c>
      <c r="G211" t="s">
        <v>917</v>
      </c>
      <c r="H211" t="s">
        <v>908</v>
      </c>
      <c r="I211">
        <v>49</v>
      </c>
      <c r="J211" t="s">
        <v>66</v>
      </c>
      <c r="K211" t="s">
        <v>910</v>
      </c>
      <c r="L211">
        <v>170</v>
      </c>
      <c r="M211">
        <v>86</v>
      </c>
    </row>
    <row r="212" spans="1:13" hidden="1" x14ac:dyDescent="0.35">
      <c r="A212">
        <v>71</v>
      </c>
      <c r="B212" t="s">
        <v>1037</v>
      </c>
      <c r="C212">
        <v>2</v>
      </c>
      <c r="D212">
        <v>1</v>
      </c>
      <c r="E212" s="72">
        <v>44300</v>
      </c>
      <c r="F212" s="72">
        <v>44300</v>
      </c>
      <c r="G212" t="s">
        <v>914</v>
      </c>
      <c r="H212" t="s">
        <v>908</v>
      </c>
      <c r="I212">
        <v>38</v>
      </c>
      <c r="J212" t="s">
        <v>66</v>
      </c>
      <c r="K212" t="s">
        <v>910</v>
      </c>
      <c r="L212">
        <v>165</v>
      </c>
      <c r="M212">
        <v>63</v>
      </c>
    </row>
    <row r="213" spans="1:13" hidden="1" x14ac:dyDescent="0.35">
      <c r="A213">
        <v>88</v>
      </c>
      <c r="B213" t="s">
        <v>1050</v>
      </c>
      <c r="C213">
        <v>1</v>
      </c>
      <c r="D213">
        <v>1</v>
      </c>
      <c r="E213" s="72">
        <v>44307</v>
      </c>
      <c r="F213" s="72">
        <v>44307</v>
      </c>
      <c r="G213" t="s">
        <v>917</v>
      </c>
      <c r="H213" t="s">
        <v>908</v>
      </c>
      <c r="I213">
        <v>33</v>
      </c>
      <c r="J213" t="s">
        <v>66</v>
      </c>
      <c r="K213" t="s">
        <v>910</v>
      </c>
      <c r="L213">
        <v>157</v>
      </c>
      <c r="M213">
        <v>92</v>
      </c>
    </row>
    <row r="214" spans="1:13" hidden="1" x14ac:dyDescent="0.35">
      <c r="A214">
        <v>101</v>
      </c>
      <c r="B214" t="s">
        <v>1062</v>
      </c>
      <c r="C214">
        <v>1</v>
      </c>
      <c r="D214">
        <v>1</v>
      </c>
      <c r="E214" s="72">
        <v>44474</v>
      </c>
      <c r="F214" s="72">
        <v>44474</v>
      </c>
      <c r="G214" t="s">
        <v>914</v>
      </c>
      <c r="H214" t="s">
        <v>908</v>
      </c>
      <c r="I214">
        <v>47</v>
      </c>
      <c r="J214" t="s">
        <v>66</v>
      </c>
      <c r="K214" t="s">
        <v>910</v>
      </c>
      <c r="L214">
        <v>160</v>
      </c>
      <c r="M214">
        <v>55</v>
      </c>
    </row>
    <row r="215" spans="1:13" hidden="1" x14ac:dyDescent="0.35">
      <c r="A215">
        <v>119</v>
      </c>
      <c r="B215" t="s">
        <v>1072</v>
      </c>
      <c r="C215">
        <v>1</v>
      </c>
      <c r="D215">
        <v>1</v>
      </c>
      <c r="E215" s="72">
        <v>44403</v>
      </c>
      <c r="F215" s="72">
        <v>44403</v>
      </c>
      <c r="G215" t="s">
        <v>917</v>
      </c>
      <c r="H215" t="s">
        <v>908</v>
      </c>
      <c r="I215">
        <v>31</v>
      </c>
      <c r="J215" t="s">
        <v>66</v>
      </c>
      <c r="K215" t="s">
        <v>910</v>
      </c>
      <c r="L215">
        <v>160</v>
      </c>
      <c r="M215">
        <v>66</v>
      </c>
    </row>
    <row r="216" spans="1:13" hidden="1" x14ac:dyDescent="0.35">
      <c r="A216">
        <v>120</v>
      </c>
      <c r="B216" t="s">
        <v>1073</v>
      </c>
      <c r="C216">
        <v>1</v>
      </c>
      <c r="D216">
        <v>1</v>
      </c>
      <c r="E216" s="72">
        <v>44441</v>
      </c>
      <c r="F216" s="72">
        <v>44441</v>
      </c>
      <c r="G216" t="s">
        <v>917</v>
      </c>
      <c r="H216" t="s">
        <v>927</v>
      </c>
      <c r="I216">
        <v>50</v>
      </c>
      <c r="J216" t="s">
        <v>66</v>
      </c>
      <c r="K216" t="s">
        <v>910</v>
      </c>
      <c r="L216">
        <v>157</v>
      </c>
      <c r="M216">
        <v>93</v>
      </c>
    </row>
    <row r="217" spans="1:13" hidden="1" x14ac:dyDescent="0.35">
      <c r="A217">
        <v>129</v>
      </c>
      <c r="B217" t="s">
        <v>1081</v>
      </c>
      <c r="C217">
        <v>1</v>
      </c>
      <c r="D217">
        <v>1</v>
      </c>
      <c r="E217" s="72">
        <v>44505</v>
      </c>
      <c r="F217" s="72">
        <v>44505</v>
      </c>
      <c r="G217" t="s">
        <v>914</v>
      </c>
      <c r="H217" t="s">
        <v>908</v>
      </c>
      <c r="I217">
        <v>52</v>
      </c>
      <c r="J217" t="s">
        <v>66</v>
      </c>
      <c r="K217" t="s">
        <v>910</v>
      </c>
      <c r="L217">
        <v>162</v>
      </c>
      <c r="M217">
        <v>77</v>
      </c>
    </row>
    <row r="218" spans="1:13" hidden="1" x14ac:dyDescent="0.35">
      <c r="A218">
        <v>154</v>
      </c>
      <c r="B218" t="s">
        <v>1101</v>
      </c>
      <c r="C218">
        <v>1</v>
      </c>
      <c r="D218">
        <v>1</v>
      </c>
      <c r="E218" s="72">
        <v>44697</v>
      </c>
      <c r="F218" s="72">
        <v>44697</v>
      </c>
      <c r="G218" t="s">
        <v>917</v>
      </c>
      <c r="H218" t="s">
        <v>908</v>
      </c>
      <c r="I218">
        <v>39</v>
      </c>
      <c r="J218" t="s">
        <v>66</v>
      </c>
      <c r="K218" t="s">
        <v>910</v>
      </c>
      <c r="L218">
        <v>165</v>
      </c>
      <c r="M218">
        <v>54</v>
      </c>
    </row>
    <row r="219" spans="1:13" hidden="1" x14ac:dyDescent="0.35">
      <c r="A219">
        <v>157</v>
      </c>
      <c r="B219" t="s">
        <v>1104</v>
      </c>
      <c r="C219">
        <v>2</v>
      </c>
      <c r="D219">
        <v>1</v>
      </c>
      <c r="E219" s="72">
        <v>44609</v>
      </c>
      <c r="F219" s="72">
        <v>44609</v>
      </c>
      <c r="G219" t="s">
        <v>917</v>
      </c>
      <c r="H219" t="s">
        <v>908</v>
      </c>
      <c r="I219">
        <v>49</v>
      </c>
      <c r="J219" t="s">
        <v>66</v>
      </c>
      <c r="K219" t="s">
        <v>910</v>
      </c>
      <c r="L219">
        <v>165</v>
      </c>
      <c r="M219">
        <v>77</v>
      </c>
    </row>
    <row r="220" spans="1:13" hidden="1" x14ac:dyDescent="0.35">
      <c r="A220">
        <v>161</v>
      </c>
      <c r="B220" t="s">
        <v>1107</v>
      </c>
      <c r="C220">
        <v>1</v>
      </c>
      <c r="D220">
        <v>1</v>
      </c>
      <c r="E220" s="72">
        <v>44553</v>
      </c>
      <c r="F220" s="72">
        <v>44553</v>
      </c>
      <c r="G220" t="s">
        <v>914</v>
      </c>
      <c r="H220" t="s">
        <v>908</v>
      </c>
      <c r="I220">
        <v>37</v>
      </c>
      <c r="J220" t="s">
        <v>66</v>
      </c>
      <c r="K220" t="s">
        <v>910</v>
      </c>
      <c r="L220">
        <v>167</v>
      </c>
      <c r="M220">
        <v>88</v>
      </c>
    </row>
    <row r="221" spans="1:13" hidden="1" x14ac:dyDescent="0.35">
      <c r="A221">
        <v>164</v>
      </c>
      <c r="B221" t="s">
        <v>1109</v>
      </c>
      <c r="C221">
        <v>1</v>
      </c>
      <c r="D221">
        <v>1</v>
      </c>
      <c r="E221" s="72">
        <v>44531</v>
      </c>
      <c r="F221" s="72">
        <v>44531</v>
      </c>
      <c r="G221" t="s">
        <v>917</v>
      </c>
      <c r="H221" t="s">
        <v>908</v>
      </c>
      <c r="I221">
        <v>39</v>
      </c>
      <c r="J221" t="s">
        <v>66</v>
      </c>
      <c r="K221" t="s">
        <v>910</v>
      </c>
      <c r="L221">
        <v>159</v>
      </c>
      <c r="M221">
        <v>53</v>
      </c>
    </row>
    <row r="222" spans="1:13" hidden="1" x14ac:dyDescent="0.35">
      <c r="A222">
        <v>169</v>
      </c>
      <c r="B222" t="s">
        <v>1112</v>
      </c>
      <c r="C222">
        <v>1</v>
      </c>
      <c r="D222">
        <v>1</v>
      </c>
      <c r="E222" s="72">
        <v>44516</v>
      </c>
      <c r="F222" s="72">
        <v>44516</v>
      </c>
      <c r="G222" t="s">
        <v>917</v>
      </c>
      <c r="H222" t="s">
        <v>908</v>
      </c>
      <c r="I222">
        <v>50</v>
      </c>
      <c r="J222" t="s">
        <v>66</v>
      </c>
      <c r="K222" t="s">
        <v>910</v>
      </c>
      <c r="L222">
        <v>175</v>
      </c>
      <c r="M222">
        <v>119</v>
      </c>
    </row>
    <row r="223" spans="1:13" hidden="1" x14ac:dyDescent="0.35">
      <c r="A223">
        <v>170</v>
      </c>
      <c r="B223" t="s">
        <v>1113</v>
      </c>
      <c r="C223">
        <v>3</v>
      </c>
      <c r="D223">
        <v>1</v>
      </c>
      <c r="E223" s="72">
        <v>44516</v>
      </c>
      <c r="F223" s="72">
        <v>44516</v>
      </c>
      <c r="G223" t="s">
        <v>917</v>
      </c>
      <c r="H223" t="s">
        <v>927</v>
      </c>
      <c r="I223">
        <v>55</v>
      </c>
      <c r="J223" t="s">
        <v>66</v>
      </c>
      <c r="K223" t="s">
        <v>910</v>
      </c>
      <c r="L223">
        <v>170</v>
      </c>
      <c r="M223">
        <v>88</v>
      </c>
    </row>
    <row r="224" spans="1:13" hidden="1" x14ac:dyDescent="0.35">
      <c r="A224">
        <v>180</v>
      </c>
      <c r="B224" t="s">
        <v>1116</v>
      </c>
      <c r="C224">
        <v>1</v>
      </c>
      <c r="D224">
        <v>1</v>
      </c>
      <c r="E224" s="72">
        <v>44517</v>
      </c>
      <c r="F224" s="72">
        <v>44517</v>
      </c>
      <c r="G224" t="s">
        <v>914</v>
      </c>
      <c r="H224" t="s">
        <v>908</v>
      </c>
      <c r="I224">
        <v>27</v>
      </c>
      <c r="J224" t="s">
        <v>66</v>
      </c>
      <c r="K224" t="s">
        <v>910</v>
      </c>
      <c r="L224">
        <v>170</v>
      </c>
      <c r="M224">
        <v>137</v>
      </c>
    </row>
    <row r="225" spans="1:18" hidden="1" x14ac:dyDescent="0.35">
      <c r="A225">
        <v>181</v>
      </c>
      <c r="B225" t="s">
        <v>1117</v>
      </c>
      <c r="C225">
        <v>2</v>
      </c>
      <c r="D225">
        <v>1</v>
      </c>
      <c r="E225" s="72">
        <v>44539</v>
      </c>
      <c r="F225" s="72">
        <v>44539</v>
      </c>
      <c r="G225" t="s">
        <v>914</v>
      </c>
      <c r="H225" t="s">
        <v>927</v>
      </c>
      <c r="I225">
        <v>50</v>
      </c>
      <c r="J225" t="s">
        <v>66</v>
      </c>
      <c r="K225" t="s">
        <v>1016</v>
      </c>
      <c r="L225">
        <v>157</v>
      </c>
      <c r="M225">
        <v>76</v>
      </c>
    </row>
    <row r="226" spans="1:18" hidden="1" x14ac:dyDescent="0.35">
      <c r="A226">
        <v>247</v>
      </c>
      <c r="B226" t="s">
        <v>1149</v>
      </c>
      <c r="C226">
        <v>1</v>
      </c>
      <c r="D226">
        <v>1</v>
      </c>
      <c r="E226" s="72">
        <v>44636</v>
      </c>
      <c r="F226" s="72">
        <v>44636</v>
      </c>
      <c r="G226" t="s">
        <v>917</v>
      </c>
      <c r="H226" t="s">
        <v>908</v>
      </c>
      <c r="I226">
        <v>23</v>
      </c>
      <c r="J226" t="s">
        <v>66</v>
      </c>
      <c r="K226" t="s">
        <v>910</v>
      </c>
      <c r="L226">
        <v>173</v>
      </c>
      <c r="M226">
        <v>106</v>
      </c>
    </row>
    <row r="227" spans="1:18" hidden="1" x14ac:dyDescent="0.35">
      <c r="A227">
        <v>252</v>
      </c>
      <c r="B227" t="s">
        <v>1153</v>
      </c>
      <c r="C227">
        <v>1</v>
      </c>
      <c r="D227">
        <v>1</v>
      </c>
      <c r="E227" s="72">
        <v>44649</v>
      </c>
      <c r="F227" s="72">
        <v>44649</v>
      </c>
      <c r="G227" t="s">
        <v>914</v>
      </c>
      <c r="H227" t="s">
        <v>908</v>
      </c>
      <c r="I227">
        <v>47</v>
      </c>
      <c r="J227" t="s">
        <v>66</v>
      </c>
      <c r="K227" t="s">
        <v>910</v>
      </c>
      <c r="L227">
        <v>168</v>
      </c>
      <c r="M227">
        <v>74</v>
      </c>
    </row>
    <row r="228" spans="1:18" hidden="1" x14ac:dyDescent="0.35">
      <c r="A228">
        <v>261</v>
      </c>
      <c r="B228" t="s">
        <v>1159</v>
      </c>
      <c r="C228">
        <v>1</v>
      </c>
      <c r="D228">
        <v>1</v>
      </c>
      <c r="E228" s="72">
        <v>44698</v>
      </c>
      <c r="F228" s="72">
        <v>44698</v>
      </c>
      <c r="G228" t="s">
        <v>914</v>
      </c>
      <c r="H228" t="s">
        <v>908</v>
      </c>
      <c r="I228">
        <v>49</v>
      </c>
      <c r="J228" t="s">
        <v>66</v>
      </c>
      <c r="K228" t="s">
        <v>910</v>
      </c>
      <c r="L228">
        <v>165</v>
      </c>
      <c r="M228">
        <v>100</v>
      </c>
    </row>
    <row r="229" spans="1:18" hidden="1" x14ac:dyDescent="0.35">
      <c r="A229">
        <v>289</v>
      </c>
      <c r="B229" t="s">
        <v>1174</v>
      </c>
      <c r="C229">
        <v>3</v>
      </c>
      <c r="D229">
        <v>1</v>
      </c>
      <c r="E229" s="72">
        <v>44704</v>
      </c>
      <c r="F229" s="72">
        <v>44704</v>
      </c>
      <c r="G229" t="s">
        <v>914</v>
      </c>
      <c r="H229" t="s">
        <v>927</v>
      </c>
      <c r="I229">
        <v>78</v>
      </c>
      <c r="J229" t="s">
        <v>66</v>
      </c>
      <c r="K229" t="s">
        <v>910</v>
      </c>
      <c r="L229">
        <v>163</v>
      </c>
      <c r="M229">
        <v>68</v>
      </c>
    </row>
    <row r="230" spans="1:18" hidden="1" x14ac:dyDescent="0.35">
      <c r="A230">
        <v>298</v>
      </c>
      <c r="B230" t="s">
        <v>1180</v>
      </c>
      <c r="C230">
        <v>1</v>
      </c>
      <c r="D230">
        <v>1</v>
      </c>
      <c r="E230" s="72">
        <v>44763</v>
      </c>
      <c r="F230" s="72">
        <v>44763</v>
      </c>
      <c r="G230" t="s">
        <v>917</v>
      </c>
      <c r="H230" t="s">
        <v>927</v>
      </c>
      <c r="I230">
        <v>52</v>
      </c>
      <c r="J230" t="s">
        <v>66</v>
      </c>
      <c r="K230" t="s">
        <v>910</v>
      </c>
      <c r="L230">
        <v>172</v>
      </c>
      <c r="M230">
        <v>65</v>
      </c>
    </row>
    <row r="231" spans="1:18" hidden="1" x14ac:dyDescent="0.35">
      <c r="A231">
        <v>303</v>
      </c>
      <c r="B231" t="s">
        <v>1184</v>
      </c>
      <c r="C231">
        <v>2</v>
      </c>
      <c r="D231">
        <v>1</v>
      </c>
      <c r="E231" s="72">
        <v>44788</v>
      </c>
      <c r="F231" s="72">
        <v>44788</v>
      </c>
      <c r="G231" t="s">
        <v>922</v>
      </c>
      <c r="H231" t="s">
        <v>908</v>
      </c>
      <c r="I231">
        <v>41</v>
      </c>
      <c r="J231" t="s">
        <v>66</v>
      </c>
      <c r="K231" t="s">
        <v>910</v>
      </c>
      <c r="L231">
        <v>160</v>
      </c>
      <c r="M231">
        <v>70</v>
      </c>
    </row>
    <row r="232" spans="1:18" hidden="1" x14ac:dyDescent="0.35">
      <c r="A232">
        <v>311</v>
      </c>
      <c r="B232" t="s">
        <v>1189</v>
      </c>
      <c r="C232">
        <v>2</v>
      </c>
      <c r="D232">
        <v>1</v>
      </c>
      <c r="E232" s="72">
        <v>44686</v>
      </c>
      <c r="F232" s="72">
        <v>44686</v>
      </c>
      <c r="G232" t="s">
        <v>917</v>
      </c>
      <c r="H232" t="s">
        <v>927</v>
      </c>
      <c r="I232">
        <v>61</v>
      </c>
      <c r="J232" t="s">
        <v>66</v>
      </c>
      <c r="K232" t="s">
        <v>910</v>
      </c>
      <c r="L232">
        <v>157</v>
      </c>
      <c r="M232">
        <v>71</v>
      </c>
    </row>
    <row r="233" spans="1:18" hidden="1" x14ac:dyDescent="0.35">
      <c r="A233">
        <v>313</v>
      </c>
      <c r="B233" t="s">
        <v>1190</v>
      </c>
      <c r="C233">
        <v>1</v>
      </c>
      <c r="D233">
        <v>1</v>
      </c>
      <c r="E233" s="72">
        <v>44699</v>
      </c>
      <c r="F233" s="72">
        <v>44699</v>
      </c>
      <c r="G233" t="s">
        <v>917</v>
      </c>
      <c r="H233" t="s">
        <v>908</v>
      </c>
      <c r="I233">
        <v>35</v>
      </c>
      <c r="J233" t="s">
        <v>66</v>
      </c>
      <c r="K233" t="s">
        <v>910</v>
      </c>
      <c r="L233">
        <v>170</v>
      </c>
      <c r="M233">
        <v>62</v>
      </c>
    </row>
    <row r="234" spans="1:18" hidden="1" x14ac:dyDescent="0.35">
      <c r="A234">
        <v>317</v>
      </c>
      <c r="B234" t="s">
        <v>1193</v>
      </c>
      <c r="C234">
        <v>2</v>
      </c>
      <c r="D234">
        <v>1</v>
      </c>
      <c r="E234" s="72">
        <v>44762</v>
      </c>
      <c r="F234" s="72">
        <v>44762</v>
      </c>
      <c r="G234" t="s">
        <v>914</v>
      </c>
      <c r="H234" t="s">
        <v>927</v>
      </c>
      <c r="I234">
        <v>55</v>
      </c>
      <c r="J234" t="s">
        <v>909</v>
      </c>
      <c r="K234" t="s">
        <v>910</v>
      </c>
      <c r="L234">
        <v>162</v>
      </c>
      <c r="M234">
        <v>61</v>
      </c>
    </row>
    <row r="235" spans="1:18" x14ac:dyDescent="0.35">
      <c r="A235">
        <v>14</v>
      </c>
      <c r="B235" t="s">
        <v>913</v>
      </c>
      <c r="C235">
        <v>1</v>
      </c>
      <c r="D235">
        <v>0.5</v>
      </c>
      <c r="E235" s="72">
        <v>44119</v>
      </c>
      <c r="F235" s="72">
        <v>44119</v>
      </c>
      <c r="G235" t="s">
        <v>914</v>
      </c>
      <c r="H235" t="s">
        <v>908</v>
      </c>
      <c r="I235">
        <v>50</v>
      </c>
      <c r="J235" t="s">
        <v>66</v>
      </c>
      <c r="K235" t="s">
        <v>910</v>
      </c>
      <c r="L235">
        <v>170</v>
      </c>
      <c r="M235">
        <v>68</v>
      </c>
      <c r="N235" t="s">
        <v>909</v>
      </c>
      <c r="O235" s="72">
        <v>44175</v>
      </c>
      <c r="P235" t="s">
        <v>911</v>
      </c>
      <c r="R235" t="s">
        <v>915</v>
      </c>
    </row>
    <row r="236" spans="1:18" x14ac:dyDescent="0.35">
      <c r="A236">
        <v>17</v>
      </c>
      <c r="B236" t="s">
        <v>919</v>
      </c>
      <c r="C236">
        <v>1</v>
      </c>
      <c r="D236">
        <v>0.5</v>
      </c>
      <c r="E236" s="72">
        <v>44126</v>
      </c>
      <c r="F236" s="72">
        <v>44126</v>
      </c>
      <c r="G236" t="s">
        <v>914</v>
      </c>
      <c r="H236" t="s">
        <v>908</v>
      </c>
      <c r="I236">
        <v>25</v>
      </c>
      <c r="J236" t="s">
        <v>66</v>
      </c>
      <c r="K236" t="s">
        <v>910</v>
      </c>
      <c r="L236">
        <v>155</v>
      </c>
      <c r="M236">
        <v>44</v>
      </c>
      <c r="N236" t="s">
        <v>909</v>
      </c>
      <c r="O236" s="72">
        <v>44134</v>
      </c>
      <c r="P236" t="s">
        <v>911</v>
      </c>
      <c r="R236" t="s">
        <v>920</v>
      </c>
    </row>
    <row r="237" spans="1:18" x14ac:dyDescent="0.35">
      <c r="A237">
        <v>73</v>
      </c>
      <c r="B237" t="s">
        <v>932</v>
      </c>
      <c r="C237">
        <v>1</v>
      </c>
      <c r="D237">
        <v>0.5</v>
      </c>
      <c r="E237" s="72">
        <v>44336</v>
      </c>
      <c r="F237" s="72">
        <v>44336</v>
      </c>
      <c r="G237" t="s">
        <v>922</v>
      </c>
      <c r="H237" t="s">
        <v>908</v>
      </c>
      <c r="I237">
        <v>49</v>
      </c>
      <c r="J237" t="s">
        <v>66</v>
      </c>
      <c r="K237" t="s">
        <v>910</v>
      </c>
      <c r="L237">
        <v>165</v>
      </c>
      <c r="M237">
        <v>108</v>
      </c>
      <c r="N237" t="s">
        <v>909</v>
      </c>
      <c r="O237" s="72">
        <v>44379</v>
      </c>
      <c r="P237" t="s">
        <v>911</v>
      </c>
      <c r="R237" t="s">
        <v>915</v>
      </c>
    </row>
    <row r="238" spans="1:18" x14ac:dyDescent="0.35">
      <c r="A238">
        <v>104</v>
      </c>
      <c r="B238" t="s">
        <v>935</v>
      </c>
      <c r="C238">
        <v>1</v>
      </c>
      <c r="D238">
        <v>0.5</v>
      </c>
      <c r="E238" s="72">
        <v>44370</v>
      </c>
      <c r="F238" s="72">
        <v>44370</v>
      </c>
      <c r="G238" t="s">
        <v>917</v>
      </c>
      <c r="H238" t="s">
        <v>927</v>
      </c>
      <c r="I238">
        <v>63</v>
      </c>
      <c r="J238" t="s">
        <v>66</v>
      </c>
      <c r="K238" t="s">
        <v>910</v>
      </c>
      <c r="L238">
        <v>170</v>
      </c>
      <c r="M238">
        <v>124</v>
      </c>
      <c r="N238" t="s">
        <v>909</v>
      </c>
      <c r="O238" s="72">
        <v>44502</v>
      </c>
      <c r="P238" t="s">
        <v>911</v>
      </c>
      <c r="R238" t="s">
        <v>912</v>
      </c>
    </row>
    <row r="239" spans="1:18" x14ac:dyDescent="0.35">
      <c r="A239">
        <v>108</v>
      </c>
      <c r="B239" t="s">
        <v>937</v>
      </c>
      <c r="C239">
        <v>1</v>
      </c>
      <c r="D239">
        <v>0.5</v>
      </c>
      <c r="E239" s="72">
        <v>44642</v>
      </c>
      <c r="F239" s="72">
        <v>44642</v>
      </c>
      <c r="G239" t="s">
        <v>917</v>
      </c>
      <c r="H239" t="s">
        <v>927</v>
      </c>
      <c r="I239">
        <v>57</v>
      </c>
      <c r="J239" t="s">
        <v>66</v>
      </c>
      <c r="K239" t="s">
        <v>910</v>
      </c>
      <c r="L239">
        <v>176</v>
      </c>
      <c r="M239">
        <v>63</v>
      </c>
      <c r="N239" t="s">
        <v>909</v>
      </c>
      <c r="O239" s="72">
        <v>44651</v>
      </c>
      <c r="P239" t="s">
        <v>911</v>
      </c>
      <c r="R239" t="s">
        <v>915</v>
      </c>
    </row>
    <row r="240" spans="1:18" x14ac:dyDescent="0.35">
      <c r="A240">
        <v>109</v>
      </c>
      <c r="B240" t="s">
        <v>938</v>
      </c>
      <c r="C240">
        <v>1</v>
      </c>
      <c r="D240">
        <v>0.5</v>
      </c>
      <c r="E240" s="72">
        <v>44407</v>
      </c>
      <c r="F240" s="72">
        <v>44407</v>
      </c>
      <c r="G240" t="s">
        <v>917</v>
      </c>
      <c r="H240" t="s">
        <v>927</v>
      </c>
      <c r="I240">
        <v>64</v>
      </c>
      <c r="J240" t="s">
        <v>66</v>
      </c>
      <c r="K240" t="s">
        <v>910</v>
      </c>
      <c r="L240">
        <v>164</v>
      </c>
      <c r="M240">
        <v>59</v>
      </c>
      <c r="N240" t="s">
        <v>909</v>
      </c>
      <c r="O240" s="72">
        <v>44463</v>
      </c>
      <c r="P240" t="s">
        <v>911</v>
      </c>
      <c r="R240" t="s">
        <v>912</v>
      </c>
    </row>
    <row r="241" spans="1:18" x14ac:dyDescent="0.35">
      <c r="A241">
        <v>110</v>
      </c>
      <c r="B241" t="s">
        <v>939</v>
      </c>
      <c r="C241">
        <v>1</v>
      </c>
      <c r="D241">
        <v>0.5</v>
      </c>
      <c r="E241" s="72">
        <v>44342</v>
      </c>
      <c r="F241" s="72">
        <v>44342</v>
      </c>
      <c r="G241" t="s">
        <v>914</v>
      </c>
      <c r="H241" t="s">
        <v>927</v>
      </c>
      <c r="I241">
        <v>64</v>
      </c>
      <c r="J241" t="s">
        <v>66</v>
      </c>
      <c r="K241" t="s">
        <v>910</v>
      </c>
      <c r="L241">
        <v>166</v>
      </c>
      <c r="M241">
        <v>76</v>
      </c>
      <c r="N241" t="s">
        <v>909</v>
      </c>
      <c r="O241" s="72">
        <v>44350</v>
      </c>
      <c r="P241" t="s">
        <v>911</v>
      </c>
      <c r="R241" t="s">
        <v>915</v>
      </c>
    </row>
    <row r="242" spans="1:18" x14ac:dyDescent="0.35">
      <c r="A242">
        <v>115</v>
      </c>
      <c r="B242" t="s">
        <v>942</v>
      </c>
      <c r="C242">
        <v>1</v>
      </c>
      <c r="D242">
        <v>0.5</v>
      </c>
      <c r="E242" s="72">
        <v>44550</v>
      </c>
      <c r="F242" s="72">
        <v>44550</v>
      </c>
      <c r="G242" t="s">
        <v>914</v>
      </c>
      <c r="H242" t="s">
        <v>908</v>
      </c>
      <c r="I242">
        <v>45</v>
      </c>
      <c r="J242" t="s">
        <v>909</v>
      </c>
      <c r="L242">
        <v>162</v>
      </c>
      <c r="M242">
        <v>102</v>
      </c>
      <c r="N242" t="s">
        <v>909</v>
      </c>
      <c r="O242" s="72">
        <v>44585</v>
      </c>
      <c r="P242" t="s">
        <v>911</v>
      </c>
      <c r="R242" t="s">
        <v>88</v>
      </c>
    </row>
    <row r="243" spans="1:18" x14ac:dyDescent="0.35">
      <c r="A243">
        <v>208</v>
      </c>
      <c r="B243" t="s">
        <v>959</v>
      </c>
      <c r="C243">
        <v>1</v>
      </c>
      <c r="D243">
        <v>0.5</v>
      </c>
      <c r="E243" s="72">
        <v>44642</v>
      </c>
      <c r="F243" s="72">
        <v>44642</v>
      </c>
      <c r="G243" t="s">
        <v>917</v>
      </c>
      <c r="H243" t="s">
        <v>908</v>
      </c>
      <c r="I243">
        <v>45</v>
      </c>
      <c r="J243" t="s">
        <v>66</v>
      </c>
      <c r="K243" t="s">
        <v>910</v>
      </c>
      <c r="L243">
        <v>160</v>
      </c>
      <c r="M243">
        <v>64</v>
      </c>
      <c r="N243" t="s">
        <v>909</v>
      </c>
      <c r="O243" s="72">
        <v>44929</v>
      </c>
      <c r="P243" t="s">
        <v>911</v>
      </c>
      <c r="R243" t="s">
        <v>88</v>
      </c>
    </row>
    <row r="244" spans="1:18" x14ac:dyDescent="0.35">
      <c r="A244">
        <v>216</v>
      </c>
      <c r="B244" t="s">
        <v>962</v>
      </c>
      <c r="C244">
        <v>1</v>
      </c>
      <c r="D244">
        <v>0.5</v>
      </c>
      <c r="E244" s="72">
        <v>44662</v>
      </c>
      <c r="F244" s="72">
        <v>44662</v>
      </c>
      <c r="G244" t="s">
        <v>914</v>
      </c>
      <c r="H244" t="s">
        <v>908</v>
      </c>
      <c r="I244">
        <v>21</v>
      </c>
      <c r="J244" t="s">
        <v>66</v>
      </c>
      <c r="K244" t="s">
        <v>910</v>
      </c>
      <c r="L244">
        <v>63</v>
      </c>
      <c r="M244">
        <v>76</v>
      </c>
      <c r="N244" t="s">
        <v>909</v>
      </c>
      <c r="O244" s="72">
        <v>44663</v>
      </c>
      <c r="P244" t="s">
        <v>911</v>
      </c>
      <c r="R244" t="s">
        <v>918</v>
      </c>
    </row>
    <row r="245" spans="1:18" x14ac:dyDescent="0.35">
      <c r="A245">
        <v>218</v>
      </c>
      <c r="B245" t="s">
        <v>963</v>
      </c>
      <c r="C245">
        <v>2</v>
      </c>
      <c r="D245">
        <v>0.5</v>
      </c>
      <c r="E245" s="72">
        <v>44686</v>
      </c>
      <c r="F245" s="72">
        <v>44686</v>
      </c>
      <c r="G245" t="s">
        <v>914</v>
      </c>
      <c r="H245" t="s">
        <v>927</v>
      </c>
      <c r="I245">
        <v>69</v>
      </c>
      <c r="J245" t="s">
        <v>66</v>
      </c>
      <c r="K245" t="s">
        <v>910</v>
      </c>
      <c r="L245">
        <v>157</v>
      </c>
      <c r="M245">
        <v>97</v>
      </c>
      <c r="N245" t="s">
        <v>909</v>
      </c>
      <c r="O245" s="72">
        <v>44866</v>
      </c>
      <c r="P245" t="s">
        <v>911</v>
      </c>
      <c r="R245" t="s">
        <v>915</v>
      </c>
    </row>
    <row r="246" spans="1:18" x14ac:dyDescent="0.35">
      <c r="A246">
        <v>246</v>
      </c>
      <c r="B246" t="s">
        <v>967</v>
      </c>
      <c r="C246">
        <v>2</v>
      </c>
      <c r="D246">
        <v>0.5</v>
      </c>
      <c r="E246" s="72">
        <v>44718</v>
      </c>
      <c r="F246" s="72">
        <v>44718</v>
      </c>
      <c r="G246" t="s">
        <v>914</v>
      </c>
      <c r="H246" t="s">
        <v>908</v>
      </c>
      <c r="I246">
        <v>34</v>
      </c>
      <c r="J246" t="s">
        <v>66</v>
      </c>
      <c r="K246" t="s">
        <v>968</v>
      </c>
      <c r="L246">
        <v>170</v>
      </c>
      <c r="M246">
        <v>73</v>
      </c>
      <c r="N246" t="s">
        <v>909</v>
      </c>
      <c r="O246" s="72">
        <v>44846</v>
      </c>
      <c r="P246" t="s">
        <v>911</v>
      </c>
      <c r="R246" t="s">
        <v>915</v>
      </c>
    </row>
    <row r="247" spans="1:18" x14ac:dyDescent="0.35">
      <c r="A247">
        <v>259</v>
      </c>
      <c r="B247" t="s">
        <v>969</v>
      </c>
      <c r="C247">
        <v>1</v>
      </c>
      <c r="D247">
        <v>0.5</v>
      </c>
      <c r="E247" s="72">
        <v>44683</v>
      </c>
      <c r="F247" s="72">
        <v>44683</v>
      </c>
      <c r="G247" t="s">
        <v>914</v>
      </c>
      <c r="H247" t="s">
        <v>908</v>
      </c>
      <c r="I247">
        <v>49</v>
      </c>
      <c r="J247" t="s">
        <v>66</v>
      </c>
      <c r="K247" t="s">
        <v>910</v>
      </c>
      <c r="L247">
        <v>157</v>
      </c>
      <c r="M247">
        <v>102</v>
      </c>
      <c r="N247" t="s">
        <v>909</v>
      </c>
      <c r="O247" s="72">
        <v>44887</v>
      </c>
      <c r="P247" t="s">
        <v>911</v>
      </c>
      <c r="R247" t="s">
        <v>915</v>
      </c>
    </row>
    <row r="248" spans="1:18" x14ac:dyDescent="0.35">
      <c r="A248">
        <v>267</v>
      </c>
      <c r="B248" t="s">
        <v>972</v>
      </c>
      <c r="C248">
        <v>1</v>
      </c>
      <c r="D248">
        <v>0.5</v>
      </c>
      <c r="E248" s="72">
        <v>44802</v>
      </c>
      <c r="F248" s="72">
        <v>44802</v>
      </c>
      <c r="G248" t="s">
        <v>917</v>
      </c>
      <c r="H248" t="s">
        <v>908</v>
      </c>
      <c r="I248">
        <v>40</v>
      </c>
      <c r="J248" t="s">
        <v>66</v>
      </c>
      <c r="K248" t="s">
        <v>910</v>
      </c>
      <c r="L248">
        <v>164</v>
      </c>
      <c r="M248">
        <v>64</v>
      </c>
      <c r="N248" t="s">
        <v>909</v>
      </c>
      <c r="O248" s="72">
        <v>45022</v>
      </c>
      <c r="P248" t="s">
        <v>911</v>
      </c>
      <c r="R248" t="s">
        <v>915</v>
      </c>
    </row>
    <row r="249" spans="1:18" x14ac:dyDescent="0.35">
      <c r="A249">
        <v>288</v>
      </c>
      <c r="B249" t="s">
        <v>975</v>
      </c>
      <c r="C249">
        <v>1</v>
      </c>
      <c r="D249">
        <v>0.5</v>
      </c>
      <c r="E249" s="72">
        <v>44734</v>
      </c>
      <c r="F249" s="72">
        <v>44734</v>
      </c>
      <c r="G249" t="s">
        <v>914</v>
      </c>
      <c r="H249" t="s">
        <v>908</v>
      </c>
      <c r="I249">
        <v>34</v>
      </c>
      <c r="J249" t="s">
        <v>66</v>
      </c>
      <c r="K249" t="s">
        <v>968</v>
      </c>
      <c r="L249">
        <v>165</v>
      </c>
      <c r="M249">
        <v>69</v>
      </c>
      <c r="N249" t="s">
        <v>909</v>
      </c>
      <c r="O249" s="72">
        <v>44734</v>
      </c>
      <c r="P249" t="s">
        <v>911</v>
      </c>
      <c r="R249" t="s">
        <v>915</v>
      </c>
    </row>
    <row r="250" spans="1:18" x14ac:dyDescent="0.35">
      <c r="A250">
        <v>329</v>
      </c>
      <c r="B250" t="s">
        <v>976</v>
      </c>
      <c r="C250">
        <v>1</v>
      </c>
      <c r="D250">
        <v>0.5</v>
      </c>
      <c r="E250" s="72">
        <v>44707</v>
      </c>
      <c r="F250" s="72">
        <v>44707</v>
      </c>
      <c r="G250" t="s">
        <v>914</v>
      </c>
      <c r="H250" t="s">
        <v>927</v>
      </c>
      <c r="I250">
        <v>71</v>
      </c>
      <c r="J250" t="s">
        <v>66</v>
      </c>
      <c r="K250" t="s">
        <v>910</v>
      </c>
      <c r="L250">
        <v>167</v>
      </c>
      <c r="M250">
        <v>69</v>
      </c>
      <c r="N250" t="s">
        <v>909</v>
      </c>
      <c r="O250" s="72">
        <v>44774</v>
      </c>
      <c r="P250" t="s">
        <v>911</v>
      </c>
      <c r="R250" t="s">
        <v>915</v>
      </c>
    </row>
    <row r="251" spans="1:18" x14ac:dyDescent="0.35">
      <c r="A251">
        <v>336</v>
      </c>
      <c r="B251" t="s">
        <v>978</v>
      </c>
      <c r="C251">
        <v>1</v>
      </c>
      <c r="D251">
        <v>0.5</v>
      </c>
      <c r="E251" s="72">
        <v>44763</v>
      </c>
      <c r="F251" s="72">
        <v>44764</v>
      </c>
      <c r="G251" t="s">
        <v>917</v>
      </c>
      <c r="H251" t="s">
        <v>908</v>
      </c>
      <c r="I251">
        <v>46</v>
      </c>
      <c r="J251" t="s">
        <v>66</v>
      </c>
      <c r="K251" t="s">
        <v>910</v>
      </c>
      <c r="L251">
        <v>175</v>
      </c>
      <c r="M251">
        <v>90</v>
      </c>
      <c r="N251" t="s">
        <v>909</v>
      </c>
      <c r="O251" s="72">
        <v>44818</v>
      </c>
      <c r="P251" t="s">
        <v>911</v>
      </c>
      <c r="R251" t="s">
        <v>915</v>
      </c>
    </row>
    <row r="252" spans="1:18" x14ac:dyDescent="0.35">
      <c r="A252">
        <v>340</v>
      </c>
      <c r="B252" t="s">
        <v>979</v>
      </c>
      <c r="C252">
        <v>1</v>
      </c>
      <c r="D252">
        <v>0.5</v>
      </c>
      <c r="E252" s="72">
        <v>44757</v>
      </c>
      <c r="F252" s="72">
        <v>44757</v>
      </c>
      <c r="G252" t="s">
        <v>914</v>
      </c>
      <c r="H252" t="s">
        <v>908</v>
      </c>
      <c r="I252">
        <v>45</v>
      </c>
      <c r="J252" t="s">
        <v>66</v>
      </c>
      <c r="K252" t="s">
        <v>910</v>
      </c>
      <c r="L252">
        <v>160</v>
      </c>
      <c r="M252">
        <v>76</v>
      </c>
      <c r="N252" t="s">
        <v>909</v>
      </c>
      <c r="O252" s="72">
        <v>44853</v>
      </c>
      <c r="P252" t="s">
        <v>911</v>
      </c>
      <c r="R252" t="s">
        <v>88</v>
      </c>
    </row>
    <row r="253" spans="1:18" hidden="1" x14ac:dyDescent="0.35">
      <c r="A253">
        <v>4</v>
      </c>
      <c r="B253" t="s">
        <v>988</v>
      </c>
      <c r="C253">
        <v>1</v>
      </c>
      <c r="D253">
        <v>0.5</v>
      </c>
      <c r="E253" s="72">
        <v>44571</v>
      </c>
      <c r="F253" s="72">
        <v>44571</v>
      </c>
      <c r="G253" t="s">
        <v>914</v>
      </c>
      <c r="H253" t="s">
        <v>908</v>
      </c>
      <c r="I253" t="s">
        <v>924</v>
      </c>
      <c r="L253" t="s">
        <v>924</v>
      </c>
      <c r="M253" t="s">
        <v>924</v>
      </c>
    </row>
    <row r="254" spans="1:18" hidden="1" x14ac:dyDescent="0.35">
      <c r="A254">
        <v>9</v>
      </c>
      <c r="B254" t="s">
        <v>990</v>
      </c>
      <c r="C254">
        <v>3</v>
      </c>
      <c r="D254">
        <v>0.5</v>
      </c>
      <c r="E254" s="72">
        <v>44552</v>
      </c>
      <c r="F254" s="72">
        <v>44552</v>
      </c>
      <c r="G254" t="s">
        <v>917</v>
      </c>
      <c r="I254" t="s">
        <v>924</v>
      </c>
      <c r="L254" t="s">
        <v>924</v>
      </c>
      <c r="M254" t="s">
        <v>924</v>
      </c>
    </row>
    <row r="255" spans="1:18" hidden="1" x14ac:dyDescent="0.35">
      <c r="A255">
        <v>11</v>
      </c>
      <c r="B255" t="s">
        <v>991</v>
      </c>
      <c r="C255">
        <v>1</v>
      </c>
      <c r="D255">
        <v>0.5</v>
      </c>
      <c r="E255" s="72">
        <v>44119</v>
      </c>
      <c r="F255" s="72">
        <v>44119</v>
      </c>
      <c r="G255" t="s">
        <v>914</v>
      </c>
      <c r="H255" t="s">
        <v>908</v>
      </c>
      <c r="I255">
        <v>31</v>
      </c>
      <c r="J255" t="s">
        <v>66</v>
      </c>
      <c r="K255" t="s">
        <v>910</v>
      </c>
      <c r="L255">
        <v>175</v>
      </c>
      <c r="M255">
        <v>117</v>
      </c>
    </row>
    <row r="256" spans="1:18" hidden="1" x14ac:dyDescent="0.35">
      <c r="A256">
        <v>12</v>
      </c>
      <c r="B256" t="s">
        <v>992</v>
      </c>
      <c r="C256">
        <v>1</v>
      </c>
      <c r="D256">
        <v>0.5</v>
      </c>
      <c r="E256" s="72">
        <v>44119</v>
      </c>
      <c r="F256" s="72">
        <v>44119</v>
      </c>
      <c r="G256" t="s">
        <v>914</v>
      </c>
      <c r="H256" t="s">
        <v>908</v>
      </c>
      <c r="I256">
        <v>49</v>
      </c>
      <c r="J256" t="s">
        <v>66</v>
      </c>
      <c r="K256" t="s">
        <v>910</v>
      </c>
      <c r="L256">
        <v>167</v>
      </c>
      <c r="M256">
        <v>72</v>
      </c>
    </row>
    <row r="257" spans="1:13" hidden="1" x14ac:dyDescent="0.35">
      <c r="A257">
        <v>13</v>
      </c>
      <c r="B257" t="s">
        <v>993</v>
      </c>
      <c r="C257">
        <v>1</v>
      </c>
      <c r="D257">
        <v>0.5</v>
      </c>
      <c r="E257" s="72">
        <v>44103</v>
      </c>
      <c r="F257" s="72">
        <v>44103</v>
      </c>
      <c r="G257" t="s">
        <v>922</v>
      </c>
      <c r="H257" t="s">
        <v>908</v>
      </c>
      <c r="I257">
        <v>45</v>
      </c>
      <c r="J257" t="s">
        <v>66</v>
      </c>
      <c r="K257" t="s">
        <v>910</v>
      </c>
      <c r="L257">
        <v>163</v>
      </c>
      <c r="M257">
        <v>56</v>
      </c>
    </row>
    <row r="258" spans="1:13" hidden="1" x14ac:dyDescent="0.35">
      <c r="A258">
        <v>22</v>
      </c>
      <c r="B258" t="s">
        <v>998</v>
      </c>
      <c r="C258">
        <v>1</v>
      </c>
      <c r="D258">
        <v>0.5</v>
      </c>
      <c r="E258" s="72">
        <v>44109</v>
      </c>
      <c r="F258" s="72">
        <v>44109</v>
      </c>
      <c r="G258" t="s">
        <v>922</v>
      </c>
      <c r="H258" t="s">
        <v>908</v>
      </c>
      <c r="I258">
        <v>42</v>
      </c>
      <c r="J258" t="s">
        <v>66</v>
      </c>
      <c r="K258" t="s">
        <v>910</v>
      </c>
      <c r="L258">
        <v>259</v>
      </c>
      <c r="M258">
        <v>88</v>
      </c>
    </row>
    <row r="259" spans="1:13" hidden="1" x14ac:dyDescent="0.35">
      <c r="A259">
        <v>31</v>
      </c>
      <c r="B259" t="s">
        <v>1004</v>
      </c>
      <c r="C259">
        <v>3</v>
      </c>
      <c r="D259">
        <v>0.5</v>
      </c>
      <c r="E259" s="72">
        <v>44293</v>
      </c>
      <c r="F259" s="72">
        <v>44293</v>
      </c>
      <c r="G259" t="s">
        <v>914</v>
      </c>
      <c r="H259" t="s">
        <v>908</v>
      </c>
      <c r="I259">
        <v>45</v>
      </c>
      <c r="J259" t="s">
        <v>66</v>
      </c>
      <c r="K259" t="s">
        <v>910</v>
      </c>
      <c r="L259">
        <v>165</v>
      </c>
      <c r="M259">
        <v>75</v>
      </c>
    </row>
    <row r="260" spans="1:13" hidden="1" x14ac:dyDescent="0.35">
      <c r="A260">
        <v>32</v>
      </c>
      <c r="B260" t="s">
        <v>1004</v>
      </c>
      <c r="C260">
        <v>3</v>
      </c>
      <c r="D260">
        <v>0.5</v>
      </c>
      <c r="E260" s="72">
        <v>44293</v>
      </c>
      <c r="F260" s="72">
        <v>44293</v>
      </c>
      <c r="G260" t="s">
        <v>914</v>
      </c>
      <c r="H260" t="s">
        <v>908</v>
      </c>
      <c r="I260">
        <v>45</v>
      </c>
      <c r="J260" t="s">
        <v>66</v>
      </c>
      <c r="K260" t="s">
        <v>910</v>
      </c>
      <c r="L260">
        <v>165</v>
      </c>
      <c r="M260">
        <v>75</v>
      </c>
    </row>
    <row r="261" spans="1:13" hidden="1" x14ac:dyDescent="0.35">
      <c r="A261">
        <v>41</v>
      </c>
      <c r="B261" t="s">
        <v>1010</v>
      </c>
      <c r="C261">
        <v>2</v>
      </c>
      <c r="D261">
        <v>0.5</v>
      </c>
      <c r="E261" s="72">
        <v>44293</v>
      </c>
      <c r="F261" s="72">
        <v>44293</v>
      </c>
      <c r="G261" t="s">
        <v>917</v>
      </c>
      <c r="H261" t="s">
        <v>927</v>
      </c>
      <c r="I261">
        <v>61</v>
      </c>
      <c r="J261" t="s">
        <v>66</v>
      </c>
      <c r="K261" t="s">
        <v>910</v>
      </c>
      <c r="L261">
        <v>157</v>
      </c>
      <c r="M261">
        <v>69</v>
      </c>
    </row>
    <row r="262" spans="1:13" hidden="1" x14ac:dyDescent="0.35">
      <c r="A262">
        <v>59</v>
      </c>
      <c r="B262" t="s">
        <v>1026</v>
      </c>
      <c r="C262">
        <v>1</v>
      </c>
      <c r="D262">
        <v>0.5</v>
      </c>
      <c r="E262" s="72">
        <v>44320</v>
      </c>
      <c r="F262" s="72">
        <v>44320</v>
      </c>
      <c r="G262" t="s">
        <v>917</v>
      </c>
      <c r="H262" t="s">
        <v>927</v>
      </c>
      <c r="I262">
        <v>56</v>
      </c>
      <c r="J262" t="s">
        <v>66</v>
      </c>
      <c r="K262" t="s">
        <v>910</v>
      </c>
      <c r="L262">
        <v>180</v>
      </c>
      <c r="M262">
        <v>71</v>
      </c>
    </row>
    <row r="263" spans="1:13" hidden="1" x14ac:dyDescent="0.35">
      <c r="A263">
        <v>64</v>
      </c>
      <c r="B263" t="s">
        <v>1031</v>
      </c>
      <c r="C263">
        <v>1</v>
      </c>
      <c r="D263">
        <v>0.5</v>
      </c>
      <c r="E263" s="72">
        <v>44286</v>
      </c>
      <c r="F263" s="72">
        <v>44286</v>
      </c>
      <c r="G263" t="s">
        <v>1032</v>
      </c>
      <c r="H263" t="s">
        <v>908</v>
      </c>
      <c r="I263">
        <v>26</v>
      </c>
      <c r="J263" t="s">
        <v>66</v>
      </c>
      <c r="K263" t="s">
        <v>968</v>
      </c>
      <c r="L263">
        <v>160</v>
      </c>
      <c r="M263">
        <v>80</v>
      </c>
    </row>
    <row r="264" spans="1:13" hidden="1" x14ac:dyDescent="0.35">
      <c r="A264">
        <v>65</v>
      </c>
      <c r="B264" t="s">
        <v>1033</v>
      </c>
      <c r="C264">
        <v>1</v>
      </c>
      <c r="D264">
        <v>0.5</v>
      </c>
      <c r="E264" s="72">
        <v>44281</v>
      </c>
      <c r="F264" s="72">
        <v>44281</v>
      </c>
      <c r="G264" t="s">
        <v>1032</v>
      </c>
      <c r="H264" t="s">
        <v>908</v>
      </c>
      <c r="I264">
        <v>20</v>
      </c>
      <c r="J264" t="s">
        <v>66</v>
      </c>
      <c r="K264" t="s">
        <v>910</v>
      </c>
      <c r="L264">
        <v>180</v>
      </c>
      <c r="M264">
        <v>74</v>
      </c>
    </row>
    <row r="265" spans="1:13" hidden="1" x14ac:dyDescent="0.35">
      <c r="A265">
        <v>79</v>
      </c>
      <c r="B265" t="s">
        <v>1042</v>
      </c>
      <c r="C265">
        <v>1</v>
      </c>
      <c r="D265">
        <v>0.5</v>
      </c>
      <c r="E265" s="72">
        <v>44323</v>
      </c>
      <c r="F265" s="72">
        <v>44323</v>
      </c>
      <c r="G265" t="s">
        <v>1032</v>
      </c>
      <c r="H265" t="s">
        <v>927</v>
      </c>
      <c r="I265">
        <v>59</v>
      </c>
      <c r="J265" t="s">
        <v>66</v>
      </c>
      <c r="K265" t="s">
        <v>910</v>
      </c>
      <c r="L265">
        <v>160</v>
      </c>
      <c r="M265">
        <v>95</v>
      </c>
    </row>
    <row r="266" spans="1:13" hidden="1" x14ac:dyDescent="0.35">
      <c r="A266">
        <v>80</v>
      </c>
      <c r="B266" t="s">
        <v>1043</v>
      </c>
      <c r="C266">
        <v>1</v>
      </c>
      <c r="D266">
        <v>0.5</v>
      </c>
      <c r="E266" s="72">
        <v>44323</v>
      </c>
      <c r="F266" s="72">
        <v>44323</v>
      </c>
      <c r="G266" t="s">
        <v>1032</v>
      </c>
      <c r="H266" t="s">
        <v>908</v>
      </c>
      <c r="I266">
        <v>29</v>
      </c>
      <c r="J266" t="s">
        <v>909</v>
      </c>
      <c r="L266">
        <v>163</v>
      </c>
      <c r="M266">
        <v>59</v>
      </c>
    </row>
    <row r="267" spans="1:13" hidden="1" x14ac:dyDescent="0.35">
      <c r="A267">
        <v>81</v>
      </c>
      <c r="B267" t="s">
        <v>1044</v>
      </c>
      <c r="C267">
        <v>1</v>
      </c>
      <c r="D267">
        <v>0.5</v>
      </c>
      <c r="E267" s="72">
        <v>44315</v>
      </c>
      <c r="F267" s="72">
        <v>44315</v>
      </c>
      <c r="G267" t="s">
        <v>1032</v>
      </c>
      <c r="H267" t="s">
        <v>908</v>
      </c>
      <c r="I267">
        <v>29</v>
      </c>
      <c r="J267" t="s">
        <v>909</v>
      </c>
      <c r="K267" t="s">
        <v>910</v>
      </c>
      <c r="L267">
        <v>152</v>
      </c>
      <c r="M267">
        <v>48</v>
      </c>
    </row>
    <row r="268" spans="1:13" hidden="1" x14ac:dyDescent="0.35">
      <c r="A268">
        <v>82</v>
      </c>
      <c r="B268" t="s">
        <v>1045</v>
      </c>
      <c r="C268">
        <v>1</v>
      </c>
      <c r="D268">
        <v>0.5</v>
      </c>
      <c r="E268" s="72">
        <v>44300</v>
      </c>
      <c r="F268" s="72">
        <v>44300</v>
      </c>
      <c r="G268" t="s">
        <v>1032</v>
      </c>
      <c r="H268" t="s">
        <v>908</v>
      </c>
      <c r="I268">
        <v>49</v>
      </c>
      <c r="J268" t="s">
        <v>66</v>
      </c>
      <c r="K268" t="s">
        <v>910</v>
      </c>
      <c r="L268">
        <v>165</v>
      </c>
      <c r="M268">
        <v>57</v>
      </c>
    </row>
    <row r="269" spans="1:13" hidden="1" x14ac:dyDescent="0.35">
      <c r="A269">
        <v>83</v>
      </c>
      <c r="B269" t="s">
        <v>1046</v>
      </c>
      <c r="C269">
        <v>1</v>
      </c>
      <c r="D269">
        <v>0.5</v>
      </c>
      <c r="E269" s="72">
        <v>44300</v>
      </c>
      <c r="F269" s="72">
        <v>44300</v>
      </c>
      <c r="G269" t="s">
        <v>1032</v>
      </c>
      <c r="H269" t="s">
        <v>908</v>
      </c>
      <c r="I269">
        <v>41</v>
      </c>
      <c r="J269" t="s">
        <v>66</v>
      </c>
      <c r="K269" t="s">
        <v>910</v>
      </c>
      <c r="L269">
        <v>170</v>
      </c>
      <c r="M269">
        <v>73</v>
      </c>
    </row>
    <row r="270" spans="1:13" hidden="1" x14ac:dyDescent="0.35">
      <c r="A270">
        <v>84</v>
      </c>
      <c r="B270" t="s">
        <v>1047</v>
      </c>
      <c r="C270">
        <v>2</v>
      </c>
      <c r="D270">
        <v>0.5</v>
      </c>
      <c r="E270" s="72">
        <v>44385</v>
      </c>
      <c r="F270" s="72">
        <v>44385</v>
      </c>
      <c r="G270" t="s">
        <v>907</v>
      </c>
      <c r="H270" t="s">
        <v>927</v>
      </c>
      <c r="I270">
        <v>55</v>
      </c>
      <c r="J270" t="s">
        <v>66</v>
      </c>
      <c r="K270" t="s">
        <v>910</v>
      </c>
      <c r="L270">
        <v>170</v>
      </c>
      <c r="M270">
        <v>84</v>
      </c>
    </row>
    <row r="271" spans="1:13" hidden="1" x14ac:dyDescent="0.35">
      <c r="A271">
        <v>91</v>
      </c>
      <c r="B271" t="s">
        <v>1053</v>
      </c>
      <c r="C271">
        <v>1</v>
      </c>
      <c r="D271">
        <v>0.5</v>
      </c>
      <c r="E271" s="72">
        <v>44368</v>
      </c>
      <c r="F271" s="72">
        <v>44368</v>
      </c>
      <c r="G271" t="s">
        <v>917</v>
      </c>
      <c r="H271" t="s">
        <v>908</v>
      </c>
      <c r="I271">
        <v>40</v>
      </c>
      <c r="J271" t="s">
        <v>66</v>
      </c>
      <c r="K271" t="s">
        <v>910</v>
      </c>
      <c r="L271">
        <v>160</v>
      </c>
      <c r="M271">
        <v>142</v>
      </c>
    </row>
    <row r="272" spans="1:13" hidden="1" x14ac:dyDescent="0.35">
      <c r="A272">
        <v>94</v>
      </c>
      <c r="B272" t="s">
        <v>1056</v>
      </c>
      <c r="C272">
        <v>1</v>
      </c>
      <c r="D272">
        <v>0.5</v>
      </c>
      <c r="E272" s="72">
        <v>44565</v>
      </c>
      <c r="F272" s="72">
        <v>44565</v>
      </c>
      <c r="G272" t="s">
        <v>917</v>
      </c>
      <c r="H272" t="s">
        <v>908</v>
      </c>
      <c r="I272">
        <v>33</v>
      </c>
      <c r="J272" t="s">
        <v>909</v>
      </c>
      <c r="K272" t="s">
        <v>910</v>
      </c>
      <c r="L272">
        <v>165</v>
      </c>
      <c r="M272">
        <v>150</v>
      </c>
    </row>
    <row r="273" spans="1:13" hidden="1" x14ac:dyDescent="0.35">
      <c r="A273">
        <v>112</v>
      </c>
      <c r="B273" t="s">
        <v>1068</v>
      </c>
      <c r="C273">
        <v>1</v>
      </c>
      <c r="D273">
        <v>0.5</v>
      </c>
      <c r="E273" s="72">
        <v>44323</v>
      </c>
      <c r="F273" s="72">
        <v>44323</v>
      </c>
      <c r="G273" t="s">
        <v>1032</v>
      </c>
      <c r="H273" t="s">
        <v>908</v>
      </c>
      <c r="I273">
        <v>43</v>
      </c>
      <c r="J273" t="s">
        <v>66</v>
      </c>
      <c r="L273">
        <v>173</v>
      </c>
      <c r="M273">
        <v>69</v>
      </c>
    </row>
    <row r="274" spans="1:13" hidden="1" x14ac:dyDescent="0.35">
      <c r="A274">
        <v>127</v>
      </c>
      <c r="B274" t="s">
        <v>1079</v>
      </c>
      <c r="C274">
        <v>1</v>
      </c>
      <c r="D274">
        <v>0.5</v>
      </c>
      <c r="E274" s="72">
        <v>44452</v>
      </c>
      <c r="F274" s="72">
        <v>44452</v>
      </c>
      <c r="G274" t="s">
        <v>914</v>
      </c>
      <c r="H274" t="s">
        <v>908</v>
      </c>
      <c r="I274">
        <v>48</v>
      </c>
      <c r="J274" t="s">
        <v>909</v>
      </c>
      <c r="L274">
        <v>167</v>
      </c>
      <c r="M274">
        <v>65</v>
      </c>
    </row>
    <row r="275" spans="1:13" hidden="1" x14ac:dyDescent="0.35">
      <c r="A275">
        <v>139</v>
      </c>
      <c r="B275" t="s">
        <v>1090</v>
      </c>
      <c r="C275">
        <v>1</v>
      </c>
      <c r="D275">
        <v>0.5</v>
      </c>
      <c r="E275" s="72">
        <v>44564</v>
      </c>
      <c r="F275" s="72">
        <v>44564</v>
      </c>
      <c r="G275" t="s">
        <v>917</v>
      </c>
      <c r="H275" t="s">
        <v>927</v>
      </c>
      <c r="I275">
        <v>82</v>
      </c>
      <c r="J275" t="s">
        <v>909</v>
      </c>
      <c r="K275" t="s">
        <v>910</v>
      </c>
      <c r="L275">
        <v>162</v>
      </c>
      <c r="M275">
        <v>69</v>
      </c>
    </row>
    <row r="276" spans="1:13" hidden="1" x14ac:dyDescent="0.35">
      <c r="A276">
        <v>141</v>
      </c>
      <c r="B276" t="s">
        <v>1091</v>
      </c>
      <c r="C276">
        <v>1</v>
      </c>
      <c r="D276">
        <v>0.5</v>
      </c>
      <c r="E276" s="72">
        <v>44508</v>
      </c>
      <c r="F276" s="72">
        <v>44508</v>
      </c>
      <c r="G276" t="s">
        <v>917</v>
      </c>
      <c r="H276" t="s">
        <v>927</v>
      </c>
      <c r="I276">
        <v>63</v>
      </c>
      <c r="J276" t="s">
        <v>66</v>
      </c>
      <c r="K276" t="s">
        <v>968</v>
      </c>
      <c r="L276">
        <v>172</v>
      </c>
      <c r="M276">
        <v>88</v>
      </c>
    </row>
    <row r="277" spans="1:13" hidden="1" x14ac:dyDescent="0.35">
      <c r="A277">
        <v>146</v>
      </c>
      <c r="B277" t="s">
        <v>1095</v>
      </c>
      <c r="C277">
        <v>2</v>
      </c>
      <c r="D277">
        <v>0.5</v>
      </c>
      <c r="E277" s="72">
        <v>44511</v>
      </c>
      <c r="F277" s="72">
        <v>44511</v>
      </c>
      <c r="G277" t="s">
        <v>917</v>
      </c>
      <c r="H277" t="s">
        <v>927</v>
      </c>
      <c r="I277">
        <v>73</v>
      </c>
      <c r="J277" t="s">
        <v>66</v>
      </c>
      <c r="K277" t="s">
        <v>910</v>
      </c>
      <c r="L277">
        <v>167</v>
      </c>
      <c r="M277">
        <v>85</v>
      </c>
    </row>
    <row r="278" spans="1:13" hidden="1" x14ac:dyDescent="0.35">
      <c r="A278">
        <v>148</v>
      </c>
      <c r="B278" t="s">
        <v>1096</v>
      </c>
      <c r="C278">
        <v>2</v>
      </c>
      <c r="D278">
        <v>0.5</v>
      </c>
      <c r="E278" s="72">
        <v>44510</v>
      </c>
      <c r="F278" s="72">
        <v>44510</v>
      </c>
      <c r="G278" t="s">
        <v>922</v>
      </c>
      <c r="H278" t="s">
        <v>908</v>
      </c>
      <c r="I278">
        <v>26</v>
      </c>
      <c r="J278" t="s">
        <v>66</v>
      </c>
      <c r="K278" t="s">
        <v>910</v>
      </c>
      <c r="L278">
        <v>157</v>
      </c>
      <c r="M278">
        <v>62</v>
      </c>
    </row>
    <row r="279" spans="1:13" hidden="1" x14ac:dyDescent="0.35">
      <c r="A279">
        <v>149</v>
      </c>
      <c r="B279" t="s">
        <v>1097</v>
      </c>
      <c r="C279">
        <v>1</v>
      </c>
      <c r="D279">
        <v>0.5</v>
      </c>
      <c r="E279" s="72">
        <v>44505</v>
      </c>
      <c r="F279" s="72">
        <v>44505</v>
      </c>
      <c r="G279" t="s">
        <v>917</v>
      </c>
      <c r="H279" t="s">
        <v>908</v>
      </c>
      <c r="I279">
        <v>50</v>
      </c>
      <c r="J279" t="s">
        <v>66</v>
      </c>
      <c r="K279" t="s">
        <v>910</v>
      </c>
      <c r="L279">
        <v>156</v>
      </c>
      <c r="M279">
        <v>77</v>
      </c>
    </row>
    <row r="280" spans="1:13" hidden="1" x14ac:dyDescent="0.35">
      <c r="A280">
        <v>156</v>
      </c>
      <c r="B280" t="s">
        <v>1103</v>
      </c>
      <c r="C280">
        <v>1</v>
      </c>
      <c r="D280">
        <v>0.5</v>
      </c>
      <c r="E280" s="72">
        <v>44552</v>
      </c>
      <c r="F280" s="72">
        <v>44552</v>
      </c>
      <c r="G280" t="s">
        <v>917</v>
      </c>
      <c r="H280" t="s">
        <v>908</v>
      </c>
      <c r="I280">
        <v>37</v>
      </c>
      <c r="J280" t="s">
        <v>66</v>
      </c>
      <c r="K280" t="s">
        <v>910</v>
      </c>
      <c r="L280">
        <v>170</v>
      </c>
      <c r="M280">
        <v>62</v>
      </c>
    </row>
    <row r="281" spans="1:13" hidden="1" x14ac:dyDescent="0.35">
      <c r="A281">
        <v>158</v>
      </c>
      <c r="B281" t="s">
        <v>1104</v>
      </c>
      <c r="C281">
        <v>2</v>
      </c>
      <c r="D281">
        <v>0.5</v>
      </c>
      <c r="E281" s="72">
        <v>44609</v>
      </c>
      <c r="F281" s="72">
        <v>44609</v>
      </c>
      <c r="G281" t="s">
        <v>917</v>
      </c>
      <c r="H281" t="s">
        <v>908</v>
      </c>
      <c r="I281">
        <v>49</v>
      </c>
      <c r="J281" t="s">
        <v>66</v>
      </c>
      <c r="K281" t="s">
        <v>910</v>
      </c>
      <c r="L281">
        <v>165</v>
      </c>
      <c r="M281">
        <v>77</v>
      </c>
    </row>
    <row r="282" spans="1:13" hidden="1" x14ac:dyDescent="0.35">
      <c r="A282">
        <v>159</v>
      </c>
      <c r="B282" t="s">
        <v>1105</v>
      </c>
      <c r="C282">
        <v>1</v>
      </c>
      <c r="D282">
        <v>0.5</v>
      </c>
      <c r="E282" s="72">
        <v>44644</v>
      </c>
      <c r="F282" s="72">
        <v>44644</v>
      </c>
      <c r="G282" t="s">
        <v>917</v>
      </c>
      <c r="H282" t="s">
        <v>908</v>
      </c>
      <c r="I282">
        <v>43</v>
      </c>
      <c r="J282" t="s">
        <v>66</v>
      </c>
      <c r="K282" t="s">
        <v>910</v>
      </c>
      <c r="L282">
        <v>167</v>
      </c>
      <c r="M282">
        <v>69</v>
      </c>
    </row>
    <row r="283" spans="1:13" hidden="1" x14ac:dyDescent="0.35">
      <c r="A283">
        <v>160</v>
      </c>
      <c r="B283" t="s">
        <v>1106</v>
      </c>
      <c r="C283">
        <v>1</v>
      </c>
      <c r="D283">
        <v>0.5</v>
      </c>
      <c r="E283" s="72">
        <v>44588</v>
      </c>
      <c r="F283" s="72">
        <v>44588</v>
      </c>
      <c r="G283" t="s">
        <v>914</v>
      </c>
      <c r="H283" t="s">
        <v>908</v>
      </c>
      <c r="I283">
        <v>34</v>
      </c>
      <c r="J283" t="s">
        <v>66</v>
      </c>
      <c r="K283" t="s">
        <v>910</v>
      </c>
      <c r="L283">
        <v>170</v>
      </c>
      <c r="M283">
        <v>74</v>
      </c>
    </row>
    <row r="284" spans="1:13" hidden="1" x14ac:dyDescent="0.35">
      <c r="A284">
        <v>163</v>
      </c>
      <c r="B284" t="s">
        <v>1108</v>
      </c>
      <c r="C284">
        <v>2</v>
      </c>
      <c r="D284">
        <v>0.5</v>
      </c>
      <c r="E284" s="72">
        <v>44644</v>
      </c>
      <c r="F284" s="72">
        <v>44644</v>
      </c>
      <c r="G284" t="s">
        <v>914</v>
      </c>
      <c r="H284" t="s">
        <v>908</v>
      </c>
      <c r="I284">
        <v>45</v>
      </c>
      <c r="J284" t="s">
        <v>66</v>
      </c>
      <c r="K284" t="s">
        <v>910</v>
      </c>
      <c r="L284">
        <v>154</v>
      </c>
      <c r="M284">
        <v>75</v>
      </c>
    </row>
    <row r="285" spans="1:13" hidden="1" x14ac:dyDescent="0.35">
      <c r="A285">
        <v>167</v>
      </c>
      <c r="B285" t="s">
        <v>1110</v>
      </c>
      <c r="C285">
        <v>1</v>
      </c>
      <c r="D285">
        <v>0.5</v>
      </c>
      <c r="E285" s="72">
        <v>44534</v>
      </c>
      <c r="F285" s="72">
        <v>44534</v>
      </c>
      <c r="G285" t="s">
        <v>917</v>
      </c>
      <c r="H285" t="s">
        <v>908</v>
      </c>
      <c r="I285">
        <v>50</v>
      </c>
      <c r="J285" t="s">
        <v>66</v>
      </c>
      <c r="K285" t="s">
        <v>910</v>
      </c>
      <c r="L285">
        <v>165</v>
      </c>
      <c r="M285">
        <v>73</v>
      </c>
    </row>
    <row r="286" spans="1:13" hidden="1" x14ac:dyDescent="0.35">
      <c r="A286">
        <v>171</v>
      </c>
      <c r="B286" t="s">
        <v>1113</v>
      </c>
      <c r="C286">
        <v>3</v>
      </c>
      <c r="D286">
        <v>0.5</v>
      </c>
      <c r="E286" s="72">
        <v>44516</v>
      </c>
      <c r="F286" s="72">
        <v>44516</v>
      </c>
      <c r="G286" t="s">
        <v>917</v>
      </c>
      <c r="H286" t="s">
        <v>927</v>
      </c>
      <c r="I286">
        <v>55</v>
      </c>
      <c r="J286" t="s">
        <v>66</v>
      </c>
      <c r="K286" t="s">
        <v>910</v>
      </c>
      <c r="L286">
        <v>170</v>
      </c>
      <c r="M286">
        <v>88</v>
      </c>
    </row>
    <row r="287" spans="1:13" hidden="1" x14ac:dyDescent="0.35">
      <c r="A287">
        <v>173</v>
      </c>
      <c r="B287" t="s">
        <v>1114</v>
      </c>
      <c r="C287">
        <v>2</v>
      </c>
      <c r="D287">
        <v>0.5</v>
      </c>
      <c r="E287" s="72">
        <v>44588</v>
      </c>
      <c r="F287" s="72">
        <v>44588</v>
      </c>
      <c r="G287" t="s">
        <v>914</v>
      </c>
      <c r="H287" t="s">
        <v>908</v>
      </c>
      <c r="I287">
        <v>31</v>
      </c>
      <c r="J287" t="s">
        <v>66</v>
      </c>
      <c r="K287" t="s">
        <v>910</v>
      </c>
      <c r="L287">
        <v>167</v>
      </c>
      <c r="M287">
        <v>91</v>
      </c>
    </row>
    <row r="288" spans="1:13" hidden="1" x14ac:dyDescent="0.35">
      <c r="A288">
        <v>174</v>
      </c>
      <c r="B288" t="s">
        <v>1114</v>
      </c>
      <c r="C288">
        <v>2</v>
      </c>
      <c r="D288">
        <v>0.5</v>
      </c>
      <c r="E288" s="72">
        <v>44588</v>
      </c>
      <c r="F288" s="72">
        <v>44588</v>
      </c>
      <c r="G288" t="s">
        <v>914</v>
      </c>
      <c r="H288" t="s">
        <v>908</v>
      </c>
      <c r="I288">
        <v>31</v>
      </c>
      <c r="J288" t="s">
        <v>66</v>
      </c>
      <c r="K288" t="s">
        <v>910</v>
      </c>
      <c r="L288">
        <v>167</v>
      </c>
      <c r="M288">
        <v>91</v>
      </c>
    </row>
    <row r="289" spans="1:15" hidden="1" x14ac:dyDescent="0.35">
      <c r="A289">
        <v>176</v>
      </c>
      <c r="B289" t="s">
        <v>1115</v>
      </c>
      <c r="C289">
        <v>2</v>
      </c>
      <c r="D289">
        <v>0.5</v>
      </c>
      <c r="E289" s="72">
        <v>44607</v>
      </c>
      <c r="F289" s="72">
        <v>44607</v>
      </c>
      <c r="G289" t="s">
        <v>914</v>
      </c>
      <c r="H289" t="s">
        <v>927</v>
      </c>
      <c r="I289">
        <v>66</v>
      </c>
      <c r="J289" t="s">
        <v>66</v>
      </c>
      <c r="K289" t="s">
        <v>910</v>
      </c>
      <c r="L289">
        <v>152</v>
      </c>
      <c r="M289">
        <v>71</v>
      </c>
    </row>
    <row r="290" spans="1:15" hidden="1" x14ac:dyDescent="0.35">
      <c r="A290">
        <v>182</v>
      </c>
      <c r="B290" t="s">
        <v>1117</v>
      </c>
      <c r="C290">
        <v>2</v>
      </c>
      <c r="D290">
        <v>0.5</v>
      </c>
      <c r="E290" s="72">
        <v>44539</v>
      </c>
      <c r="F290" s="72">
        <v>44539</v>
      </c>
      <c r="G290" t="s">
        <v>914</v>
      </c>
      <c r="H290" t="s">
        <v>927</v>
      </c>
      <c r="I290">
        <v>50</v>
      </c>
      <c r="J290" t="s">
        <v>66</v>
      </c>
      <c r="K290" t="s">
        <v>1016</v>
      </c>
      <c r="L290">
        <v>157</v>
      </c>
      <c r="M290">
        <v>76</v>
      </c>
    </row>
    <row r="291" spans="1:15" hidden="1" x14ac:dyDescent="0.35">
      <c r="A291">
        <v>184</v>
      </c>
      <c r="B291" t="s">
        <v>1119</v>
      </c>
      <c r="C291">
        <v>1</v>
      </c>
      <c r="D291">
        <v>0.5</v>
      </c>
      <c r="E291" s="72">
        <v>44518</v>
      </c>
      <c r="F291" s="72">
        <v>44518</v>
      </c>
      <c r="G291" t="s">
        <v>914</v>
      </c>
      <c r="H291" t="s">
        <v>908</v>
      </c>
      <c r="I291">
        <v>39</v>
      </c>
      <c r="J291" t="s">
        <v>66</v>
      </c>
      <c r="K291" t="s">
        <v>910</v>
      </c>
      <c r="L291">
        <v>177</v>
      </c>
      <c r="M291">
        <v>72</v>
      </c>
    </row>
    <row r="292" spans="1:15" hidden="1" x14ac:dyDescent="0.35">
      <c r="A292">
        <v>190</v>
      </c>
      <c r="B292" t="s">
        <v>1124</v>
      </c>
      <c r="C292">
        <v>1</v>
      </c>
      <c r="D292">
        <v>0.5</v>
      </c>
      <c r="E292" s="72">
        <v>44754</v>
      </c>
      <c r="F292" s="72">
        <v>44754</v>
      </c>
      <c r="G292" t="s">
        <v>914</v>
      </c>
      <c r="H292" t="s">
        <v>908</v>
      </c>
      <c r="I292">
        <v>23</v>
      </c>
      <c r="J292" t="s">
        <v>66</v>
      </c>
      <c r="K292" t="s">
        <v>910</v>
      </c>
      <c r="L292">
        <v>163</v>
      </c>
      <c r="M292">
        <v>66</v>
      </c>
      <c r="N292" t="s">
        <v>909</v>
      </c>
      <c r="O292" s="72">
        <v>44761</v>
      </c>
    </row>
    <row r="293" spans="1:15" hidden="1" x14ac:dyDescent="0.35">
      <c r="A293">
        <v>201</v>
      </c>
      <c r="B293" t="s">
        <v>1131</v>
      </c>
      <c r="C293">
        <v>2</v>
      </c>
      <c r="D293">
        <v>0.5</v>
      </c>
      <c r="E293" s="72">
        <v>44652</v>
      </c>
      <c r="F293" s="72">
        <v>44652</v>
      </c>
      <c r="G293" t="s">
        <v>914</v>
      </c>
      <c r="H293" t="s">
        <v>908</v>
      </c>
      <c r="I293">
        <v>41</v>
      </c>
      <c r="J293" t="s">
        <v>66</v>
      </c>
      <c r="K293" t="s">
        <v>910</v>
      </c>
      <c r="L293">
        <v>155</v>
      </c>
      <c r="M293">
        <v>91</v>
      </c>
    </row>
    <row r="294" spans="1:15" hidden="1" x14ac:dyDescent="0.35">
      <c r="A294">
        <v>202</v>
      </c>
      <c r="B294" t="s">
        <v>1131</v>
      </c>
      <c r="C294">
        <v>2</v>
      </c>
      <c r="D294">
        <v>0.5</v>
      </c>
      <c r="E294" s="72">
        <v>44652</v>
      </c>
      <c r="F294" s="72">
        <v>44652</v>
      </c>
      <c r="G294" t="s">
        <v>914</v>
      </c>
      <c r="H294" t="s">
        <v>908</v>
      </c>
      <c r="I294">
        <v>41</v>
      </c>
      <c r="J294" t="s">
        <v>66</v>
      </c>
      <c r="K294" t="s">
        <v>910</v>
      </c>
      <c r="L294">
        <v>155</v>
      </c>
      <c r="M294">
        <v>91</v>
      </c>
    </row>
    <row r="295" spans="1:15" hidden="1" x14ac:dyDescent="0.35">
      <c r="A295">
        <v>213</v>
      </c>
      <c r="B295" t="s">
        <v>1135</v>
      </c>
      <c r="C295">
        <v>3</v>
      </c>
      <c r="D295">
        <v>0.5</v>
      </c>
      <c r="E295" s="72">
        <v>44617</v>
      </c>
      <c r="F295" s="72">
        <v>44617</v>
      </c>
      <c r="G295" t="s">
        <v>914</v>
      </c>
      <c r="H295" t="s">
        <v>908</v>
      </c>
      <c r="I295">
        <v>34</v>
      </c>
      <c r="J295" t="s">
        <v>66</v>
      </c>
      <c r="K295" t="s">
        <v>910</v>
      </c>
      <c r="L295">
        <v>157</v>
      </c>
      <c r="M295" t="s">
        <v>924</v>
      </c>
    </row>
    <row r="296" spans="1:15" hidden="1" x14ac:dyDescent="0.35">
      <c r="A296">
        <v>219</v>
      </c>
      <c r="B296" t="s">
        <v>1136</v>
      </c>
      <c r="C296">
        <v>1</v>
      </c>
      <c r="D296">
        <v>0.5</v>
      </c>
      <c r="E296" s="72">
        <v>44672</v>
      </c>
      <c r="F296" s="72">
        <v>44672</v>
      </c>
      <c r="G296" t="s">
        <v>914</v>
      </c>
      <c r="H296" t="s">
        <v>908</v>
      </c>
      <c r="I296">
        <v>35</v>
      </c>
      <c r="K296" t="s">
        <v>1019</v>
      </c>
      <c r="L296">
        <v>172</v>
      </c>
      <c r="M296">
        <v>62</v>
      </c>
    </row>
    <row r="297" spans="1:15" hidden="1" x14ac:dyDescent="0.35">
      <c r="A297">
        <v>223</v>
      </c>
      <c r="B297" t="s">
        <v>1139</v>
      </c>
      <c r="C297">
        <v>1</v>
      </c>
      <c r="D297">
        <v>0.5</v>
      </c>
      <c r="E297" s="72">
        <v>44678</v>
      </c>
      <c r="F297" s="72">
        <v>44678</v>
      </c>
      <c r="G297" t="s">
        <v>917</v>
      </c>
      <c r="H297" t="s">
        <v>927</v>
      </c>
      <c r="I297">
        <v>72</v>
      </c>
      <c r="J297" t="s">
        <v>66</v>
      </c>
      <c r="K297" t="s">
        <v>910</v>
      </c>
      <c r="L297">
        <v>162</v>
      </c>
      <c r="M297">
        <v>74</v>
      </c>
    </row>
    <row r="298" spans="1:15" hidden="1" x14ac:dyDescent="0.35">
      <c r="A298">
        <v>227</v>
      </c>
      <c r="B298" t="s">
        <v>1141</v>
      </c>
      <c r="C298">
        <v>3</v>
      </c>
      <c r="D298">
        <v>0.5</v>
      </c>
      <c r="E298" s="72">
        <v>44635</v>
      </c>
      <c r="F298" s="72">
        <v>44635</v>
      </c>
      <c r="G298" t="s">
        <v>914</v>
      </c>
      <c r="H298" t="s">
        <v>908</v>
      </c>
      <c r="I298">
        <v>54</v>
      </c>
      <c r="J298" t="s">
        <v>66</v>
      </c>
      <c r="K298" t="s">
        <v>968</v>
      </c>
      <c r="L298">
        <v>168</v>
      </c>
      <c r="M298">
        <v>65</v>
      </c>
    </row>
    <row r="299" spans="1:15" hidden="1" x14ac:dyDescent="0.35">
      <c r="A299">
        <v>231</v>
      </c>
      <c r="B299" t="s">
        <v>1143</v>
      </c>
      <c r="C299">
        <v>2</v>
      </c>
      <c r="D299">
        <v>0.5</v>
      </c>
      <c r="E299" s="72">
        <v>44655</v>
      </c>
      <c r="F299" s="72">
        <v>44655</v>
      </c>
      <c r="G299" t="s">
        <v>914</v>
      </c>
      <c r="H299" t="s">
        <v>908</v>
      </c>
      <c r="I299">
        <v>28</v>
      </c>
      <c r="J299" t="s">
        <v>66</v>
      </c>
      <c r="K299" t="s">
        <v>910</v>
      </c>
      <c r="L299">
        <v>155</v>
      </c>
      <c r="M299">
        <v>56</v>
      </c>
    </row>
    <row r="300" spans="1:15" hidden="1" x14ac:dyDescent="0.35">
      <c r="A300">
        <v>235</v>
      </c>
      <c r="B300" t="s">
        <v>1145</v>
      </c>
      <c r="C300">
        <v>1</v>
      </c>
      <c r="D300">
        <v>0.5</v>
      </c>
      <c r="E300" s="72">
        <v>44642</v>
      </c>
      <c r="F300" s="72">
        <v>44642</v>
      </c>
      <c r="G300" t="s">
        <v>914</v>
      </c>
      <c r="H300" t="s">
        <v>908</v>
      </c>
      <c r="I300">
        <v>43</v>
      </c>
      <c r="J300" t="s">
        <v>66</v>
      </c>
      <c r="K300" t="s">
        <v>910</v>
      </c>
      <c r="L300">
        <v>178</v>
      </c>
      <c r="M300">
        <v>73</v>
      </c>
    </row>
    <row r="301" spans="1:15" hidden="1" x14ac:dyDescent="0.35">
      <c r="A301">
        <v>238</v>
      </c>
      <c r="B301" t="s">
        <v>1146</v>
      </c>
      <c r="C301">
        <v>3</v>
      </c>
      <c r="D301">
        <v>0.5</v>
      </c>
      <c r="E301" s="72">
        <v>44692</v>
      </c>
      <c r="F301" s="72">
        <v>44692</v>
      </c>
      <c r="G301" t="s">
        <v>914</v>
      </c>
      <c r="H301" t="s">
        <v>908</v>
      </c>
      <c r="I301">
        <v>29</v>
      </c>
      <c r="J301" t="s">
        <v>66</v>
      </c>
      <c r="K301" t="s">
        <v>968</v>
      </c>
      <c r="L301">
        <v>173</v>
      </c>
      <c r="M301">
        <v>127</v>
      </c>
    </row>
    <row r="302" spans="1:15" hidden="1" x14ac:dyDescent="0.35">
      <c r="A302">
        <v>241</v>
      </c>
      <c r="B302" t="s">
        <v>1147</v>
      </c>
      <c r="C302">
        <v>2</v>
      </c>
      <c r="D302">
        <v>0.5</v>
      </c>
      <c r="E302" s="72">
        <v>44718</v>
      </c>
      <c r="F302" s="72">
        <v>44718</v>
      </c>
      <c r="G302" t="s">
        <v>922</v>
      </c>
      <c r="H302" t="s">
        <v>908</v>
      </c>
      <c r="I302">
        <v>31</v>
      </c>
      <c r="J302" t="s">
        <v>66</v>
      </c>
      <c r="K302" t="s">
        <v>910</v>
      </c>
      <c r="L302">
        <v>160</v>
      </c>
      <c r="M302">
        <v>68</v>
      </c>
    </row>
    <row r="303" spans="1:15" hidden="1" x14ac:dyDescent="0.35">
      <c r="A303">
        <v>244</v>
      </c>
      <c r="B303" t="s">
        <v>1148</v>
      </c>
      <c r="C303">
        <v>3</v>
      </c>
      <c r="D303">
        <v>0.5</v>
      </c>
      <c r="E303" s="72">
        <v>44649</v>
      </c>
      <c r="F303" s="72">
        <v>44649</v>
      </c>
      <c r="G303" t="s">
        <v>914</v>
      </c>
      <c r="H303" t="s">
        <v>927</v>
      </c>
      <c r="I303">
        <v>65</v>
      </c>
      <c r="J303" t="s">
        <v>66</v>
      </c>
      <c r="K303" t="s">
        <v>968</v>
      </c>
      <c r="L303">
        <v>163</v>
      </c>
      <c r="M303">
        <v>86</v>
      </c>
    </row>
    <row r="304" spans="1:15" hidden="1" x14ac:dyDescent="0.35">
      <c r="A304">
        <v>248</v>
      </c>
      <c r="B304" t="s">
        <v>1150</v>
      </c>
      <c r="C304">
        <v>2</v>
      </c>
      <c r="D304">
        <v>0.5</v>
      </c>
      <c r="E304" s="72">
        <v>44641</v>
      </c>
      <c r="F304" s="72">
        <v>44641</v>
      </c>
      <c r="G304" t="s">
        <v>917</v>
      </c>
      <c r="H304" t="s">
        <v>908</v>
      </c>
      <c r="I304">
        <v>36</v>
      </c>
      <c r="J304" t="s">
        <v>66</v>
      </c>
      <c r="K304" t="s">
        <v>968</v>
      </c>
      <c r="L304">
        <v>163</v>
      </c>
      <c r="M304">
        <v>147</v>
      </c>
    </row>
    <row r="305" spans="1:13" hidden="1" x14ac:dyDescent="0.35">
      <c r="A305">
        <v>249</v>
      </c>
      <c r="B305" t="s">
        <v>1150</v>
      </c>
      <c r="C305">
        <v>2</v>
      </c>
      <c r="D305">
        <v>0.5</v>
      </c>
      <c r="E305" s="72">
        <v>44641</v>
      </c>
      <c r="F305" s="72">
        <v>44641</v>
      </c>
      <c r="G305" t="s">
        <v>917</v>
      </c>
      <c r="H305" t="s">
        <v>908</v>
      </c>
      <c r="I305">
        <v>36</v>
      </c>
      <c r="J305" t="s">
        <v>66</v>
      </c>
      <c r="K305" t="s">
        <v>968</v>
      </c>
      <c r="L305">
        <v>163</v>
      </c>
      <c r="M305">
        <v>147</v>
      </c>
    </row>
    <row r="306" spans="1:13" hidden="1" x14ac:dyDescent="0.35">
      <c r="A306">
        <v>251</v>
      </c>
      <c r="B306" t="s">
        <v>1152</v>
      </c>
      <c r="C306">
        <v>1</v>
      </c>
      <c r="D306">
        <v>0.5</v>
      </c>
      <c r="E306" s="72">
        <v>44643</v>
      </c>
      <c r="F306" s="72">
        <v>44643</v>
      </c>
      <c r="G306" t="s">
        <v>914</v>
      </c>
      <c r="H306" t="s">
        <v>908</v>
      </c>
      <c r="I306">
        <v>41</v>
      </c>
      <c r="J306" t="s">
        <v>66</v>
      </c>
      <c r="K306" t="s">
        <v>968</v>
      </c>
      <c r="L306" t="s">
        <v>924</v>
      </c>
      <c r="M306" t="s">
        <v>924</v>
      </c>
    </row>
    <row r="307" spans="1:13" hidden="1" x14ac:dyDescent="0.35">
      <c r="A307">
        <v>253</v>
      </c>
      <c r="B307" t="s">
        <v>1154</v>
      </c>
      <c r="C307">
        <v>1</v>
      </c>
      <c r="D307">
        <v>0.5</v>
      </c>
      <c r="E307" s="72">
        <v>44679</v>
      </c>
      <c r="F307" s="72">
        <v>44679</v>
      </c>
      <c r="G307" t="s">
        <v>917</v>
      </c>
      <c r="H307" t="s">
        <v>927</v>
      </c>
      <c r="I307">
        <v>59</v>
      </c>
      <c r="J307" t="s">
        <v>66</v>
      </c>
      <c r="K307" t="s">
        <v>910</v>
      </c>
      <c r="L307">
        <v>160</v>
      </c>
      <c r="M307">
        <v>66</v>
      </c>
    </row>
    <row r="308" spans="1:13" hidden="1" x14ac:dyDescent="0.35">
      <c r="A308">
        <v>256</v>
      </c>
      <c r="B308" t="s">
        <v>1157</v>
      </c>
      <c r="C308">
        <v>1</v>
      </c>
      <c r="D308">
        <v>0.5</v>
      </c>
      <c r="E308" s="72">
        <v>44649</v>
      </c>
      <c r="F308" s="72">
        <v>44649</v>
      </c>
      <c r="G308" t="s">
        <v>917</v>
      </c>
      <c r="H308" t="s">
        <v>908</v>
      </c>
      <c r="I308">
        <v>51</v>
      </c>
      <c r="J308" t="s">
        <v>66</v>
      </c>
      <c r="K308" t="s">
        <v>910</v>
      </c>
      <c r="L308">
        <v>160</v>
      </c>
      <c r="M308">
        <v>95</v>
      </c>
    </row>
    <row r="309" spans="1:13" hidden="1" x14ac:dyDescent="0.35">
      <c r="A309">
        <v>262</v>
      </c>
      <c r="B309" t="s">
        <v>1160</v>
      </c>
      <c r="C309">
        <v>1</v>
      </c>
      <c r="D309">
        <v>0.5</v>
      </c>
      <c r="E309" s="72">
        <v>44663</v>
      </c>
      <c r="F309" s="72">
        <v>44776</v>
      </c>
      <c r="G309" t="s">
        <v>917</v>
      </c>
      <c r="H309" t="s">
        <v>908</v>
      </c>
      <c r="I309">
        <v>43</v>
      </c>
      <c r="J309" t="s">
        <v>66</v>
      </c>
      <c r="K309" t="s">
        <v>910</v>
      </c>
      <c r="L309">
        <v>174</v>
      </c>
      <c r="M309">
        <v>91</v>
      </c>
    </row>
    <row r="310" spans="1:13" hidden="1" x14ac:dyDescent="0.35">
      <c r="A310">
        <v>269</v>
      </c>
      <c r="B310" t="s">
        <v>1164</v>
      </c>
      <c r="C310">
        <v>1</v>
      </c>
      <c r="D310">
        <v>0.5</v>
      </c>
      <c r="E310" s="72">
        <v>44735</v>
      </c>
      <c r="F310" s="72">
        <v>44735</v>
      </c>
      <c r="G310" t="s">
        <v>917</v>
      </c>
      <c r="H310" t="s">
        <v>908</v>
      </c>
      <c r="I310">
        <v>54</v>
      </c>
      <c r="J310" t="s">
        <v>66</v>
      </c>
      <c r="K310" t="s">
        <v>910</v>
      </c>
      <c r="L310">
        <v>163</v>
      </c>
      <c r="M310">
        <v>66</v>
      </c>
    </row>
    <row r="311" spans="1:13" hidden="1" x14ac:dyDescent="0.35">
      <c r="A311">
        <v>271</v>
      </c>
      <c r="B311" t="s">
        <v>1166</v>
      </c>
      <c r="C311">
        <v>1</v>
      </c>
      <c r="D311">
        <v>0.5</v>
      </c>
      <c r="E311" s="72">
        <v>44768</v>
      </c>
      <c r="F311" s="72">
        <v>44768</v>
      </c>
      <c r="G311" t="s">
        <v>917</v>
      </c>
      <c r="H311" t="s">
        <v>908</v>
      </c>
      <c r="I311">
        <v>46</v>
      </c>
      <c r="J311" t="s">
        <v>909</v>
      </c>
      <c r="L311">
        <v>165</v>
      </c>
      <c r="M311">
        <v>75</v>
      </c>
    </row>
    <row r="312" spans="1:13" hidden="1" x14ac:dyDescent="0.35">
      <c r="A312">
        <v>272</v>
      </c>
      <c r="B312" t="s">
        <v>1167</v>
      </c>
      <c r="C312">
        <v>1</v>
      </c>
      <c r="D312">
        <v>0.5</v>
      </c>
      <c r="E312" s="72">
        <v>44725</v>
      </c>
      <c r="F312" s="72">
        <v>44725</v>
      </c>
      <c r="G312" t="s">
        <v>917</v>
      </c>
      <c r="H312" t="s">
        <v>908</v>
      </c>
      <c r="I312">
        <v>42</v>
      </c>
      <c r="J312" t="s">
        <v>66</v>
      </c>
      <c r="K312" t="s">
        <v>910</v>
      </c>
      <c r="L312">
        <v>160</v>
      </c>
      <c r="M312">
        <v>55</v>
      </c>
    </row>
    <row r="313" spans="1:13" hidden="1" x14ac:dyDescent="0.35">
      <c r="A313">
        <v>274</v>
      </c>
      <c r="B313" t="s">
        <v>1168</v>
      </c>
      <c r="C313">
        <v>2</v>
      </c>
      <c r="D313">
        <v>0.5</v>
      </c>
      <c r="E313" s="72">
        <v>44672</v>
      </c>
      <c r="F313" s="72">
        <v>44672</v>
      </c>
      <c r="G313" t="s">
        <v>922</v>
      </c>
      <c r="H313" t="s">
        <v>927</v>
      </c>
      <c r="I313">
        <v>55</v>
      </c>
      <c r="J313" t="s">
        <v>66</v>
      </c>
      <c r="K313" t="s">
        <v>910</v>
      </c>
      <c r="L313">
        <v>168</v>
      </c>
      <c r="M313">
        <v>66</v>
      </c>
    </row>
    <row r="314" spans="1:13" hidden="1" x14ac:dyDescent="0.35">
      <c r="A314">
        <v>275</v>
      </c>
      <c r="B314" t="s">
        <v>1169</v>
      </c>
      <c r="C314">
        <v>1</v>
      </c>
      <c r="D314">
        <v>0.5</v>
      </c>
      <c r="E314" s="72">
        <v>44747</v>
      </c>
      <c r="F314" s="72">
        <v>44747</v>
      </c>
      <c r="G314" t="s">
        <v>914</v>
      </c>
      <c r="H314" t="s">
        <v>908</v>
      </c>
      <c r="I314">
        <v>41</v>
      </c>
      <c r="J314" t="s">
        <v>66</v>
      </c>
      <c r="K314" t="s">
        <v>910</v>
      </c>
      <c r="L314" t="s">
        <v>924</v>
      </c>
      <c r="M314">
        <v>59</v>
      </c>
    </row>
    <row r="315" spans="1:13" hidden="1" x14ac:dyDescent="0.35">
      <c r="A315">
        <v>276</v>
      </c>
      <c r="B315" t="s">
        <v>1170</v>
      </c>
      <c r="C315">
        <v>1</v>
      </c>
      <c r="D315">
        <v>0.5</v>
      </c>
      <c r="E315" s="72">
        <v>44707</v>
      </c>
      <c r="F315" s="72">
        <v>44707</v>
      </c>
      <c r="G315" t="s">
        <v>917</v>
      </c>
      <c r="H315" t="s">
        <v>908</v>
      </c>
      <c r="I315">
        <v>29</v>
      </c>
      <c r="J315" t="s">
        <v>66</v>
      </c>
      <c r="K315" t="s">
        <v>910</v>
      </c>
      <c r="L315">
        <v>165</v>
      </c>
      <c r="M315">
        <v>66</v>
      </c>
    </row>
    <row r="316" spans="1:13" hidden="1" x14ac:dyDescent="0.35">
      <c r="A316">
        <v>280</v>
      </c>
      <c r="B316" t="s">
        <v>1171</v>
      </c>
      <c r="C316">
        <v>3</v>
      </c>
      <c r="D316">
        <v>0.5</v>
      </c>
      <c r="E316" s="72">
        <v>44725</v>
      </c>
      <c r="F316" s="72">
        <v>44725</v>
      </c>
      <c r="G316" t="s">
        <v>914</v>
      </c>
      <c r="H316" t="s">
        <v>908</v>
      </c>
      <c r="I316">
        <v>47</v>
      </c>
      <c r="J316" t="s">
        <v>66</v>
      </c>
      <c r="K316" t="s">
        <v>968</v>
      </c>
      <c r="L316">
        <v>163</v>
      </c>
      <c r="M316">
        <v>115</v>
      </c>
    </row>
    <row r="317" spans="1:13" hidden="1" x14ac:dyDescent="0.35">
      <c r="A317">
        <v>281</v>
      </c>
      <c r="B317" t="s">
        <v>1171</v>
      </c>
      <c r="C317">
        <v>3</v>
      </c>
      <c r="D317">
        <v>0.5</v>
      </c>
      <c r="E317" s="72">
        <v>44725</v>
      </c>
      <c r="F317" s="72">
        <v>44725</v>
      </c>
      <c r="G317" t="s">
        <v>914</v>
      </c>
      <c r="H317" t="s">
        <v>908</v>
      </c>
      <c r="I317">
        <v>47</v>
      </c>
      <c r="J317" t="s">
        <v>66</v>
      </c>
      <c r="K317" t="s">
        <v>968</v>
      </c>
      <c r="L317">
        <v>163</v>
      </c>
      <c r="M317">
        <v>115</v>
      </c>
    </row>
    <row r="318" spans="1:13" hidden="1" x14ac:dyDescent="0.35">
      <c r="A318">
        <v>282</v>
      </c>
      <c r="B318" t="s">
        <v>1171</v>
      </c>
      <c r="C318">
        <v>3</v>
      </c>
      <c r="D318">
        <v>0.5</v>
      </c>
      <c r="E318" s="72">
        <v>44725</v>
      </c>
      <c r="F318" s="72">
        <v>44725</v>
      </c>
      <c r="G318" t="s">
        <v>914</v>
      </c>
      <c r="H318" t="s">
        <v>908</v>
      </c>
      <c r="I318">
        <v>47</v>
      </c>
      <c r="J318" t="s">
        <v>66</v>
      </c>
      <c r="K318" t="s">
        <v>968</v>
      </c>
      <c r="L318">
        <v>163</v>
      </c>
      <c r="M318">
        <v>115</v>
      </c>
    </row>
    <row r="319" spans="1:13" hidden="1" x14ac:dyDescent="0.35">
      <c r="A319">
        <v>285</v>
      </c>
      <c r="B319" t="s">
        <v>1172</v>
      </c>
      <c r="C319">
        <v>4</v>
      </c>
      <c r="D319">
        <v>0.5</v>
      </c>
      <c r="E319" s="72">
        <v>44781</v>
      </c>
      <c r="F319" s="72">
        <v>44781</v>
      </c>
      <c r="G319" t="s">
        <v>922</v>
      </c>
      <c r="H319" t="s">
        <v>908</v>
      </c>
      <c r="I319">
        <v>19</v>
      </c>
      <c r="J319" t="s">
        <v>66</v>
      </c>
      <c r="K319" t="s">
        <v>968</v>
      </c>
      <c r="L319">
        <v>163</v>
      </c>
      <c r="M319">
        <v>82</v>
      </c>
    </row>
    <row r="320" spans="1:13" hidden="1" x14ac:dyDescent="0.35">
      <c r="A320">
        <v>286</v>
      </c>
      <c r="B320" t="s">
        <v>1172</v>
      </c>
      <c r="C320">
        <v>4</v>
      </c>
      <c r="D320">
        <v>0.5</v>
      </c>
      <c r="E320" s="72">
        <v>44781</v>
      </c>
      <c r="F320" s="72">
        <v>44781</v>
      </c>
      <c r="G320" t="s">
        <v>922</v>
      </c>
      <c r="H320" t="s">
        <v>908</v>
      </c>
      <c r="I320">
        <v>19</v>
      </c>
      <c r="J320" t="s">
        <v>66</v>
      </c>
      <c r="K320" t="s">
        <v>968</v>
      </c>
      <c r="L320">
        <v>163</v>
      </c>
      <c r="M320">
        <v>82</v>
      </c>
    </row>
    <row r="321" spans="1:13" hidden="1" x14ac:dyDescent="0.35">
      <c r="A321">
        <v>287</v>
      </c>
      <c r="B321" t="s">
        <v>1173</v>
      </c>
      <c r="C321">
        <v>1</v>
      </c>
      <c r="D321">
        <v>0.5</v>
      </c>
      <c r="E321" s="72">
        <v>44733</v>
      </c>
      <c r="F321" s="72">
        <v>44733</v>
      </c>
      <c r="G321" t="s">
        <v>922</v>
      </c>
      <c r="H321" t="s">
        <v>908</v>
      </c>
      <c r="I321">
        <v>25</v>
      </c>
      <c r="J321" t="s">
        <v>66</v>
      </c>
      <c r="K321" t="s">
        <v>910</v>
      </c>
      <c r="L321">
        <v>168</v>
      </c>
      <c r="M321">
        <v>59</v>
      </c>
    </row>
    <row r="322" spans="1:13" hidden="1" x14ac:dyDescent="0.35">
      <c r="A322">
        <v>290</v>
      </c>
      <c r="B322" t="s">
        <v>1174</v>
      </c>
      <c r="C322">
        <v>3</v>
      </c>
      <c r="D322">
        <v>0.5</v>
      </c>
      <c r="E322" s="72">
        <v>44704</v>
      </c>
      <c r="F322" s="72">
        <v>44704</v>
      </c>
      <c r="G322" t="s">
        <v>914</v>
      </c>
      <c r="H322" t="s">
        <v>927</v>
      </c>
      <c r="I322">
        <v>78</v>
      </c>
      <c r="J322" t="s">
        <v>66</v>
      </c>
      <c r="K322" t="s">
        <v>910</v>
      </c>
      <c r="L322">
        <v>163</v>
      </c>
      <c r="M322">
        <v>68</v>
      </c>
    </row>
    <row r="323" spans="1:13" hidden="1" x14ac:dyDescent="0.35">
      <c r="A323">
        <v>291</v>
      </c>
      <c r="B323" t="s">
        <v>1174</v>
      </c>
      <c r="C323">
        <v>3</v>
      </c>
      <c r="D323">
        <v>0.5</v>
      </c>
      <c r="E323" s="72">
        <v>44704</v>
      </c>
      <c r="F323" s="72">
        <v>44704</v>
      </c>
      <c r="G323" t="s">
        <v>914</v>
      </c>
      <c r="H323" t="s">
        <v>927</v>
      </c>
      <c r="I323">
        <v>78</v>
      </c>
      <c r="J323" t="s">
        <v>66</v>
      </c>
      <c r="K323" t="s">
        <v>910</v>
      </c>
      <c r="L323">
        <v>163</v>
      </c>
      <c r="M323">
        <v>68</v>
      </c>
    </row>
    <row r="324" spans="1:13" hidden="1" x14ac:dyDescent="0.35">
      <c r="A324">
        <v>295</v>
      </c>
      <c r="B324" t="s">
        <v>1177</v>
      </c>
      <c r="C324">
        <v>1</v>
      </c>
      <c r="D324">
        <v>0.5</v>
      </c>
      <c r="E324" s="72">
        <v>44735</v>
      </c>
      <c r="F324" s="72">
        <v>44735</v>
      </c>
      <c r="G324" t="s">
        <v>914</v>
      </c>
      <c r="H324" t="s">
        <v>908</v>
      </c>
      <c r="I324">
        <v>48</v>
      </c>
      <c r="J324" t="s">
        <v>66</v>
      </c>
      <c r="K324" t="s">
        <v>910</v>
      </c>
      <c r="L324">
        <v>162</v>
      </c>
      <c r="M324">
        <v>85</v>
      </c>
    </row>
    <row r="325" spans="1:13" hidden="1" x14ac:dyDescent="0.35">
      <c r="A325">
        <v>297</v>
      </c>
      <c r="B325" t="s">
        <v>1179</v>
      </c>
      <c r="C325">
        <v>1</v>
      </c>
      <c r="D325">
        <v>0.5</v>
      </c>
      <c r="E325" s="72">
        <v>44705</v>
      </c>
      <c r="F325" s="72">
        <v>44705</v>
      </c>
      <c r="G325" t="s">
        <v>914</v>
      </c>
      <c r="H325" t="s">
        <v>927</v>
      </c>
      <c r="I325">
        <v>74</v>
      </c>
      <c r="J325" t="s">
        <v>66</v>
      </c>
      <c r="K325" t="s">
        <v>910</v>
      </c>
      <c r="L325">
        <v>170</v>
      </c>
      <c r="M325">
        <v>130</v>
      </c>
    </row>
    <row r="326" spans="1:13" hidden="1" x14ac:dyDescent="0.35">
      <c r="A326">
        <v>299</v>
      </c>
      <c r="B326" t="s">
        <v>1181</v>
      </c>
      <c r="C326">
        <v>1</v>
      </c>
      <c r="D326">
        <v>0.5</v>
      </c>
      <c r="E326" s="72">
        <v>45054</v>
      </c>
      <c r="F326" s="72">
        <v>45054</v>
      </c>
      <c r="G326" t="s">
        <v>922</v>
      </c>
      <c r="H326" t="s">
        <v>927</v>
      </c>
      <c r="I326">
        <v>45</v>
      </c>
      <c r="J326" t="s">
        <v>66</v>
      </c>
      <c r="K326" t="s">
        <v>910</v>
      </c>
      <c r="L326">
        <v>175</v>
      </c>
      <c r="M326">
        <v>20</v>
      </c>
    </row>
    <row r="327" spans="1:13" hidden="1" x14ac:dyDescent="0.35">
      <c r="A327">
        <v>300</v>
      </c>
      <c r="B327" t="s">
        <v>1182</v>
      </c>
      <c r="C327">
        <v>3</v>
      </c>
      <c r="D327">
        <v>0.5</v>
      </c>
      <c r="E327" s="72">
        <v>44707</v>
      </c>
      <c r="F327" s="72">
        <v>44707</v>
      </c>
      <c r="G327" t="s">
        <v>914</v>
      </c>
      <c r="H327" t="s">
        <v>908</v>
      </c>
      <c r="I327">
        <v>45</v>
      </c>
      <c r="J327" t="s">
        <v>66</v>
      </c>
      <c r="K327" t="s">
        <v>1183</v>
      </c>
      <c r="L327">
        <v>160</v>
      </c>
      <c r="M327">
        <v>78</v>
      </c>
    </row>
    <row r="328" spans="1:13" hidden="1" x14ac:dyDescent="0.35">
      <c r="A328">
        <v>301</v>
      </c>
      <c r="B328" t="s">
        <v>1182</v>
      </c>
      <c r="C328">
        <v>3</v>
      </c>
      <c r="D328">
        <v>0.5</v>
      </c>
      <c r="E328" s="72">
        <v>44707</v>
      </c>
      <c r="F328" s="72">
        <v>44707</v>
      </c>
      <c r="G328" t="s">
        <v>914</v>
      </c>
      <c r="H328" t="s">
        <v>908</v>
      </c>
      <c r="I328">
        <v>45</v>
      </c>
      <c r="J328" t="s">
        <v>66</v>
      </c>
      <c r="K328" t="s">
        <v>1183</v>
      </c>
      <c r="L328">
        <v>160</v>
      </c>
      <c r="M328">
        <v>78</v>
      </c>
    </row>
    <row r="329" spans="1:13" hidden="1" x14ac:dyDescent="0.35">
      <c r="A329">
        <v>302</v>
      </c>
      <c r="B329" t="s">
        <v>1182</v>
      </c>
      <c r="C329">
        <v>3</v>
      </c>
      <c r="D329">
        <v>0.5</v>
      </c>
      <c r="E329" s="72">
        <v>44707</v>
      </c>
      <c r="F329" s="72">
        <v>44707</v>
      </c>
      <c r="G329" t="s">
        <v>914</v>
      </c>
      <c r="H329" t="s">
        <v>908</v>
      </c>
      <c r="I329">
        <v>45</v>
      </c>
      <c r="J329" t="s">
        <v>66</v>
      </c>
      <c r="K329" t="s">
        <v>1183</v>
      </c>
      <c r="L329">
        <v>160</v>
      </c>
      <c r="M329">
        <v>78</v>
      </c>
    </row>
    <row r="330" spans="1:13" hidden="1" x14ac:dyDescent="0.35">
      <c r="A330">
        <v>304</v>
      </c>
      <c r="B330" t="s">
        <v>1184</v>
      </c>
      <c r="C330">
        <v>2</v>
      </c>
      <c r="D330">
        <v>0.5</v>
      </c>
      <c r="E330" s="72">
        <v>44788</v>
      </c>
      <c r="F330" s="72">
        <v>44788</v>
      </c>
      <c r="G330" t="s">
        <v>922</v>
      </c>
      <c r="H330" t="s">
        <v>908</v>
      </c>
      <c r="I330">
        <v>41</v>
      </c>
      <c r="J330" t="s">
        <v>66</v>
      </c>
      <c r="K330" t="s">
        <v>910</v>
      </c>
      <c r="L330">
        <v>160</v>
      </c>
      <c r="M330">
        <v>70</v>
      </c>
    </row>
    <row r="331" spans="1:13" hidden="1" x14ac:dyDescent="0.35">
      <c r="A331">
        <v>307</v>
      </c>
      <c r="B331" t="s">
        <v>1185</v>
      </c>
      <c r="C331">
        <v>3</v>
      </c>
      <c r="D331">
        <v>0.5</v>
      </c>
      <c r="E331" s="72">
        <v>44698</v>
      </c>
      <c r="F331" s="72">
        <v>44698</v>
      </c>
      <c r="G331" t="s">
        <v>914</v>
      </c>
      <c r="H331" t="s">
        <v>908</v>
      </c>
      <c r="I331">
        <v>28</v>
      </c>
      <c r="J331" t="s">
        <v>66</v>
      </c>
      <c r="K331" t="s">
        <v>910</v>
      </c>
      <c r="L331">
        <v>168</v>
      </c>
      <c r="M331">
        <v>75</v>
      </c>
    </row>
    <row r="332" spans="1:13" hidden="1" x14ac:dyDescent="0.35">
      <c r="A332">
        <v>309</v>
      </c>
      <c r="B332" t="s">
        <v>1186</v>
      </c>
      <c r="C332">
        <v>2</v>
      </c>
      <c r="D332">
        <v>0.5</v>
      </c>
      <c r="E332" s="72">
        <v>44770</v>
      </c>
      <c r="F332" s="72">
        <v>44770</v>
      </c>
      <c r="G332" t="s">
        <v>914</v>
      </c>
      <c r="H332" t="s">
        <v>908</v>
      </c>
      <c r="I332">
        <v>38</v>
      </c>
      <c r="J332" t="s">
        <v>66</v>
      </c>
      <c r="K332" t="s">
        <v>910</v>
      </c>
      <c r="L332">
        <v>173</v>
      </c>
      <c r="M332">
        <v>77</v>
      </c>
    </row>
    <row r="333" spans="1:13" hidden="1" x14ac:dyDescent="0.35">
      <c r="A333">
        <v>310</v>
      </c>
      <c r="B333" t="s">
        <v>1187</v>
      </c>
      <c r="C333">
        <v>1</v>
      </c>
      <c r="D333">
        <v>0.5</v>
      </c>
      <c r="E333" s="72">
        <v>44739</v>
      </c>
      <c r="F333" s="72">
        <v>44739</v>
      </c>
      <c r="G333" t="s">
        <v>914</v>
      </c>
      <c r="H333" t="s">
        <v>908</v>
      </c>
      <c r="I333">
        <v>43</v>
      </c>
      <c r="J333" t="s">
        <v>66</v>
      </c>
      <c r="K333" t="s">
        <v>1188</v>
      </c>
      <c r="L333">
        <v>155</v>
      </c>
      <c r="M333">
        <v>65</v>
      </c>
    </row>
    <row r="334" spans="1:13" hidden="1" x14ac:dyDescent="0.35">
      <c r="A334">
        <v>312</v>
      </c>
      <c r="B334" t="s">
        <v>1189</v>
      </c>
      <c r="C334">
        <v>2</v>
      </c>
      <c r="D334">
        <v>0.5</v>
      </c>
      <c r="E334" s="72">
        <v>44686</v>
      </c>
      <c r="F334" s="72">
        <v>44686</v>
      </c>
      <c r="G334" t="s">
        <v>917</v>
      </c>
      <c r="H334" t="s">
        <v>927</v>
      </c>
      <c r="I334">
        <v>61</v>
      </c>
      <c r="J334" t="s">
        <v>66</v>
      </c>
      <c r="K334" t="s">
        <v>910</v>
      </c>
      <c r="L334">
        <v>157</v>
      </c>
      <c r="M334">
        <v>71</v>
      </c>
    </row>
    <row r="335" spans="1:13" hidden="1" x14ac:dyDescent="0.35">
      <c r="A335">
        <v>314</v>
      </c>
      <c r="B335" t="s">
        <v>1191</v>
      </c>
      <c r="C335">
        <v>1</v>
      </c>
      <c r="D335">
        <v>0.5</v>
      </c>
      <c r="E335" s="72">
        <v>44748</v>
      </c>
      <c r="F335" s="72">
        <v>44748</v>
      </c>
      <c r="G335" t="s">
        <v>914</v>
      </c>
      <c r="H335" t="s">
        <v>908</v>
      </c>
      <c r="I335">
        <v>42</v>
      </c>
      <c r="J335" t="s">
        <v>66</v>
      </c>
      <c r="K335" t="s">
        <v>910</v>
      </c>
      <c r="L335">
        <v>175</v>
      </c>
      <c r="M335">
        <v>79</v>
      </c>
    </row>
    <row r="336" spans="1:13" hidden="1" x14ac:dyDescent="0.35">
      <c r="A336">
        <v>320</v>
      </c>
      <c r="B336" t="s">
        <v>1195</v>
      </c>
      <c r="C336">
        <v>2</v>
      </c>
      <c r="D336">
        <v>0.5</v>
      </c>
      <c r="E336" s="72">
        <v>44686</v>
      </c>
      <c r="F336" s="72">
        <v>44686</v>
      </c>
      <c r="G336" t="s">
        <v>917</v>
      </c>
      <c r="H336" t="s">
        <v>927</v>
      </c>
      <c r="I336">
        <v>77</v>
      </c>
      <c r="J336" t="s">
        <v>66</v>
      </c>
      <c r="K336" t="s">
        <v>910</v>
      </c>
      <c r="L336">
        <v>170</v>
      </c>
      <c r="M336">
        <v>67</v>
      </c>
    </row>
    <row r="337" spans="1:13" hidden="1" x14ac:dyDescent="0.35">
      <c r="A337">
        <v>321</v>
      </c>
      <c r="B337" t="s">
        <v>1196</v>
      </c>
      <c r="C337">
        <v>2</v>
      </c>
      <c r="D337">
        <v>0.5</v>
      </c>
      <c r="E337" s="72">
        <v>44756</v>
      </c>
      <c r="F337" s="72">
        <v>44756</v>
      </c>
      <c r="G337" t="s">
        <v>917</v>
      </c>
      <c r="H337" t="s">
        <v>927</v>
      </c>
      <c r="I337">
        <v>51</v>
      </c>
      <c r="J337" t="s">
        <v>66</v>
      </c>
      <c r="K337" t="s">
        <v>910</v>
      </c>
      <c r="L337">
        <v>162</v>
      </c>
      <c r="M337">
        <v>76</v>
      </c>
    </row>
    <row r="338" spans="1:13" hidden="1" x14ac:dyDescent="0.35">
      <c r="A338">
        <v>322</v>
      </c>
      <c r="B338" t="s">
        <v>1196</v>
      </c>
      <c r="C338">
        <v>2</v>
      </c>
      <c r="D338">
        <v>0.5</v>
      </c>
      <c r="E338" s="72">
        <v>44756</v>
      </c>
      <c r="F338" s="72">
        <v>44756</v>
      </c>
      <c r="G338" t="s">
        <v>917</v>
      </c>
      <c r="H338" t="s">
        <v>927</v>
      </c>
      <c r="I338">
        <v>51</v>
      </c>
      <c r="J338" t="s">
        <v>66</v>
      </c>
      <c r="K338" t="s">
        <v>910</v>
      </c>
      <c r="L338">
        <v>162</v>
      </c>
      <c r="M338">
        <v>76</v>
      </c>
    </row>
    <row r="339" spans="1:13" hidden="1" x14ac:dyDescent="0.35">
      <c r="A339">
        <v>323</v>
      </c>
      <c r="B339" t="s">
        <v>1197</v>
      </c>
      <c r="C339">
        <v>1</v>
      </c>
      <c r="D339">
        <v>0.5</v>
      </c>
      <c r="E339" s="72">
        <v>44747</v>
      </c>
      <c r="F339" s="72">
        <v>44747</v>
      </c>
      <c r="G339" t="s">
        <v>917</v>
      </c>
      <c r="H339" t="s">
        <v>927</v>
      </c>
      <c r="I339">
        <v>64</v>
      </c>
      <c r="J339" t="s">
        <v>66</v>
      </c>
      <c r="K339" t="s">
        <v>910</v>
      </c>
      <c r="L339">
        <v>165</v>
      </c>
      <c r="M339">
        <v>63</v>
      </c>
    </row>
    <row r="340" spans="1:13" hidden="1" x14ac:dyDescent="0.35">
      <c r="A340">
        <v>324</v>
      </c>
      <c r="B340" t="s">
        <v>1198</v>
      </c>
      <c r="C340">
        <v>1</v>
      </c>
      <c r="D340">
        <v>0.5</v>
      </c>
      <c r="E340" s="72">
        <v>44937</v>
      </c>
      <c r="F340" s="72">
        <v>44937</v>
      </c>
      <c r="G340" t="s">
        <v>922</v>
      </c>
      <c r="H340" t="s">
        <v>927</v>
      </c>
      <c r="I340">
        <v>57</v>
      </c>
      <c r="J340" t="s">
        <v>66</v>
      </c>
      <c r="K340" t="s">
        <v>910</v>
      </c>
      <c r="L340">
        <v>168</v>
      </c>
      <c r="M340">
        <v>112</v>
      </c>
    </row>
    <row r="341" spans="1:13" hidden="1" x14ac:dyDescent="0.35">
      <c r="A341">
        <v>327</v>
      </c>
      <c r="B341" t="s">
        <v>1200</v>
      </c>
      <c r="C341">
        <v>2</v>
      </c>
      <c r="D341">
        <v>0.5</v>
      </c>
      <c r="E341" s="72">
        <v>44718</v>
      </c>
      <c r="F341" s="72">
        <v>44718</v>
      </c>
      <c r="G341" t="s">
        <v>917</v>
      </c>
      <c r="H341" t="s">
        <v>927</v>
      </c>
      <c r="I341">
        <v>65</v>
      </c>
      <c r="J341" t="s">
        <v>66</v>
      </c>
      <c r="K341" t="s">
        <v>910</v>
      </c>
      <c r="L341">
        <v>167</v>
      </c>
      <c r="M341">
        <v>86</v>
      </c>
    </row>
    <row r="342" spans="1:13" hidden="1" x14ac:dyDescent="0.35">
      <c r="A342">
        <v>335</v>
      </c>
      <c r="B342" t="s">
        <v>1204</v>
      </c>
      <c r="C342">
        <v>3</v>
      </c>
      <c r="D342">
        <v>0.5</v>
      </c>
      <c r="E342" s="72">
        <v>44757</v>
      </c>
      <c r="F342" s="72">
        <v>44757</v>
      </c>
      <c r="G342" t="s">
        <v>914</v>
      </c>
      <c r="H342" t="s">
        <v>908</v>
      </c>
      <c r="I342">
        <v>36</v>
      </c>
      <c r="J342" t="s">
        <v>66</v>
      </c>
      <c r="K342" t="s">
        <v>910</v>
      </c>
      <c r="L342">
        <v>175</v>
      </c>
      <c r="M342">
        <v>68</v>
      </c>
    </row>
    <row r="343" spans="1:13" hidden="1" x14ac:dyDescent="0.35">
      <c r="A343">
        <v>337</v>
      </c>
      <c r="B343" t="s">
        <v>1205</v>
      </c>
      <c r="C343">
        <v>3</v>
      </c>
      <c r="D343">
        <v>0.5</v>
      </c>
      <c r="E343" s="72">
        <v>44741</v>
      </c>
      <c r="F343" s="72">
        <v>44741</v>
      </c>
      <c r="G343" t="s">
        <v>914</v>
      </c>
      <c r="H343" t="s">
        <v>927</v>
      </c>
      <c r="I343">
        <v>64</v>
      </c>
      <c r="J343" t="s">
        <v>66</v>
      </c>
      <c r="K343" t="s">
        <v>910</v>
      </c>
      <c r="L343">
        <v>173</v>
      </c>
      <c r="M343">
        <v>91</v>
      </c>
    </row>
    <row r="344" spans="1:13" hidden="1" x14ac:dyDescent="0.35">
      <c r="A344">
        <v>338</v>
      </c>
      <c r="B344" t="s">
        <v>1205</v>
      </c>
      <c r="C344">
        <v>3</v>
      </c>
      <c r="D344">
        <v>0.5</v>
      </c>
      <c r="E344" s="72">
        <v>44741</v>
      </c>
      <c r="F344" s="72">
        <v>44741</v>
      </c>
      <c r="G344" t="s">
        <v>914</v>
      </c>
      <c r="H344" t="s">
        <v>927</v>
      </c>
      <c r="I344">
        <v>64</v>
      </c>
      <c r="J344" t="s">
        <v>66</v>
      </c>
      <c r="K344" t="s">
        <v>910</v>
      </c>
      <c r="L344">
        <v>173</v>
      </c>
      <c r="M344">
        <v>91</v>
      </c>
    </row>
    <row r="345" spans="1:13" hidden="1" x14ac:dyDescent="0.35">
      <c r="A345">
        <v>339</v>
      </c>
      <c r="B345" t="s">
        <v>1205</v>
      </c>
      <c r="C345">
        <v>3</v>
      </c>
      <c r="D345">
        <v>0.5</v>
      </c>
      <c r="E345" s="72">
        <v>44741</v>
      </c>
      <c r="F345" s="72">
        <v>44741</v>
      </c>
      <c r="G345" t="s">
        <v>914</v>
      </c>
      <c r="H345" t="s">
        <v>927</v>
      </c>
      <c r="I345">
        <v>64</v>
      </c>
      <c r="J345" t="s">
        <v>66</v>
      </c>
      <c r="K345" t="s">
        <v>910</v>
      </c>
      <c r="L345">
        <v>173</v>
      </c>
      <c r="M345">
        <v>91</v>
      </c>
    </row>
    <row r="346" spans="1:13" hidden="1" x14ac:dyDescent="0.35">
      <c r="A346">
        <v>341</v>
      </c>
      <c r="B346" t="s">
        <v>1206</v>
      </c>
      <c r="C346">
        <v>1</v>
      </c>
      <c r="D346">
        <v>0.5</v>
      </c>
      <c r="E346" s="72">
        <v>44727</v>
      </c>
      <c r="F346" s="72">
        <v>44727</v>
      </c>
      <c r="G346" t="s">
        <v>917</v>
      </c>
      <c r="H346" t="s">
        <v>908</v>
      </c>
      <c r="I346">
        <v>52</v>
      </c>
      <c r="J346" t="s">
        <v>66</v>
      </c>
      <c r="K346" t="s">
        <v>910</v>
      </c>
      <c r="L346">
        <v>165</v>
      </c>
      <c r="M346">
        <v>102</v>
      </c>
    </row>
    <row r="347" spans="1:13" hidden="1" x14ac:dyDescent="0.35">
      <c r="A347">
        <v>342</v>
      </c>
      <c r="B347" t="s">
        <v>1207</v>
      </c>
      <c r="C347">
        <v>1</v>
      </c>
      <c r="D347">
        <v>0.5</v>
      </c>
      <c r="E347" s="72">
        <v>44728</v>
      </c>
      <c r="F347" s="72">
        <v>44728</v>
      </c>
      <c r="G347" t="s">
        <v>914</v>
      </c>
      <c r="H347" t="s">
        <v>908</v>
      </c>
      <c r="I347">
        <v>31</v>
      </c>
      <c r="J347" t="s">
        <v>66</v>
      </c>
      <c r="K347" t="s">
        <v>910</v>
      </c>
      <c r="L347">
        <v>160</v>
      </c>
      <c r="M347">
        <v>115</v>
      </c>
    </row>
    <row r="348" spans="1:13" hidden="1" x14ac:dyDescent="0.35">
      <c r="A348">
        <v>345</v>
      </c>
      <c r="B348" t="s">
        <v>1209</v>
      </c>
      <c r="C348">
        <v>2</v>
      </c>
      <c r="D348">
        <v>0.5</v>
      </c>
      <c r="E348" s="72">
        <v>44753</v>
      </c>
      <c r="F348" s="72">
        <v>44753</v>
      </c>
      <c r="G348" t="s">
        <v>914</v>
      </c>
      <c r="H348" t="s">
        <v>908</v>
      </c>
      <c r="I348">
        <v>41</v>
      </c>
      <c r="J348" t="s">
        <v>909</v>
      </c>
      <c r="K348" t="s">
        <v>1210</v>
      </c>
      <c r="L348">
        <v>163</v>
      </c>
      <c r="M348">
        <v>64</v>
      </c>
    </row>
    <row r="349" spans="1:13" hidden="1" x14ac:dyDescent="0.35">
      <c r="A349">
        <v>347</v>
      </c>
      <c r="B349" t="s">
        <v>1212</v>
      </c>
      <c r="C349">
        <v>1</v>
      </c>
      <c r="D349">
        <v>0.5</v>
      </c>
      <c r="E349" s="72">
        <v>44830</v>
      </c>
      <c r="F349" s="72">
        <v>44830</v>
      </c>
      <c r="G349" t="s">
        <v>922</v>
      </c>
      <c r="H349" t="s">
        <v>908</v>
      </c>
      <c r="I349">
        <v>38</v>
      </c>
      <c r="J349" t="s">
        <v>909</v>
      </c>
      <c r="K349" t="s">
        <v>910</v>
      </c>
      <c r="L349">
        <v>149</v>
      </c>
      <c r="M349">
        <v>67</v>
      </c>
    </row>
    <row r="350" spans="1:13" hidden="1" x14ac:dyDescent="0.35">
      <c r="A350">
        <v>348</v>
      </c>
      <c r="B350" t="s">
        <v>1213</v>
      </c>
      <c r="C350">
        <v>2</v>
      </c>
      <c r="D350">
        <v>0.5</v>
      </c>
      <c r="E350" s="72">
        <v>45069</v>
      </c>
      <c r="F350" s="72">
        <v>45069</v>
      </c>
      <c r="G350" t="s">
        <v>922</v>
      </c>
      <c r="H350" t="s">
        <v>908</v>
      </c>
      <c r="I350">
        <v>43</v>
      </c>
      <c r="J350" t="s">
        <v>66</v>
      </c>
      <c r="K350" t="s">
        <v>1214</v>
      </c>
      <c r="L350">
        <v>170</v>
      </c>
      <c r="M350">
        <v>57</v>
      </c>
    </row>
    <row r="351" spans="1:13" hidden="1" x14ac:dyDescent="0.35">
      <c r="A351">
        <v>349</v>
      </c>
      <c r="B351" t="s">
        <v>1213</v>
      </c>
      <c r="C351">
        <v>2</v>
      </c>
      <c r="D351">
        <v>0.5</v>
      </c>
      <c r="E351" s="72">
        <v>45069</v>
      </c>
      <c r="F351" s="72">
        <v>45069</v>
      </c>
      <c r="G351" t="s">
        <v>922</v>
      </c>
      <c r="H351" t="s">
        <v>908</v>
      </c>
      <c r="I351">
        <v>43</v>
      </c>
      <c r="J351" t="s">
        <v>66</v>
      </c>
      <c r="K351" t="s">
        <v>1214</v>
      </c>
      <c r="L351">
        <v>170</v>
      </c>
      <c r="M351">
        <v>57</v>
      </c>
    </row>
    <row r="352" spans="1:13" hidden="1" x14ac:dyDescent="0.35">
      <c r="A352">
        <v>350</v>
      </c>
      <c r="B352" t="s">
        <v>1215</v>
      </c>
      <c r="C352">
        <v>1</v>
      </c>
      <c r="D352">
        <v>0.5</v>
      </c>
      <c r="E352" s="72">
        <v>44945</v>
      </c>
      <c r="F352" s="72">
        <v>44945</v>
      </c>
      <c r="G352" t="s">
        <v>922</v>
      </c>
      <c r="H352" t="s">
        <v>908</v>
      </c>
      <c r="I352">
        <v>43</v>
      </c>
      <c r="J352" t="s">
        <v>66</v>
      </c>
      <c r="K352" t="s">
        <v>910</v>
      </c>
      <c r="L352">
        <v>168</v>
      </c>
      <c r="M352">
        <v>88</v>
      </c>
    </row>
    <row r="353" spans="1:13" hidden="1" x14ac:dyDescent="0.35">
      <c r="A353">
        <v>351</v>
      </c>
      <c r="B353" t="s">
        <v>1216</v>
      </c>
      <c r="C353">
        <v>3</v>
      </c>
      <c r="D353">
        <v>0.5</v>
      </c>
      <c r="E353" s="72">
        <v>44979</v>
      </c>
      <c r="F353" s="72">
        <v>44979</v>
      </c>
      <c r="G353" t="s">
        <v>922</v>
      </c>
      <c r="H353" t="s">
        <v>927</v>
      </c>
      <c r="I353">
        <v>68</v>
      </c>
      <c r="J353" t="s">
        <v>66</v>
      </c>
      <c r="K353" t="s">
        <v>910</v>
      </c>
      <c r="L353">
        <v>152</v>
      </c>
      <c r="M353">
        <v>90</v>
      </c>
    </row>
    <row r="354" spans="1:13" hidden="1" x14ac:dyDescent="0.35">
      <c r="A354">
        <v>352</v>
      </c>
      <c r="B354" t="s">
        <v>1216</v>
      </c>
      <c r="C354">
        <v>3</v>
      </c>
      <c r="D354">
        <v>0.5</v>
      </c>
      <c r="E354" s="72">
        <v>44979</v>
      </c>
      <c r="F354" s="72">
        <v>44979</v>
      </c>
      <c r="G354" t="s">
        <v>922</v>
      </c>
      <c r="H354" t="s">
        <v>927</v>
      </c>
      <c r="I354">
        <v>68</v>
      </c>
      <c r="J354" t="s">
        <v>66</v>
      </c>
      <c r="K354" t="s">
        <v>910</v>
      </c>
      <c r="L354">
        <v>152</v>
      </c>
      <c r="M354">
        <v>90</v>
      </c>
    </row>
    <row r="355" spans="1:13" hidden="1" x14ac:dyDescent="0.35">
      <c r="A355">
        <v>353</v>
      </c>
      <c r="B355" t="s">
        <v>1216</v>
      </c>
      <c r="C355">
        <v>3</v>
      </c>
      <c r="D355">
        <v>0.5</v>
      </c>
      <c r="E355" s="72">
        <v>44979</v>
      </c>
      <c r="F355" s="72">
        <v>44979</v>
      </c>
      <c r="G355" t="s">
        <v>922</v>
      </c>
      <c r="H355" t="s">
        <v>927</v>
      </c>
      <c r="I355">
        <v>68</v>
      </c>
      <c r="J355" t="s">
        <v>66</v>
      </c>
      <c r="K355" t="s">
        <v>910</v>
      </c>
      <c r="L355">
        <v>152</v>
      </c>
      <c r="M355">
        <v>90</v>
      </c>
    </row>
    <row r="356" spans="1:13" hidden="1" x14ac:dyDescent="0.35">
      <c r="A356">
        <v>354</v>
      </c>
      <c r="B356" t="s">
        <v>1217</v>
      </c>
      <c r="C356">
        <v>1</v>
      </c>
      <c r="D356">
        <v>0.5</v>
      </c>
      <c r="E356" s="72">
        <v>45048</v>
      </c>
      <c r="F356" s="72">
        <v>45048</v>
      </c>
      <c r="G356" t="s">
        <v>922</v>
      </c>
      <c r="H356" t="s">
        <v>908</v>
      </c>
      <c r="I356">
        <v>40</v>
      </c>
      <c r="J356" t="s">
        <v>66</v>
      </c>
      <c r="K356" t="s">
        <v>1214</v>
      </c>
      <c r="L356">
        <v>163</v>
      </c>
      <c r="M356">
        <v>62</v>
      </c>
    </row>
    <row r="357" spans="1:13" hidden="1" x14ac:dyDescent="0.35">
      <c r="A357">
        <v>355</v>
      </c>
      <c r="B357" t="s">
        <v>1218</v>
      </c>
      <c r="C357">
        <v>3</v>
      </c>
      <c r="D357">
        <v>0.5</v>
      </c>
      <c r="E357" s="72">
        <v>45057</v>
      </c>
      <c r="F357" s="72">
        <v>45057</v>
      </c>
      <c r="G357" t="s">
        <v>922</v>
      </c>
      <c r="H357" t="s">
        <v>908</v>
      </c>
      <c r="I357">
        <v>38</v>
      </c>
      <c r="J357" t="s">
        <v>66</v>
      </c>
      <c r="K357" t="s">
        <v>910</v>
      </c>
      <c r="L357">
        <v>155</v>
      </c>
      <c r="M357">
        <v>86</v>
      </c>
    </row>
    <row r="358" spans="1:13" hidden="1" x14ac:dyDescent="0.35">
      <c r="A358">
        <v>356</v>
      </c>
      <c r="B358" t="s">
        <v>1218</v>
      </c>
      <c r="C358">
        <v>3</v>
      </c>
      <c r="D358">
        <v>0.5</v>
      </c>
      <c r="E358" s="72">
        <v>45057</v>
      </c>
      <c r="F358" s="72">
        <v>45057</v>
      </c>
      <c r="G358" t="s">
        <v>922</v>
      </c>
      <c r="H358" t="s">
        <v>908</v>
      </c>
      <c r="I358">
        <v>38</v>
      </c>
      <c r="J358" t="s">
        <v>66</v>
      </c>
      <c r="K358" t="s">
        <v>910</v>
      </c>
      <c r="L358">
        <v>155</v>
      </c>
      <c r="M358">
        <v>86</v>
      </c>
    </row>
    <row r="359" spans="1:13" hidden="1" x14ac:dyDescent="0.35">
      <c r="A359">
        <v>357</v>
      </c>
      <c r="B359" t="s">
        <v>1218</v>
      </c>
      <c r="C359">
        <v>3</v>
      </c>
      <c r="D359">
        <v>0.5</v>
      </c>
      <c r="E359" s="72">
        <v>45057</v>
      </c>
      <c r="F359" s="72">
        <v>45057</v>
      </c>
      <c r="G359" t="s">
        <v>922</v>
      </c>
      <c r="H359" t="s">
        <v>908</v>
      </c>
      <c r="I359">
        <v>38</v>
      </c>
      <c r="J359" t="s">
        <v>66</v>
      </c>
      <c r="K359" t="s">
        <v>910</v>
      </c>
      <c r="L359">
        <v>155</v>
      </c>
      <c r="M359">
        <v>86</v>
      </c>
    </row>
    <row r="360" spans="1:13" hidden="1" x14ac:dyDescent="0.35">
      <c r="A360">
        <v>358</v>
      </c>
      <c r="B360" t="s">
        <v>1219</v>
      </c>
      <c r="C360">
        <v>1</v>
      </c>
      <c r="D360">
        <v>0.5</v>
      </c>
      <c r="E360" s="72">
        <v>45120</v>
      </c>
      <c r="F360" s="72">
        <v>45120</v>
      </c>
      <c r="G360" t="s">
        <v>922</v>
      </c>
      <c r="H360" t="s">
        <v>908</v>
      </c>
      <c r="I360">
        <v>29</v>
      </c>
      <c r="J360" t="s">
        <v>66</v>
      </c>
      <c r="K360" t="s">
        <v>910</v>
      </c>
      <c r="L360">
        <v>165</v>
      </c>
      <c r="M360">
        <v>82</v>
      </c>
    </row>
    <row r="361" spans="1:13" hidden="1" x14ac:dyDescent="0.35">
      <c r="A361">
        <v>359</v>
      </c>
      <c r="B361" t="s">
        <v>1220</v>
      </c>
      <c r="C361">
        <v>3</v>
      </c>
      <c r="D361">
        <v>0.5</v>
      </c>
      <c r="E361" s="72">
        <v>45082</v>
      </c>
      <c r="F361" s="72">
        <v>45082</v>
      </c>
      <c r="G361" t="s">
        <v>922</v>
      </c>
      <c r="H361" t="s">
        <v>908</v>
      </c>
      <c r="I361">
        <v>39</v>
      </c>
      <c r="J361" t="s">
        <v>66</v>
      </c>
      <c r="K361" t="s">
        <v>910</v>
      </c>
      <c r="L361">
        <v>160</v>
      </c>
      <c r="M361">
        <v>69</v>
      </c>
    </row>
    <row r="362" spans="1:13" hidden="1" x14ac:dyDescent="0.35">
      <c r="A362">
        <v>361</v>
      </c>
      <c r="B362" t="s">
        <v>1220</v>
      </c>
      <c r="C362">
        <v>3</v>
      </c>
      <c r="D362">
        <v>0.5</v>
      </c>
      <c r="E362" s="72">
        <v>45082</v>
      </c>
      <c r="F362" s="72">
        <v>45082</v>
      </c>
      <c r="G362" t="s">
        <v>922</v>
      </c>
      <c r="H362" t="s">
        <v>908</v>
      </c>
      <c r="I362">
        <v>39</v>
      </c>
      <c r="J362" t="s">
        <v>66</v>
      </c>
      <c r="K362" t="s">
        <v>910</v>
      </c>
      <c r="L362">
        <v>160</v>
      </c>
      <c r="M362">
        <v>69</v>
      </c>
    </row>
    <row r="363" spans="1:13" hidden="1" x14ac:dyDescent="0.35">
      <c r="A363">
        <v>362</v>
      </c>
      <c r="B363" t="s">
        <v>1221</v>
      </c>
      <c r="C363">
        <v>1</v>
      </c>
      <c r="D363">
        <v>0.5</v>
      </c>
      <c r="E363" s="72">
        <v>45225</v>
      </c>
      <c r="F363" s="72">
        <v>45225</v>
      </c>
      <c r="G363" t="s">
        <v>922</v>
      </c>
      <c r="H363" t="s">
        <v>927</v>
      </c>
      <c r="I363">
        <v>53</v>
      </c>
      <c r="J363" t="s">
        <v>66</v>
      </c>
      <c r="K363" t="s">
        <v>910</v>
      </c>
      <c r="L363">
        <v>163</v>
      </c>
      <c r="M363">
        <v>72</v>
      </c>
    </row>
    <row r="364" spans="1:13" hidden="1" x14ac:dyDescent="0.35">
      <c r="A364">
        <v>363</v>
      </c>
      <c r="B364" t="s">
        <v>1222</v>
      </c>
      <c r="C364">
        <v>1</v>
      </c>
      <c r="D364">
        <v>0.5</v>
      </c>
      <c r="E364" s="72">
        <v>45240</v>
      </c>
      <c r="F364" s="72">
        <v>45240</v>
      </c>
      <c r="G364" t="s">
        <v>922</v>
      </c>
      <c r="H364" t="s">
        <v>927</v>
      </c>
      <c r="I364">
        <v>56</v>
      </c>
      <c r="J364" t="s">
        <v>66</v>
      </c>
      <c r="K364" t="s">
        <v>910</v>
      </c>
      <c r="L364">
        <v>155</v>
      </c>
      <c r="M364">
        <v>115</v>
      </c>
    </row>
    <row r="365" spans="1:13" hidden="1" x14ac:dyDescent="0.35">
      <c r="A365">
        <v>364</v>
      </c>
      <c r="B365" t="s">
        <v>1223</v>
      </c>
      <c r="C365">
        <v>1</v>
      </c>
      <c r="D365">
        <v>0.5</v>
      </c>
      <c r="E365" s="72">
        <v>45147</v>
      </c>
      <c r="F365" s="72">
        <v>45147</v>
      </c>
      <c r="G365" t="s">
        <v>922</v>
      </c>
      <c r="H365" t="s">
        <v>908</v>
      </c>
      <c r="I365">
        <v>51</v>
      </c>
      <c r="J365" t="s">
        <v>66</v>
      </c>
      <c r="K365" t="s">
        <v>910</v>
      </c>
      <c r="L365">
        <v>154</v>
      </c>
      <c r="M365">
        <v>47</v>
      </c>
    </row>
    <row r="366" spans="1:13" hidden="1" x14ac:dyDescent="0.35">
      <c r="A366">
        <v>365</v>
      </c>
      <c r="B366" t="s">
        <v>1224</v>
      </c>
      <c r="C366">
        <v>1</v>
      </c>
      <c r="D366">
        <v>0.5</v>
      </c>
      <c r="E366" s="72">
        <v>45245</v>
      </c>
      <c r="F366" s="72">
        <v>45245</v>
      </c>
      <c r="G366" t="s">
        <v>922</v>
      </c>
      <c r="H366" t="s">
        <v>908</v>
      </c>
      <c r="I366">
        <v>48</v>
      </c>
      <c r="J366" t="s">
        <v>66</v>
      </c>
      <c r="K366" t="s">
        <v>910</v>
      </c>
      <c r="L366">
        <v>152</v>
      </c>
      <c r="M366">
        <v>59</v>
      </c>
    </row>
    <row r="367" spans="1:13" hidden="1" x14ac:dyDescent="0.35">
      <c r="A367">
        <v>366</v>
      </c>
      <c r="B367" t="s">
        <v>1225</v>
      </c>
      <c r="C367">
        <v>1</v>
      </c>
      <c r="D367">
        <v>0.5</v>
      </c>
      <c r="E367" s="72">
        <v>45258</v>
      </c>
      <c r="F367" s="72">
        <v>45258</v>
      </c>
      <c r="G367" t="s">
        <v>922</v>
      </c>
      <c r="H367" t="s">
        <v>908</v>
      </c>
      <c r="I367">
        <v>37</v>
      </c>
      <c r="J367" t="s">
        <v>66</v>
      </c>
      <c r="K367" t="s">
        <v>1214</v>
      </c>
      <c r="L367">
        <v>163</v>
      </c>
      <c r="M367">
        <v>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619B-C0C2-4F7F-A69F-E413B1FC0D05}">
  <dimension ref="A1:S32"/>
  <sheetViews>
    <sheetView workbookViewId="0">
      <selection activeCell="J35" sqref="J35"/>
    </sheetView>
  </sheetViews>
  <sheetFormatPr defaultRowHeight="14.5" x14ac:dyDescent="0.35"/>
  <cols>
    <col min="1" max="1" width="10.6328125" customWidth="1"/>
    <col min="2" max="2" width="11.54296875" bestFit="1" customWidth="1"/>
    <col min="3" max="3" width="4" customWidth="1"/>
    <col min="4" max="4" width="9.453125" customWidth="1"/>
    <col min="5" max="5" width="17.08984375" customWidth="1"/>
    <col min="6" max="6" width="17.36328125" customWidth="1"/>
    <col min="7" max="7" width="15.08984375" bestFit="1" customWidth="1"/>
    <col min="8" max="8" width="19.54296875" customWidth="1"/>
    <col min="9" max="9" width="5.90625" customWidth="1"/>
    <col min="10" max="10" width="15.81640625" customWidth="1"/>
    <col min="11" max="11" width="18.08984375" bestFit="1" customWidth="1"/>
    <col min="12" max="12" width="12.7265625" customWidth="1"/>
    <col min="13" max="13" width="12.26953125" customWidth="1"/>
    <col min="14" max="14" width="19.26953125" customWidth="1"/>
    <col min="15" max="15" width="21" customWidth="1"/>
    <col min="16" max="16" width="13.26953125" customWidth="1"/>
    <col min="17" max="17" width="10.81640625" customWidth="1"/>
    <col min="18" max="18" width="17.7265625" customWidth="1"/>
    <col min="19" max="19" width="21.1796875" customWidth="1"/>
  </cols>
  <sheetData>
    <row r="1" spans="1:19" s="18" customFormat="1" x14ac:dyDescent="0.35">
      <c r="A1" s="102" t="s">
        <v>887</v>
      </c>
      <c r="B1" s="102" t="s">
        <v>888</v>
      </c>
      <c r="C1" s="102" t="s">
        <v>889</v>
      </c>
      <c r="D1" s="102" t="s">
        <v>890</v>
      </c>
      <c r="E1" s="102" t="s">
        <v>891</v>
      </c>
      <c r="F1" s="102" t="s">
        <v>892</v>
      </c>
      <c r="G1" s="102" t="s">
        <v>893</v>
      </c>
      <c r="H1" s="102" t="s">
        <v>894</v>
      </c>
      <c r="I1" s="102" t="s">
        <v>895</v>
      </c>
      <c r="J1" s="102" t="s">
        <v>896</v>
      </c>
      <c r="K1" s="102" t="s">
        <v>897</v>
      </c>
      <c r="L1" s="102" t="s">
        <v>898</v>
      </c>
      <c r="M1" s="102" t="s">
        <v>899</v>
      </c>
      <c r="N1" s="102" t="s">
        <v>900</v>
      </c>
      <c r="O1" s="102" t="s">
        <v>901</v>
      </c>
      <c r="P1" s="102" t="s">
        <v>902</v>
      </c>
      <c r="Q1" s="102" t="s">
        <v>903</v>
      </c>
      <c r="R1" s="102" t="s">
        <v>904</v>
      </c>
      <c r="S1" s="102" t="s">
        <v>905</v>
      </c>
    </row>
    <row r="2" spans="1:19" x14ac:dyDescent="0.35">
      <c r="A2" s="98">
        <v>10</v>
      </c>
      <c r="B2" s="98" t="s">
        <v>906</v>
      </c>
      <c r="C2" s="98">
        <v>1</v>
      </c>
      <c r="D2" s="98">
        <v>22</v>
      </c>
      <c r="E2" s="99">
        <v>44398</v>
      </c>
      <c r="F2" s="99">
        <v>44398</v>
      </c>
      <c r="G2" s="98" t="s">
        <v>907</v>
      </c>
      <c r="H2" s="98" t="s">
        <v>908</v>
      </c>
      <c r="I2" s="98">
        <v>32</v>
      </c>
      <c r="J2" s="98" t="s">
        <v>909</v>
      </c>
      <c r="K2" s="98" t="s">
        <v>910</v>
      </c>
      <c r="L2" s="98">
        <v>157</v>
      </c>
      <c r="M2" s="98">
        <v>47</v>
      </c>
      <c r="N2" s="98" t="s">
        <v>909</v>
      </c>
      <c r="O2" s="99">
        <v>44748</v>
      </c>
      <c r="P2" s="98" t="s">
        <v>911</v>
      </c>
      <c r="Q2" s="98"/>
      <c r="R2" s="98" t="s">
        <v>912</v>
      </c>
      <c r="S2" s="98"/>
    </row>
    <row r="3" spans="1:19" x14ac:dyDescent="0.35">
      <c r="A3" s="98">
        <v>34</v>
      </c>
      <c r="B3" s="98" t="s">
        <v>926</v>
      </c>
      <c r="C3" s="98">
        <v>1</v>
      </c>
      <c r="D3" s="98">
        <v>3</v>
      </c>
      <c r="E3" s="99">
        <v>44249</v>
      </c>
      <c r="F3" s="99">
        <v>44249</v>
      </c>
      <c r="G3" s="98" t="s">
        <v>917</v>
      </c>
      <c r="H3" s="98" t="s">
        <v>927</v>
      </c>
      <c r="I3" s="98">
        <v>61</v>
      </c>
      <c r="J3" s="98" t="s">
        <v>66</v>
      </c>
      <c r="K3" s="98" t="s">
        <v>910</v>
      </c>
      <c r="L3" s="98">
        <v>152</v>
      </c>
      <c r="M3" s="98">
        <v>99</v>
      </c>
      <c r="N3" s="98" t="s">
        <v>909</v>
      </c>
      <c r="O3" s="99">
        <v>44274</v>
      </c>
      <c r="P3" s="98" t="s">
        <v>911</v>
      </c>
      <c r="Q3" s="98"/>
      <c r="R3" s="98" t="s">
        <v>915</v>
      </c>
      <c r="S3" s="98"/>
    </row>
    <row r="4" spans="1:19" x14ac:dyDescent="0.35">
      <c r="A4" s="98">
        <v>72</v>
      </c>
      <c r="B4" s="98" t="s">
        <v>931</v>
      </c>
      <c r="C4" s="98">
        <v>1</v>
      </c>
      <c r="D4" s="98">
        <v>3</v>
      </c>
      <c r="E4" s="99">
        <v>44487</v>
      </c>
      <c r="F4" s="99">
        <v>44487</v>
      </c>
      <c r="G4" s="98" t="s">
        <v>914</v>
      </c>
      <c r="H4" s="98" t="s">
        <v>927</v>
      </c>
      <c r="I4" s="98">
        <v>43</v>
      </c>
      <c r="J4" s="98" t="s">
        <v>66</v>
      </c>
      <c r="K4" s="98" t="s">
        <v>910</v>
      </c>
      <c r="L4" s="98">
        <v>157</v>
      </c>
      <c r="M4" s="98">
        <v>97</v>
      </c>
      <c r="N4" s="98" t="s">
        <v>909</v>
      </c>
      <c r="O4" s="99">
        <v>44498</v>
      </c>
      <c r="P4" s="98" t="s">
        <v>911</v>
      </c>
      <c r="Q4" s="98"/>
      <c r="R4" s="98" t="s">
        <v>912</v>
      </c>
      <c r="S4" s="98"/>
    </row>
    <row r="5" spans="1:19" x14ac:dyDescent="0.35">
      <c r="A5" s="98">
        <v>106</v>
      </c>
      <c r="B5" s="98" t="s">
        <v>936</v>
      </c>
      <c r="C5" s="98">
        <v>1</v>
      </c>
      <c r="D5" s="98">
        <v>3</v>
      </c>
      <c r="E5" s="99">
        <v>44333</v>
      </c>
      <c r="F5" s="99">
        <v>44333</v>
      </c>
      <c r="G5" s="98" t="s">
        <v>917</v>
      </c>
      <c r="H5" s="98" t="s">
        <v>927</v>
      </c>
      <c r="I5" s="98">
        <v>62</v>
      </c>
      <c r="J5" s="98" t="s">
        <v>66</v>
      </c>
      <c r="K5" s="98" t="s">
        <v>910</v>
      </c>
      <c r="L5" s="98">
        <v>160</v>
      </c>
      <c r="M5" s="98">
        <v>109</v>
      </c>
      <c r="N5" s="98" t="s">
        <v>909</v>
      </c>
      <c r="O5" s="99">
        <v>44389</v>
      </c>
      <c r="P5" s="98" t="s">
        <v>911</v>
      </c>
      <c r="Q5" s="98"/>
      <c r="R5" s="98" t="s">
        <v>912</v>
      </c>
      <c r="S5" s="98"/>
    </row>
    <row r="6" spans="1:19" x14ac:dyDescent="0.35">
      <c r="A6" s="98">
        <v>114</v>
      </c>
      <c r="B6" s="98" t="s">
        <v>941</v>
      </c>
      <c r="C6" s="98">
        <v>1</v>
      </c>
      <c r="D6" s="98">
        <v>3</v>
      </c>
      <c r="E6" s="99">
        <v>44389</v>
      </c>
      <c r="F6" s="99">
        <v>44389</v>
      </c>
      <c r="G6" s="98" t="s">
        <v>914</v>
      </c>
      <c r="H6" s="98" t="s">
        <v>927</v>
      </c>
      <c r="I6" s="98">
        <v>66</v>
      </c>
      <c r="J6" s="98" t="s">
        <v>66</v>
      </c>
      <c r="K6" s="98" t="s">
        <v>910</v>
      </c>
      <c r="L6" s="98">
        <v>149</v>
      </c>
      <c r="M6" s="98">
        <v>64</v>
      </c>
      <c r="N6" s="98" t="s">
        <v>909</v>
      </c>
      <c r="O6" s="99">
        <v>44431</v>
      </c>
      <c r="P6" s="98" t="s">
        <v>911</v>
      </c>
      <c r="Q6" s="98"/>
      <c r="R6" s="98" t="s">
        <v>915</v>
      </c>
      <c r="S6" s="98"/>
    </row>
    <row r="7" spans="1:19" x14ac:dyDescent="0.35">
      <c r="A7" s="98">
        <v>15</v>
      </c>
      <c r="B7" s="98" t="s">
        <v>916</v>
      </c>
      <c r="C7" s="98">
        <v>1</v>
      </c>
      <c r="D7" s="98">
        <v>2.5</v>
      </c>
      <c r="E7" s="99">
        <v>44292</v>
      </c>
      <c r="F7" s="99">
        <v>44292</v>
      </c>
      <c r="G7" s="98" t="s">
        <v>917</v>
      </c>
      <c r="H7" s="98" t="s">
        <v>908</v>
      </c>
      <c r="I7" s="98">
        <v>30</v>
      </c>
      <c r="J7" s="98" t="s">
        <v>66</v>
      </c>
      <c r="K7" s="98" t="s">
        <v>910</v>
      </c>
      <c r="L7" s="98">
        <v>160</v>
      </c>
      <c r="M7" s="98">
        <v>102</v>
      </c>
      <c r="N7" s="98" t="s">
        <v>909</v>
      </c>
      <c r="O7" s="99">
        <v>44302</v>
      </c>
      <c r="P7" s="98" t="s">
        <v>911</v>
      </c>
      <c r="Q7" s="98"/>
      <c r="R7" s="98" t="s">
        <v>918</v>
      </c>
      <c r="S7" s="98"/>
    </row>
    <row r="8" spans="1:19" x14ac:dyDescent="0.35">
      <c r="A8" s="98">
        <v>33</v>
      </c>
      <c r="B8" s="98" t="s">
        <v>925</v>
      </c>
      <c r="C8" s="98">
        <v>1</v>
      </c>
      <c r="D8" s="98">
        <v>2</v>
      </c>
      <c r="E8" s="99">
        <v>44287</v>
      </c>
      <c r="F8" s="99">
        <v>44287</v>
      </c>
      <c r="G8" s="98" t="s">
        <v>914</v>
      </c>
      <c r="H8" s="98" t="s">
        <v>908</v>
      </c>
      <c r="I8" s="98">
        <v>47</v>
      </c>
      <c r="J8" s="98" t="s">
        <v>66</v>
      </c>
      <c r="K8" s="98" t="s">
        <v>910</v>
      </c>
      <c r="L8" s="98">
        <v>152</v>
      </c>
      <c r="M8" s="98">
        <v>107</v>
      </c>
      <c r="N8" s="98" t="s">
        <v>909</v>
      </c>
      <c r="O8" s="99">
        <v>44351</v>
      </c>
      <c r="P8" s="98" t="s">
        <v>911</v>
      </c>
      <c r="Q8" s="98"/>
      <c r="R8" s="98" t="s">
        <v>915</v>
      </c>
      <c r="S8" s="98"/>
    </row>
    <row r="9" spans="1:19" x14ac:dyDescent="0.35">
      <c r="A9" s="98">
        <v>57</v>
      </c>
      <c r="B9" s="98" t="s">
        <v>930</v>
      </c>
      <c r="C9" s="98">
        <v>1</v>
      </c>
      <c r="D9" s="98">
        <v>2</v>
      </c>
      <c r="E9" s="99">
        <v>44322</v>
      </c>
      <c r="F9" s="99">
        <v>44322</v>
      </c>
      <c r="G9" s="98" t="s">
        <v>914</v>
      </c>
      <c r="H9" s="98" t="s">
        <v>927</v>
      </c>
      <c r="I9" s="98">
        <v>48</v>
      </c>
      <c r="J9" s="98" t="s">
        <v>66</v>
      </c>
      <c r="K9" s="98" t="s">
        <v>910</v>
      </c>
      <c r="L9" s="98">
        <v>160</v>
      </c>
      <c r="M9" s="98">
        <v>108</v>
      </c>
      <c r="N9" s="98" t="s">
        <v>909</v>
      </c>
      <c r="O9" s="99">
        <v>45124</v>
      </c>
      <c r="P9" s="98" t="s">
        <v>911</v>
      </c>
      <c r="Q9" s="98"/>
      <c r="R9" s="98" t="s">
        <v>915</v>
      </c>
      <c r="S9" s="98"/>
    </row>
    <row r="10" spans="1:19" x14ac:dyDescent="0.35">
      <c r="A10" s="98">
        <v>100</v>
      </c>
      <c r="B10" s="98" t="s">
        <v>934</v>
      </c>
      <c r="C10" s="98">
        <v>1</v>
      </c>
      <c r="D10" s="98">
        <v>2</v>
      </c>
      <c r="E10" s="99">
        <v>44497</v>
      </c>
      <c r="F10" s="99">
        <v>44497</v>
      </c>
      <c r="G10" s="98" t="s">
        <v>917</v>
      </c>
      <c r="H10" s="98" t="s">
        <v>927</v>
      </c>
      <c r="I10" s="98">
        <v>61</v>
      </c>
      <c r="J10" s="98" t="s">
        <v>66</v>
      </c>
      <c r="K10" s="98" t="s">
        <v>910</v>
      </c>
      <c r="L10" s="98">
        <v>170</v>
      </c>
      <c r="M10" s="98">
        <v>85</v>
      </c>
      <c r="N10" s="98" t="s">
        <v>909</v>
      </c>
      <c r="O10" s="99">
        <v>44509</v>
      </c>
      <c r="P10" s="98" t="s">
        <v>911</v>
      </c>
      <c r="Q10" s="98"/>
      <c r="R10" s="98" t="s">
        <v>912</v>
      </c>
      <c r="S10" s="98"/>
    </row>
    <row r="11" spans="1:19" x14ac:dyDescent="0.35">
      <c r="A11" s="98">
        <v>152</v>
      </c>
      <c r="B11" s="98" t="s">
        <v>946</v>
      </c>
      <c r="C11" s="98">
        <v>1</v>
      </c>
      <c r="D11" s="98">
        <v>2</v>
      </c>
      <c r="E11" s="99">
        <v>44502</v>
      </c>
      <c r="F11" s="99">
        <v>44502</v>
      </c>
      <c r="G11" s="98" t="s">
        <v>914</v>
      </c>
      <c r="H11" s="98" t="s">
        <v>927</v>
      </c>
      <c r="I11" s="98">
        <v>68</v>
      </c>
      <c r="J11" s="98" t="s">
        <v>66</v>
      </c>
      <c r="K11" s="98" t="s">
        <v>910</v>
      </c>
      <c r="L11" s="98">
        <v>163</v>
      </c>
      <c r="M11" s="98">
        <v>64</v>
      </c>
      <c r="N11" s="98" t="s">
        <v>909</v>
      </c>
      <c r="O11" s="99">
        <v>44523</v>
      </c>
      <c r="P11" s="98" t="s">
        <v>911</v>
      </c>
      <c r="Q11" s="98"/>
      <c r="R11" s="98" t="s">
        <v>912</v>
      </c>
      <c r="S11" s="98"/>
    </row>
    <row r="12" spans="1:19" x14ac:dyDescent="0.35">
      <c r="A12" s="98">
        <v>165</v>
      </c>
      <c r="B12" s="98" t="s">
        <v>947</v>
      </c>
      <c r="C12" s="98">
        <v>2</v>
      </c>
      <c r="D12" s="98">
        <v>2</v>
      </c>
      <c r="E12" s="99">
        <v>44587</v>
      </c>
      <c r="F12" s="99">
        <v>44587</v>
      </c>
      <c r="G12" s="98" t="s">
        <v>914</v>
      </c>
      <c r="H12" s="98" t="s">
        <v>908</v>
      </c>
      <c r="I12" s="98">
        <v>47</v>
      </c>
      <c r="J12" s="98" t="s">
        <v>66</v>
      </c>
      <c r="K12" s="98" t="s">
        <v>910</v>
      </c>
      <c r="L12" s="98">
        <v>160</v>
      </c>
      <c r="M12" s="98">
        <v>55</v>
      </c>
      <c r="N12" s="98" t="s">
        <v>909</v>
      </c>
      <c r="O12" s="99">
        <v>44984</v>
      </c>
      <c r="P12" s="98" t="s">
        <v>911</v>
      </c>
      <c r="Q12" s="98"/>
      <c r="R12" s="98" t="s">
        <v>88</v>
      </c>
      <c r="S12" s="98"/>
    </row>
    <row r="13" spans="1:19" x14ac:dyDescent="0.35">
      <c r="A13" s="98">
        <v>189</v>
      </c>
      <c r="B13" s="98" t="s">
        <v>950</v>
      </c>
      <c r="C13" s="98">
        <v>1</v>
      </c>
      <c r="D13" s="98">
        <v>2</v>
      </c>
      <c r="E13" s="99">
        <v>44684</v>
      </c>
      <c r="F13" s="99">
        <v>44684</v>
      </c>
      <c r="G13" s="98" t="s">
        <v>917</v>
      </c>
      <c r="H13" s="98" t="s">
        <v>908</v>
      </c>
      <c r="I13" s="98">
        <v>47</v>
      </c>
      <c r="J13" s="98" t="s">
        <v>66</v>
      </c>
      <c r="K13" s="98" t="s">
        <v>910</v>
      </c>
      <c r="L13" s="98">
        <v>165</v>
      </c>
      <c r="M13" s="98">
        <v>76</v>
      </c>
      <c r="N13" s="98" t="s">
        <v>909</v>
      </c>
      <c r="O13" s="99">
        <v>44708</v>
      </c>
      <c r="P13" s="98" t="s">
        <v>911</v>
      </c>
      <c r="Q13" s="98"/>
      <c r="R13" s="98" t="s">
        <v>918</v>
      </c>
      <c r="S13" s="98"/>
    </row>
    <row r="14" spans="1:19" x14ac:dyDescent="0.35">
      <c r="A14" s="98">
        <v>196</v>
      </c>
      <c r="B14" s="98" t="s">
        <v>952</v>
      </c>
      <c r="C14" s="98">
        <v>1</v>
      </c>
      <c r="D14" s="98">
        <v>2</v>
      </c>
      <c r="E14" s="99">
        <v>44588</v>
      </c>
      <c r="F14" s="99">
        <v>44588</v>
      </c>
      <c r="G14" s="98" t="s">
        <v>914</v>
      </c>
      <c r="H14" s="98" t="s">
        <v>908</v>
      </c>
      <c r="I14" s="98">
        <v>26</v>
      </c>
      <c r="J14" s="98" t="s">
        <v>66</v>
      </c>
      <c r="K14" s="98" t="s">
        <v>910</v>
      </c>
      <c r="L14" s="98">
        <v>163</v>
      </c>
      <c r="M14" s="98">
        <v>86</v>
      </c>
      <c r="N14" s="98" t="s">
        <v>909</v>
      </c>
      <c r="O14" s="99">
        <v>44687</v>
      </c>
      <c r="P14" s="98" t="s">
        <v>911</v>
      </c>
      <c r="Q14" s="98"/>
      <c r="R14" s="98" t="s">
        <v>915</v>
      </c>
      <c r="S14" s="98"/>
    </row>
    <row r="15" spans="1:19" x14ac:dyDescent="0.35">
      <c r="A15" s="98">
        <v>217</v>
      </c>
      <c r="B15" s="98" t="s">
        <v>963</v>
      </c>
      <c r="C15" s="98">
        <v>2</v>
      </c>
      <c r="D15" s="98">
        <v>2</v>
      </c>
      <c r="E15" s="99">
        <v>44686</v>
      </c>
      <c r="F15" s="99">
        <v>44686</v>
      </c>
      <c r="G15" s="98" t="s">
        <v>914</v>
      </c>
      <c r="H15" s="98" t="s">
        <v>927</v>
      </c>
      <c r="I15" s="98">
        <v>69</v>
      </c>
      <c r="J15" s="98" t="s">
        <v>66</v>
      </c>
      <c r="K15" s="98" t="s">
        <v>910</v>
      </c>
      <c r="L15" s="98">
        <v>157</v>
      </c>
      <c r="M15" s="98">
        <v>97</v>
      </c>
      <c r="N15" s="98" t="s">
        <v>909</v>
      </c>
      <c r="O15" s="99">
        <v>44866</v>
      </c>
      <c r="P15" s="98" t="s">
        <v>911</v>
      </c>
      <c r="Q15" s="98"/>
      <c r="R15" s="98" t="s">
        <v>915</v>
      </c>
      <c r="S15" s="98"/>
    </row>
    <row r="16" spans="1:19" x14ac:dyDescent="0.35">
      <c r="A16" s="98">
        <v>233</v>
      </c>
      <c r="B16" s="98" t="s">
        <v>966</v>
      </c>
      <c r="C16" s="98">
        <v>2</v>
      </c>
      <c r="D16" s="98">
        <v>2</v>
      </c>
      <c r="E16" s="99">
        <v>44648</v>
      </c>
      <c r="F16" s="99">
        <v>44648</v>
      </c>
      <c r="G16" s="98" t="s">
        <v>914</v>
      </c>
      <c r="H16" s="98" t="s">
        <v>927</v>
      </c>
      <c r="I16" s="98">
        <v>52</v>
      </c>
      <c r="J16" s="98" t="s">
        <v>66</v>
      </c>
      <c r="K16" s="98" t="s">
        <v>910</v>
      </c>
      <c r="L16" s="98">
        <v>170</v>
      </c>
      <c r="M16" s="98">
        <v>99</v>
      </c>
      <c r="N16" s="98" t="s">
        <v>909</v>
      </c>
      <c r="O16" s="99">
        <v>44825</v>
      </c>
      <c r="P16" s="98" t="s">
        <v>911</v>
      </c>
      <c r="Q16" s="98"/>
      <c r="R16" s="98" t="s">
        <v>915</v>
      </c>
      <c r="S16" s="98"/>
    </row>
    <row r="17" spans="1:19" x14ac:dyDescent="0.35">
      <c r="A17" s="98">
        <v>331</v>
      </c>
      <c r="B17" s="98" t="s">
        <v>977</v>
      </c>
      <c r="C17" s="98">
        <v>1</v>
      </c>
      <c r="D17" s="98">
        <v>2</v>
      </c>
      <c r="E17" s="99">
        <v>45070</v>
      </c>
      <c r="F17" s="99">
        <v>45070</v>
      </c>
      <c r="G17" s="98" t="s">
        <v>922</v>
      </c>
      <c r="H17" s="98" t="s">
        <v>908</v>
      </c>
      <c r="I17" s="98">
        <v>48</v>
      </c>
      <c r="J17" s="98" t="s">
        <v>909</v>
      </c>
      <c r="K17" s="98" t="s">
        <v>910</v>
      </c>
      <c r="L17" s="98">
        <v>165</v>
      </c>
      <c r="M17" s="98">
        <v>143</v>
      </c>
      <c r="N17" s="98" t="s">
        <v>909</v>
      </c>
      <c r="O17" s="99">
        <v>45072</v>
      </c>
      <c r="P17" s="98" t="s">
        <v>911</v>
      </c>
      <c r="Q17" s="98"/>
      <c r="R17" s="98" t="s">
        <v>915</v>
      </c>
      <c r="S17" s="98"/>
    </row>
    <row r="18" spans="1:19" x14ac:dyDescent="0.35">
      <c r="A18" s="98">
        <v>19</v>
      </c>
      <c r="B18" s="98" t="s">
        <v>921</v>
      </c>
      <c r="C18" s="98">
        <v>1</v>
      </c>
      <c r="D18" s="98">
        <v>1.5</v>
      </c>
      <c r="E18" s="99">
        <v>44251</v>
      </c>
      <c r="F18" s="99">
        <v>44251</v>
      </c>
      <c r="G18" s="98" t="s">
        <v>922</v>
      </c>
      <c r="H18" s="98" t="s">
        <v>908</v>
      </c>
      <c r="I18" s="98">
        <v>34</v>
      </c>
      <c r="J18" s="98" t="s">
        <v>66</v>
      </c>
      <c r="K18" s="98" t="s">
        <v>910</v>
      </c>
      <c r="L18" s="98">
        <v>157</v>
      </c>
      <c r="M18" s="98">
        <v>72</v>
      </c>
      <c r="N18" s="98" t="s">
        <v>909</v>
      </c>
      <c r="O18" s="99">
        <v>44264</v>
      </c>
      <c r="P18" s="98" t="s">
        <v>911</v>
      </c>
      <c r="Q18" s="98"/>
      <c r="R18" s="98" t="s">
        <v>915</v>
      </c>
      <c r="S18" s="98"/>
    </row>
    <row r="19" spans="1:19" x14ac:dyDescent="0.35">
      <c r="A19" s="98">
        <v>52</v>
      </c>
      <c r="B19" s="98" t="s">
        <v>929</v>
      </c>
      <c r="C19" s="98">
        <v>1</v>
      </c>
      <c r="D19" s="98">
        <v>1.5</v>
      </c>
      <c r="E19" s="99">
        <v>44372</v>
      </c>
      <c r="F19" s="99">
        <v>44372</v>
      </c>
      <c r="G19" s="98" t="s">
        <v>917</v>
      </c>
      <c r="H19" s="98" t="s">
        <v>927</v>
      </c>
      <c r="I19" s="98">
        <v>77</v>
      </c>
      <c r="J19" s="98" t="s">
        <v>66</v>
      </c>
      <c r="K19" s="98" t="s">
        <v>910</v>
      </c>
      <c r="L19" s="98">
        <v>170</v>
      </c>
      <c r="M19" s="98">
        <v>85</v>
      </c>
      <c r="N19" s="98" t="s">
        <v>909</v>
      </c>
      <c r="O19" s="99">
        <v>44428</v>
      </c>
      <c r="P19" s="98" t="s">
        <v>911</v>
      </c>
      <c r="Q19" s="98"/>
      <c r="R19" s="98" t="s">
        <v>912</v>
      </c>
      <c r="S19" s="98"/>
    </row>
    <row r="20" spans="1:19" x14ac:dyDescent="0.35">
      <c r="A20" s="98">
        <v>113</v>
      </c>
      <c r="B20" s="98" t="s">
        <v>940</v>
      </c>
      <c r="C20" s="98">
        <v>1</v>
      </c>
      <c r="D20" s="98">
        <v>1.5</v>
      </c>
      <c r="E20" s="99">
        <v>44385</v>
      </c>
      <c r="F20" s="99">
        <v>44385</v>
      </c>
      <c r="G20" s="98" t="s">
        <v>914</v>
      </c>
      <c r="H20" s="98" t="s">
        <v>908</v>
      </c>
      <c r="I20" s="98">
        <v>52</v>
      </c>
      <c r="J20" s="98" t="s">
        <v>66</v>
      </c>
      <c r="K20" s="98" t="s">
        <v>910</v>
      </c>
      <c r="L20" s="98">
        <v>157</v>
      </c>
      <c r="M20" s="98">
        <v>118</v>
      </c>
      <c r="N20" s="98" t="s">
        <v>909</v>
      </c>
      <c r="O20" s="99">
        <v>44428</v>
      </c>
      <c r="P20" s="98" t="s">
        <v>911</v>
      </c>
      <c r="Q20" s="98"/>
      <c r="R20" s="98" t="s">
        <v>915</v>
      </c>
      <c r="S20" s="98"/>
    </row>
    <row r="21" spans="1:19" x14ac:dyDescent="0.35">
      <c r="A21" s="98">
        <v>140</v>
      </c>
      <c r="B21" s="98" t="s">
        <v>945</v>
      </c>
      <c r="C21" s="98">
        <v>1</v>
      </c>
      <c r="D21" s="98">
        <v>1.5</v>
      </c>
      <c r="E21" s="99">
        <v>44545</v>
      </c>
      <c r="F21" s="99">
        <v>44545</v>
      </c>
      <c r="G21" s="98" t="s">
        <v>914</v>
      </c>
      <c r="H21" s="98" t="s">
        <v>908</v>
      </c>
      <c r="I21" s="98">
        <v>45</v>
      </c>
      <c r="J21" s="98" t="s">
        <v>909</v>
      </c>
      <c r="K21" s="98" t="s">
        <v>910</v>
      </c>
      <c r="L21" s="98">
        <v>154</v>
      </c>
      <c r="M21" s="98">
        <v>81</v>
      </c>
      <c r="N21" s="98" t="s">
        <v>909</v>
      </c>
      <c r="O21" s="99">
        <v>44628</v>
      </c>
      <c r="P21" s="98" t="s">
        <v>911</v>
      </c>
      <c r="Q21" s="98"/>
      <c r="R21" s="98" t="s">
        <v>915</v>
      </c>
      <c r="S21" s="98"/>
    </row>
    <row r="22" spans="1:19" x14ac:dyDescent="0.35">
      <c r="A22" s="98">
        <v>177</v>
      </c>
      <c r="B22" s="98" t="s">
        <v>948</v>
      </c>
      <c r="C22" s="98">
        <v>1</v>
      </c>
      <c r="D22" s="98">
        <v>1.5</v>
      </c>
      <c r="E22" s="99">
        <v>44631</v>
      </c>
      <c r="F22" s="99">
        <v>44631</v>
      </c>
      <c r="G22" s="98" t="s">
        <v>914</v>
      </c>
      <c r="H22" s="98" t="s">
        <v>927</v>
      </c>
      <c r="I22" s="98">
        <v>55</v>
      </c>
      <c r="J22" s="98" t="s">
        <v>66</v>
      </c>
      <c r="K22" s="98" t="s">
        <v>910</v>
      </c>
      <c r="L22" s="98">
        <v>167</v>
      </c>
      <c r="M22" s="98">
        <v>63</v>
      </c>
      <c r="N22" s="98" t="s">
        <v>909</v>
      </c>
      <c r="O22" s="99">
        <v>44648</v>
      </c>
      <c r="P22" s="98" t="s">
        <v>911</v>
      </c>
      <c r="Q22" s="98"/>
      <c r="R22" s="98" t="s">
        <v>944</v>
      </c>
      <c r="S22" s="98"/>
    </row>
    <row r="23" spans="1:19" x14ac:dyDescent="0.35">
      <c r="A23" s="98">
        <v>178</v>
      </c>
      <c r="B23" s="98" t="s">
        <v>949</v>
      </c>
      <c r="C23" s="98">
        <v>2</v>
      </c>
      <c r="D23" s="98">
        <v>1.5</v>
      </c>
      <c r="E23" s="99">
        <v>44624</v>
      </c>
      <c r="F23" s="99">
        <v>44624</v>
      </c>
      <c r="G23" s="98" t="s">
        <v>914</v>
      </c>
      <c r="H23" s="98" t="s">
        <v>927</v>
      </c>
      <c r="I23" s="98">
        <v>45</v>
      </c>
      <c r="J23" s="98" t="s">
        <v>66</v>
      </c>
      <c r="K23" s="98" t="s">
        <v>910</v>
      </c>
      <c r="L23" s="98">
        <v>167</v>
      </c>
      <c r="M23" s="98">
        <v>102</v>
      </c>
      <c r="N23" s="98" t="s">
        <v>909</v>
      </c>
      <c r="O23" s="99">
        <v>44735</v>
      </c>
      <c r="P23" s="98" t="s">
        <v>911</v>
      </c>
      <c r="Q23" s="98"/>
      <c r="R23" s="98" t="s">
        <v>88</v>
      </c>
      <c r="S23" s="98"/>
    </row>
    <row r="24" spans="1:19" x14ac:dyDescent="0.35">
      <c r="A24" s="98">
        <v>179</v>
      </c>
      <c r="B24" s="98" t="s">
        <v>949</v>
      </c>
      <c r="C24" s="98">
        <v>2</v>
      </c>
      <c r="D24" s="98">
        <v>1.5</v>
      </c>
      <c r="E24" s="99">
        <v>44624</v>
      </c>
      <c r="F24" s="99">
        <v>44624</v>
      </c>
      <c r="G24" s="98" t="s">
        <v>914</v>
      </c>
      <c r="H24" s="98" t="s">
        <v>927</v>
      </c>
      <c r="I24" s="98">
        <v>45</v>
      </c>
      <c r="J24" s="98" t="s">
        <v>66</v>
      </c>
      <c r="K24" s="98" t="s">
        <v>910</v>
      </c>
      <c r="L24" s="98">
        <v>167</v>
      </c>
      <c r="M24" s="98">
        <v>102</v>
      </c>
      <c r="N24" s="98" t="s">
        <v>909</v>
      </c>
      <c r="O24" s="99">
        <v>44735</v>
      </c>
      <c r="P24" s="98" t="s">
        <v>911</v>
      </c>
      <c r="Q24" s="98"/>
      <c r="R24" s="98" t="s">
        <v>88</v>
      </c>
      <c r="S24" s="98"/>
    </row>
    <row r="25" spans="1:19" x14ac:dyDescent="0.35">
      <c r="A25" s="98">
        <v>206</v>
      </c>
      <c r="B25" s="98" t="s">
        <v>957</v>
      </c>
      <c r="C25" s="98">
        <v>1</v>
      </c>
      <c r="D25" s="98">
        <v>1.5</v>
      </c>
      <c r="E25" s="99">
        <v>44628</v>
      </c>
      <c r="F25" s="99">
        <v>44628</v>
      </c>
      <c r="G25" s="98" t="s">
        <v>914</v>
      </c>
      <c r="H25" s="98" t="s">
        <v>908</v>
      </c>
      <c r="I25" s="98">
        <v>43</v>
      </c>
      <c r="J25" s="98"/>
      <c r="K25" s="98" t="s">
        <v>958</v>
      </c>
      <c r="L25" s="98">
        <v>165</v>
      </c>
      <c r="M25" s="98">
        <v>55</v>
      </c>
      <c r="N25" s="98" t="s">
        <v>909</v>
      </c>
      <c r="O25" s="99">
        <v>44649</v>
      </c>
      <c r="P25" s="98" t="s">
        <v>911</v>
      </c>
      <c r="Q25" s="98"/>
      <c r="R25" s="98" t="s">
        <v>915</v>
      </c>
      <c r="S25" s="98"/>
    </row>
    <row r="26" spans="1:19" x14ac:dyDescent="0.35">
      <c r="A26" s="98">
        <v>214</v>
      </c>
      <c r="B26" s="98" t="s">
        <v>960</v>
      </c>
      <c r="C26" s="98">
        <v>1</v>
      </c>
      <c r="D26" s="98">
        <v>1.5</v>
      </c>
      <c r="E26" s="99">
        <v>44615</v>
      </c>
      <c r="F26" s="99">
        <v>44615</v>
      </c>
      <c r="G26" s="98" t="s">
        <v>914</v>
      </c>
      <c r="H26" s="98" t="s">
        <v>927</v>
      </c>
      <c r="I26" s="98">
        <v>46</v>
      </c>
      <c r="J26" s="98" t="s">
        <v>66</v>
      </c>
      <c r="K26" s="98" t="s">
        <v>910</v>
      </c>
      <c r="L26" s="98">
        <v>165</v>
      </c>
      <c r="M26" s="98">
        <v>78</v>
      </c>
      <c r="N26" s="98" t="s">
        <v>909</v>
      </c>
      <c r="O26" s="99">
        <v>44636</v>
      </c>
      <c r="P26" s="98" t="s">
        <v>911</v>
      </c>
      <c r="Q26" s="98"/>
      <c r="R26" s="98" t="s">
        <v>915</v>
      </c>
      <c r="S26" s="98"/>
    </row>
    <row r="27" spans="1:19" x14ac:dyDescent="0.35">
      <c r="A27" s="98">
        <v>215</v>
      </c>
      <c r="B27" s="98" t="s">
        <v>961</v>
      </c>
      <c r="C27" s="98">
        <v>1</v>
      </c>
      <c r="D27" s="98">
        <v>1.5</v>
      </c>
      <c r="E27" s="99">
        <v>44622</v>
      </c>
      <c r="F27" s="99">
        <v>44623</v>
      </c>
      <c r="G27" s="98" t="s">
        <v>914</v>
      </c>
      <c r="H27" s="98" t="s">
        <v>908</v>
      </c>
      <c r="I27" s="98">
        <v>40</v>
      </c>
      <c r="J27" s="98" t="s">
        <v>66</v>
      </c>
      <c r="K27" s="98" t="s">
        <v>910</v>
      </c>
      <c r="L27" s="98">
        <v>157</v>
      </c>
      <c r="M27" s="98">
        <v>59</v>
      </c>
      <c r="N27" s="98" t="s">
        <v>909</v>
      </c>
      <c r="O27" s="99">
        <v>44704</v>
      </c>
      <c r="P27" s="98" t="s">
        <v>911</v>
      </c>
      <c r="Q27" s="98"/>
      <c r="R27" s="98" t="s">
        <v>944</v>
      </c>
      <c r="S27" s="98"/>
    </row>
    <row r="28" spans="1:19" x14ac:dyDescent="0.35">
      <c r="A28" s="98">
        <v>220</v>
      </c>
      <c r="B28" s="98" t="s">
        <v>964</v>
      </c>
      <c r="C28" s="98">
        <v>1</v>
      </c>
      <c r="D28" s="98">
        <v>1.5</v>
      </c>
      <c r="E28" s="99">
        <v>44662</v>
      </c>
      <c r="F28" s="99">
        <v>44662</v>
      </c>
      <c r="G28" s="98" t="s">
        <v>922</v>
      </c>
      <c r="H28" s="98" t="s">
        <v>908</v>
      </c>
      <c r="I28" s="98">
        <v>42</v>
      </c>
      <c r="J28" s="98" t="s">
        <v>66</v>
      </c>
      <c r="K28" s="98" t="s">
        <v>910</v>
      </c>
      <c r="L28" s="98">
        <v>167</v>
      </c>
      <c r="M28" s="98">
        <v>109</v>
      </c>
      <c r="N28" s="98" t="s">
        <v>909</v>
      </c>
      <c r="O28" s="99">
        <v>44790</v>
      </c>
      <c r="P28" s="98" t="s">
        <v>911</v>
      </c>
      <c r="Q28" s="98"/>
      <c r="R28" s="98" t="s">
        <v>915</v>
      </c>
      <c r="S28" s="98"/>
    </row>
    <row r="29" spans="1:19" x14ac:dyDescent="0.35">
      <c r="A29" s="98">
        <v>232</v>
      </c>
      <c r="B29" s="98" t="s">
        <v>966</v>
      </c>
      <c r="C29" s="98">
        <v>2</v>
      </c>
      <c r="D29" s="98">
        <v>1.5</v>
      </c>
      <c r="E29" s="99">
        <v>44648</v>
      </c>
      <c r="F29" s="99">
        <v>44648</v>
      </c>
      <c r="G29" s="98" t="s">
        <v>914</v>
      </c>
      <c r="H29" s="98" t="s">
        <v>927</v>
      </c>
      <c r="I29" s="98">
        <v>52</v>
      </c>
      <c r="J29" s="98" t="s">
        <v>66</v>
      </c>
      <c r="K29" s="98" t="s">
        <v>910</v>
      </c>
      <c r="L29" s="98">
        <v>170</v>
      </c>
      <c r="M29" s="98">
        <v>99</v>
      </c>
      <c r="N29" s="98" t="s">
        <v>909</v>
      </c>
      <c r="O29" s="99">
        <v>44825</v>
      </c>
      <c r="P29" s="98" t="s">
        <v>911</v>
      </c>
      <c r="Q29" s="98"/>
      <c r="R29" s="98" t="s">
        <v>915</v>
      </c>
      <c r="S29" s="98"/>
    </row>
    <row r="30" spans="1:19" x14ac:dyDescent="0.35">
      <c r="A30" s="98">
        <v>245</v>
      </c>
      <c r="B30" s="98" t="s">
        <v>967</v>
      </c>
      <c r="C30" s="98">
        <v>2</v>
      </c>
      <c r="D30" s="98">
        <v>1.5</v>
      </c>
      <c r="E30" s="99">
        <v>44718</v>
      </c>
      <c r="F30" s="99">
        <v>44718</v>
      </c>
      <c r="G30" s="98" t="s">
        <v>914</v>
      </c>
      <c r="H30" s="98" t="s">
        <v>908</v>
      </c>
      <c r="I30" s="98">
        <v>34</v>
      </c>
      <c r="J30" s="98" t="s">
        <v>66</v>
      </c>
      <c r="K30" s="98" t="s">
        <v>968</v>
      </c>
      <c r="L30" s="98">
        <v>170</v>
      </c>
      <c r="M30" s="98">
        <v>73</v>
      </c>
      <c r="N30" s="98" t="s">
        <v>909</v>
      </c>
      <c r="O30" s="99">
        <v>44846</v>
      </c>
      <c r="P30" s="98" t="s">
        <v>911</v>
      </c>
      <c r="Q30" s="98"/>
      <c r="R30" s="98" t="s">
        <v>915</v>
      </c>
      <c r="S30" s="98"/>
    </row>
    <row r="31" spans="1:19" x14ac:dyDescent="0.35">
      <c r="A31" s="98">
        <v>260</v>
      </c>
      <c r="B31" s="98" t="s">
        <v>970</v>
      </c>
      <c r="C31" s="98">
        <v>1</v>
      </c>
      <c r="D31" s="98">
        <v>1.5</v>
      </c>
      <c r="E31" s="99">
        <v>44698</v>
      </c>
      <c r="F31" s="99">
        <v>44698</v>
      </c>
      <c r="G31" s="98" t="s">
        <v>917</v>
      </c>
      <c r="H31" s="98" t="s">
        <v>927</v>
      </c>
      <c r="I31" s="98">
        <v>69</v>
      </c>
      <c r="J31" s="98" t="s">
        <v>66</v>
      </c>
      <c r="K31" s="98" t="s">
        <v>910</v>
      </c>
      <c r="L31" s="98">
        <v>162</v>
      </c>
      <c r="M31" s="98">
        <v>62</v>
      </c>
      <c r="N31" s="98" t="s">
        <v>909</v>
      </c>
      <c r="O31" s="99">
        <v>44742</v>
      </c>
      <c r="P31" s="98" t="s">
        <v>911</v>
      </c>
      <c r="Q31" s="98"/>
      <c r="R31" s="98" t="s">
        <v>912</v>
      </c>
      <c r="S31" s="98"/>
    </row>
    <row r="32" spans="1:19" x14ac:dyDescent="0.35">
      <c r="A32" s="100">
        <v>277</v>
      </c>
      <c r="B32" s="100" t="s">
        <v>973</v>
      </c>
      <c r="C32" s="100">
        <v>1</v>
      </c>
      <c r="D32" s="100">
        <v>1.5</v>
      </c>
      <c r="E32" s="101">
        <v>44691</v>
      </c>
      <c r="F32" s="101">
        <v>44691</v>
      </c>
      <c r="G32" s="100" t="s">
        <v>917</v>
      </c>
      <c r="H32" s="100" t="s">
        <v>908</v>
      </c>
      <c r="I32" s="100">
        <v>44</v>
      </c>
      <c r="J32" s="100" t="s">
        <v>66</v>
      </c>
      <c r="K32" s="100" t="s">
        <v>910</v>
      </c>
      <c r="L32" s="100">
        <v>161</v>
      </c>
      <c r="M32" s="100">
        <v>64</v>
      </c>
      <c r="N32" s="100" t="s">
        <v>909</v>
      </c>
      <c r="O32" s="101">
        <v>44707</v>
      </c>
      <c r="P32" s="100" t="s">
        <v>911</v>
      </c>
      <c r="Q32" s="100"/>
      <c r="R32" s="100"/>
      <c r="S32" s="100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009C7CB39A274E98DA4FA7D2D05804" ma:contentTypeVersion="18" ma:contentTypeDescription="Create a new document." ma:contentTypeScope="" ma:versionID="eccd1dbe83cd3503ab7cef285699b7db">
  <xsd:schema xmlns:xsd="http://www.w3.org/2001/XMLSchema" xmlns:xs="http://www.w3.org/2001/XMLSchema" xmlns:p="http://schemas.microsoft.com/office/2006/metadata/properties" xmlns:ns2="215f7ff5-c50d-4ad2-8a28-8be49b36b77c" xmlns:ns3="bae499ce-ad6a-4d28-8576-ba1b141d0181" targetNamespace="http://schemas.microsoft.com/office/2006/metadata/properties" ma:root="true" ma:fieldsID="2452d4b9e219b84465585ec511c26487" ns2:_="" ns3:_="">
    <xsd:import namespace="215f7ff5-c50d-4ad2-8a28-8be49b36b77c"/>
    <xsd:import namespace="bae499ce-ad6a-4d28-8576-ba1b141d01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f7ff5-c50d-4ad2-8a28-8be49b36b7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1b37795-ed23-4748-925b-526addf2d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499ce-ad6a-4d28-8576-ba1b141d01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433bf02-d4ed-4942-bba9-432483d3b454}" ma:internalName="TaxCatchAll" ma:showField="CatchAllData" ma:web="bae499ce-ad6a-4d28-8576-ba1b141d0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A7A5A4-C17B-4495-8C05-5393AE39AF5D}"/>
</file>

<file path=customXml/itemProps2.xml><?xml version="1.0" encoding="utf-8"?>
<ds:datastoreItem xmlns:ds="http://schemas.openxmlformats.org/officeDocument/2006/customXml" ds:itemID="{6BCD1499-D9FD-4F6C-9BAA-16633D0CAE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Cohort</vt:lpstr>
      <vt:lpstr>AOA inventory pivot table</vt:lpstr>
      <vt:lpstr>comorbidities at AOA</vt:lpstr>
      <vt:lpstr>Benign Sample Purchase (June 24</vt:lpstr>
      <vt:lpstr>iSpecimen Benign Selected</vt:lpstr>
      <vt:lpstr>ispecimen Site 60; 2-3wk</vt:lpstr>
      <vt:lpstr>ispecimen Site 95 Serum; 2wk</vt:lpstr>
      <vt:lpstr>Aspira benign samples</vt:lpstr>
      <vt:lpstr>Ask Oriana - Aspira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Mattie Goldberg</dc:creator>
  <cp:lastModifiedBy>Mattie Goldberg</cp:lastModifiedBy>
  <dcterms:created xsi:type="dcterms:W3CDTF">2024-06-24T18:08:22Z</dcterms:created>
  <dcterms:modified xsi:type="dcterms:W3CDTF">2024-06-27T15:46:02Z</dcterms:modified>
</cp:coreProperties>
</file>