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wsl$\Ubuntu-20.04\home\sesia\dev\crigging-premium-server\data\excelData\partsDataTable\"/>
    </mc:Choice>
  </mc:AlternateContent>
  <xr:revisionPtr revIDLastSave="0" documentId="13_ncr:1_{29FE947F-8BEF-4D22-A3F8-0A21947C60E9}" xr6:coauthVersionLast="47" xr6:coauthVersionMax="47" xr10:uidLastSave="{00000000-0000-0000-0000-000000000000}"/>
  <bookViews>
    <workbookView xWindow="-108" yWindow="-108" windowWidth="46296" windowHeight="25680" tabRatio="781" activeTab="4" xr2:uid="{00000000-000D-0000-FFFF-FFFF00000000}"/>
  </bookViews>
  <sheets>
    <sheet name="L_11200_9.1" sheetId="1" r:id="rId1"/>
    <sheet name="L_1750_9.1" sheetId="2" r:id="rId2"/>
    <sheet name="L_1500_50m_8.1" sheetId="3" r:id="rId3"/>
    <sheet name="L_1500_84m_8.1" sheetId="4" r:id="rId4"/>
    <sheet name="L_1450_8.1" sheetId="5" r:id="rId5"/>
    <sheet name="L_1400_7.1" sheetId="6" r:id="rId6"/>
    <sheet name="L_1350_6.1" sheetId="7" r:id="rId7"/>
    <sheet name="L_1300_6.2" sheetId="8" r:id="rId8"/>
    <sheet name="L_1300_6.1" sheetId="9" r:id="rId9"/>
    <sheet name="L_1250_6.1" sheetId="10" r:id="rId10"/>
    <sheet name="L_1200_5.1" sheetId="11" r:id="rId11"/>
    <sheet name="L_1150_6.1" sheetId="12" r:id="rId12"/>
    <sheet name="L_1130_5.1" sheetId="13" r:id="rId13"/>
    <sheet name="L_1100_5.2" sheetId="14" r:id="rId14"/>
    <sheet name="L_1100_4.2" sheetId="15" r:id="rId15"/>
    <sheet name="L_1095_5.1" sheetId="16" r:id="rId16"/>
    <sheet name="L_1090_4.1" sheetId="17" r:id="rId17"/>
    <sheet name="L_1070_4.2" sheetId="18" r:id="rId18"/>
    <sheet name="L_1070_4.1" sheetId="19" r:id="rId19"/>
    <sheet name="L_1060_3.1" sheetId="20" r:id="rId20"/>
    <sheet name="L_1055_3.2" sheetId="21" r:id="rId21"/>
    <sheet name="L_1050_3.1" sheetId="22" r:id="rId22"/>
    <sheet name="L_1040_2.1" sheetId="23" r:id="rId23"/>
    <sheet name="L_1030_2.1" sheetId="24" r:id="rId24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" i="7" l="1"/>
  <c r="L23" i="7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N22" i="14"/>
  <c r="M22" i="14"/>
  <c r="L22" i="14"/>
  <c r="K22" i="14"/>
  <c r="J22" i="14"/>
  <c r="I22" i="14"/>
  <c r="H22" i="14"/>
  <c r="G22" i="14"/>
  <c r="F22" i="14"/>
  <c r="E22" i="14"/>
  <c r="D22" i="14"/>
  <c r="C22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L23" i="3"/>
  <c r="U23" i="4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K23" i="3"/>
  <c r="J23" i="3"/>
  <c r="I23" i="3"/>
  <c r="H23" i="3"/>
  <c r="G23" i="3"/>
  <c r="F23" i="3"/>
  <c r="E23" i="3"/>
  <c r="D23" i="3"/>
  <c r="C23" i="3"/>
  <c r="B23" i="3"/>
  <c r="AF23" i="4"/>
  <c r="AE23" i="4"/>
  <c r="AD23" i="4"/>
  <c r="AC23" i="4"/>
  <c r="AB23" i="4"/>
  <c r="AA23" i="4"/>
  <c r="Z23" i="4"/>
  <c r="Y23" i="4"/>
  <c r="X23" i="4"/>
  <c r="W23" i="4"/>
  <c r="V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K23" i="24"/>
  <c r="K23" i="23"/>
  <c r="AQ23" i="5"/>
  <c r="T23" i="7"/>
  <c r="M23" i="11"/>
  <c r="P23" i="13"/>
  <c r="J23" i="14"/>
  <c r="C23" i="24"/>
  <c r="D23" i="24"/>
  <c r="E23" i="24"/>
  <c r="F23" i="24"/>
  <c r="G23" i="24"/>
  <c r="H23" i="24"/>
  <c r="I23" i="24"/>
  <c r="J23" i="24"/>
  <c r="B23" i="24"/>
  <c r="C23" i="23"/>
  <c r="D23" i="23"/>
  <c r="E23" i="23"/>
  <c r="F23" i="23"/>
  <c r="G23" i="23"/>
  <c r="H23" i="23"/>
  <c r="I23" i="23"/>
  <c r="J23" i="23"/>
  <c r="B23" i="23"/>
  <c r="C23" i="22"/>
  <c r="D23" i="22"/>
  <c r="E23" i="22"/>
  <c r="F23" i="22"/>
  <c r="G23" i="22"/>
  <c r="H23" i="22"/>
  <c r="I23" i="22"/>
  <c r="J23" i="22"/>
  <c r="K23" i="22"/>
  <c r="L23" i="22"/>
  <c r="M23" i="22"/>
  <c r="B23" i="22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B23" i="21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B23" i="20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B23" i="19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B23" i="18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B23" i="17"/>
  <c r="C23" i="16"/>
  <c r="D23" i="16"/>
  <c r="E23" i="16"/>
  <c r="F23" i="16"/>
  <c r="G23" i="16"/>
  <c r="H23" i="16"/>
  <c r="I23" i="16"/>
  <c r="J23" i="16"/>
  <c r="K23" i="16"/>
  <c r="L23" i="16"/>
  <c r="M23" i="16"/>
  <c r="O23" i="16"/>
  <c r="P23" i="16"/>
  <c r="Q23" i="16"/>
  <c r="R23" i="16"/>
  <c r="S23" i="16"/>
  <c r="B23" i="16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3" i="15"/>
  <c r="C23" i="14"/>
  <c r="D23" i="14"/>
  <c r="E23" i="14"/>
  <c r="F23" i="14"/>
  <c r="G23" i="14"/>
  <c r="H23" i="14"/>
  <c r="I23" i="14"/>
  <c r="K23" i="14"/>
  <c r="L23" i="14"/>
  <c r="M23" i="14"/>
  <c r="N23" i="14"/>
  <c r="O23" i="14"/>
  <c r="P23" i="14"/>
  <c r="Q23" i="14"/>
  <c r="R23" i="14"/>
  <c r="B23" i="14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Q23" i="13"/>
  <c r="R23" i="13"/>
  <c r="S23" i="13"/>
  <c r="T23" i="13"/>
  <c r="U23" i="13"/>
  <c r="B23" i="13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B23" i="12"/>
  <c r="C23" i="11"/>
  <c r="D23" i="11"/>
  <c r="E23" i="11"/>
  <c r="F23" i="11"/>
  <c r="G23" i="11"/>
  <c r="H23" i="11"/>
  <c r="I23" i="11"/>
  <c r="J23" i="11"/>
  <c r="K23" i="11"/>
  <c r="L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3" i="11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B23" i="10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B23" i="9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W23" i="8"/>
  <c r="V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B23" i="8"/>
  <c r="AD23" i="7"/>
  <c r="AE23" i="7"/>
  <c r="C23" i="7"/>
  <c r="D23" i="7"/>
  <c r="E23" i="7"/>
  <c r="F23" i="7"/>
  <c r="G23" i="7"/>
  <c r="H23" i="7"/>
  <c r="I23" i="7"/>
  <c r="J23" i="7"/>
  <c r="K23" i="7"/>
  <c r="M23" i="7"/>
  <c r="O23" i="7"/>
  <c r="P23" i="7"/>
  <c r="Q23" i="7"/>
  <c r="R23" i="7"/>
  <c r="S23" i="7"/>
  <c r="U23" i="7"/>
  <c r="V23" i="7"/>
  <c r="W23" i="7"/>
  <c r="X23" i="7"/>
  <c r="Y23" i="7"/>
  <c r="Z23" i="7"/>
  <c r="AA23" i="7"/>
  <c r="AB23" i="7"/>
  <c r="AC23" i="7"/>
  <c r="B23" i="7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B23" i="6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R23" i="5"/>
  <c r="AS23" i="5"/>
  <c r="AT23" i="5"/>
  <c r="AU23" i="5"/>
  <c r="B23" i="5"/>
</calcChain>
</file>

<file path=xl/sharedStrings.xml><?xml version="1.0" encoding="utf-8"?>
<sst xmlns="http://schemas.openxmlformats.org/spreadsheetml/2006/main" count="2301" uniqueCount="480">
  <si>
    <t>name</t>
    <phoneticPr fontId="2" type="noConversion"/>
  </si>
  <si>
    <t>BODY</t>
    <phoneticPr fontId="2" type="noConversion"/>
  </si>
  <si>
    <t>T7_100</t>
    <phoneticPr fontId="2" type="noConversion"/>
  </si>
  <si>
    <t>T7_94.2</t>
    <phoneticPr fontId="2" type="noConversion"/>
  </si>
  <si>
    <t>T7_88.3</t>
    <phoneticPr fontId="2" type="noConversion"/>
  </si>
  <si>
    <t>T7_82.5</t>
    <phoneticPr fontId="2" type="noConversion"/>
  </si>
  <si>
    <t>T7_76.7</t>
    <phoneticPr fontId="2" type="noConversion"/>
  </si>
  <si>
    <t>T7_70.8</t>
    <phoneticPr fontId="2" type="noConversion"/>
  </si>
  <si>
    <t>T7_65</t>
  </si>
  <si>
    <t>T7_59.1</t>
  </si>
  <si>
    <t>T7_53.3</t>
  </si>
  <si>
    <t>T7_47.5</t>
  </si>
  <si>
    <t>T7_41.6</t>
  </si>
  <si>
    <t>T7_35.8</t>
    <phoneticPr fontId="2" type="noConversion"/>
  </si>
  <si>
    <t>T7_29.9</t>
  </si>
  <si>
    <t>T7_24.1</t>
  </si>
  <si>
    <t>T7_18.3</t>
  </si>
  <si>
    <t>T3_55</t>
  </si>
  <si>
    <t>T3_49.1</t>
  </si>
  <si>
    <t>T3_43.3</t>
  </si>
  <si>
    <t>T3_37.4</t>
  </si>
  <si>
    <t>T3_31.6</t>
  </si>
  <si>
    <t>T3_25.8</t>
  </si>
  <si>
    <t>T3_19.9</t>
  </si>
  <si>
    <t>T3_17.2</t>
  </si>
  <si>
    <t>T3_23.1</t>
  </si>
  <si>
    <t>T3_28.9</t>
  </si>
  <si>
    <t>T3_34.7</t>
  </si>
  <si>
    <t>T3_40.6</t>
  </si>
  <si>
    <t>T3_46.4</t>
  </si>
  <si>
    <t>T3_52.2</t>
  </si>
  <si>
    <t>VE</t>
  </si>
  <si>
    <t>V3</t>
  </si>
  <si>
    <t>V2</t>
  </si>
  <si>
    <t>A_0.5</t>
  </si>
  <si>
    <t>A_2</t>
  </si>
  <si>
    <t>A_2.2</t>
  </si>
  <si>
    <t>A_2.6</t>
  </si>
  <si>
    <t>Y</t>
    <phoneticPr fontId="2" type="noConversion"/>
  </si>
  <si>
    <t>L</t>
    <phoneticPr fontId="2" type="noConversion"/>
  </si>
  <si>
    <t>F9m_nsbs</t>
  </si>
  <si>
    <t>F3.5m_TF_bs</t>
  </si>
  <si>
    <t>NA_6m</t>
  </si>
  <si>
    <t>NA_12m</t>
  </si>
  <si>
    <t>2m_NM_rs</t>
  </si>
  <si>
    <t>NM_6m</t>
  </si>
  <si>
    <t>NM_12m</t>
  </si>
  <si>
    <t>1m_NM_head</t>
  </si>
  <si>
    <t>2.2m_NI_rs</t>
  </si>
  <si>
    <t>NI_6m</t>
  </si>
  <si>
    <t>NI_12m</t>
  </si>
  <si>
    <t>3.8m_NI_head</t>
  </si>
  <si>
    <t>1m_NM_h</t>
    <phoneticPr fontId="2" type="noConversion"/>
  </si>
  <si>
    <t>code</t>
    <phoneticPr fontId="2" type="noConversion"/>
  </si>
  <si>
    <t>T</t>
  </si>
  <si>
    <t>A</t>
  </si>
  <si>
    <t>N</t>
    <phoneticPr fontId="2" type="noConversion"/>
  </si>
  <si>
    <t>F</t>
    <phoneticPr fontId="2" type="noConversion"/>
  </si>
  <si>
    <t>refCode</t>
    <phoneticPr fontId="2" type="noConversion"/>
  </si>
  <si>
    <t>marker</t>
    <phoneticPr fontId="2" type="noConversion"/>
  </si>
  <si>
    <t>length</t>
    <phoneticPr fontId="2" type="noConversion"/>
  </si>
  <si>
    <t>type</t>
    <phoneticPr fontId="2" type="noConversion"/>
  </si>
  <si>
    <t>bodyParts</t>
  </si>
  <si>
    <t>boomParts</t>
  </si>
  <si>
    <t>mainParts</t>
  </si>
  <si>
    <t>addParts</t>
  </si>
  <si>
    <t>jibParts</t>
  </si>
  <si>
    <t>originx</t>
    <phoneticPr fontId="2" type="noConversion"/>
  </si>
  <si>
    <t>originy</t>
    <phoneticPr fontId="2" type="noConversion"/>
  </si>
  <si>
    <t>joint1x</t>
    <phoneticPr fontId="2" type="noConversion"/>
  </si>
  <si>
    <t>joint1y</t>
    <phoneticPr fontId="2" type="noConversion"/>
  </si>
  <si>
    <t>joint2x</t>
    <phoneticPr fontId="2" type="noConversion"/>
  </si>
  <si>
    <t>joint2y</t>
    <phoneticPr fontId="2" type="noConversion"/>
  </si>
  <si>
    <t>joint3x</t>
    <phoneticPr fontId="2" type="noConversion"/>
  </si>
  <si>
    <t>joint3y</t>
    <phoneticPr fontId="2" type="noConversion"/>
  </si>
  <si>
    <t>wire1x</t>
    <phoneticPr fontId="2" type="noConversion"/>
  </si>
  <si>
    <t>wire1y</t>
    <phoneticPr fontId="2" type="noConversion"/>
  </si>
  <si>
    <t>wire2x</t>
  </si>
  <si>
    <t>wire2y</t>
  </si>
  <si>
    <t>wire3x</t>
  </si>
  <si>
    <t>wire3y</t>
  </si>
  <si>
    <t>wire4x</t>
    <phoneticPr fontId="2" type="noConversion"/>
  </si>
  <si>
    <t>wire4y</t>
    <phoneticPr fontId="2" type="noConversion"/>
  </si>
  <si>
    <t>imageSrc</t>
    <phoneticPr fontId="2" type="noConversion"/>
  </si>
  <si>
    <t>LTM_11200_9.1/BODY.png</t>
  </si>
  <si>
    <t>LTM_11200_9.1/T7_100.png</t>
  </si>
  <si>
    <t>LTM_11200_9.1/T7_94.2.png</t>
  </si>
  <si>
    <t>LTM_11200_9.1/T7_88.3.png</t>
  </si>
  <si>
    <t>LTM_11200_9.1/T7_82.5.png</t>
  </si>
  <si>
    <t>LTM_11200_9.1/T7_76.7.png</t>
  </si>
  <si>
    <t>LTM_11200_9.1/T7_70.8.png</t>
  </si>
  <si>
    <t>LTM_11200_9.1/T7_65.png</t>
  </si>
  <si>
    <t>LTM_11200_9.1/T7_59.1.png</t>
  </si>
  <si>
    <t>LTM_11200_9.1/T7_53.3.png</t>
  </si>
  <si>
    <t>LTM_11200_9.1/T7_47.5.png</t>
  </si>
  <si>
    <t>LTM_11200_9.1/T7_41.6.png</t>
  </si>
  <si>
    <t>LTM_11200_9.1/T7_35.8.png</t>
  </si>
  <si>
    <t>LTM_11200_9.1/T7_29.9.png</t>
  </si>
  <si>
    <t>LTM_11200_9.1/T7_24.1.png</t>
  </si>
  <si>
    <t>LTM_11200_9.1/T7_18.3.png</t>
  </si>
  <si>
    <t>LTM_11200_9.1/T3_55.png</t>
  </si>
  <si>
    <t>LTM_11200_9.1/T3_49.1.png</t>
  </si>
  <si>
    <t>LTM_11200_9.1/T3_43.3.png</t>
  </si>
  <si>
    <t>LTM_11200_9.1/T3_37.4.png</t>
  </si>
  <si>
    <t>LTM_11200_9.1/T3_31.6.png</t>
  </si>
  <si>
    <t>LTM_11200_9.1/T3_25.8.png</t>
  </si>
  <si>
    <t>LTM_11200_9.1/T3_19.9.png</t>
  </si>
  <si>
    <t>LTM_11200_9.1/T3_17.2.png</t>
  </si>
  <si>
    <t>LTM_11200_9.1/T3_23.1.png</t>
  </si>
  <si>
    <t>LTM_11200_9.1/T3_28.9.png</t>
  </si>
  <si>
    <t>LTM_11200_9.1/T3_34.7.png</t>
  </si>
  <si>
    <t>LTM_11200_9.1/T3_40.6.png</t>
  </si>
  <si>
    <t>LTM_11200_9.1/T3_46.4.png</t>
  </si>
  <si>
    <t>LTM_11200_9.1/T3_52.2.png</t>
  </si>
  <si>
    <t>LTM_11200_9.1/VE.png</t>
  </si>
  <si>
    <t>LTM_11200_9.1/V3.png</t>
  </si>
  <si>
    <t>LTM_11200_9.1/V2.png</t>
  </si>
  <si>
    <t>LTM_11200_9.1/A_0.5.png</t>
  </si>
  <si>
    <t>LTM_11200_9.1/A_2.png</t>
  </si>
  <si>
    <t>LTM_11200_9.1/A_2.2.png</t>
  </si>
  <si>
    <t>LTM_11200_9.1/A_2.6.png</t>
  </si>
  <si>
    <t>LTM_11200_9.1/Y.png</t>
  </si>
  <si>
    <t>LTM_11200_9.1/L.png</t>
  </si>
  <si>
    <t>LTM_11200_9.1/F9m_nsbs.png</t>
  </si>
  <si>
    <t>LTM_11200_9.1/F3.5m_TF_bs.png</t>
  </si>
  <si>
    <t>LTM_11200_9.1/NA_6m.png</t>
  </si>
  <si>
    <t>LTM_11200_9.1/NA_12m.png</t>
  </si>
  <si>
    <t>LTM_11200_9.1/2m_NM_rs.png</t>
  </si>
  <si>
    <t>LTM_11200_9.1/NM_6m.png</t>
  </si>
  <si>
    <t>LTM_11200_9.1/NM_12m.png</t>
  </si>
  <si>
    <t>LTM_11200_9.1/1m_NM_head.png</t>
  </si>
  <si>
    <t>LTM_11200_9.1/2.2m_NI_rs.png</t>
  </si>
  <si>
    <t>LTM_11200_9.1/NI_6m.png</t>
  </si>
  <si>
    <t>LTM_11200_9.1/NI_12m.png</t>
  </si>
  <si>
    <t>LTM_11200_9.1/3.8m_NI_head.png</t>
  </si>
  <si>
    <t>LTM_11200_9.1/1m_NM_h.png</t>
    <phoneticPr fontId="2" type="noConversion"/>
  </si>
  <si>
    <t>drawOrder</t>
    <phoneticPr fontId="2" type="noConversion"/>
  </si>
  <si>
    <t>centerx</t>
    <phoneticPr fontId="2" type="noConversion"/>
  </si>
  <si>
    <t>centery</t>
    <phoneticPr fontId="2" type="noConversion"/>
  </si>
  <si>
    <t>marker1x</t>
    <phoneticPr fontId="2" type="noConversion"/>
  </si>
  <si>
    <t>marker1y</t>
    <phoneticPr fontId="2" type="noConversion"/>
  </si>
  <si>
    <t>marker2x</t>
    <phoneticPr fontId="2" type="noConversion"/>
  </si>
  <si>
    <t>marker2y</t>
    <phoneticPr fontId="2" type="noConversion"/>
  </si>
  <si>
    <t>name</t>
  </si>
  <si>
    <t>T_16.3</t>
    <phoneticPr fontId="2" type="noConversion"/>
  </si>
  <si>
    <t>T_21.8</t>
    <phoneticPr fontId="2" type="noConversion"/>
  </si>
  <si>
    <t>T_27.2</t>
    <phoneticPr fontId="2" type="noConversion"/>
  </si>
  <si>
    <t>T_32.7</t>
    <phoneticPr fontId="2" type="noConversion"/>
  </si>
  <si>
    <t>T_38.2</t>
    <phoneticPr fontId="2" type="noConversion"/>
  </si>
  <si>
    <t>T_43.7</t>
    <phoneticPr fontId="2" type="noConversion"/>
  </si>
  <si>
    <t>T_49.1</t>
    <phoneticPr fontId="2" type="noConversion"/>
  </si>
  <si>
    <t>T_50.1</t>
    <phoneticPr fontId="2" type="noConversion"/>
  </si>
  <si>
    <t>T_51</t>
    <phoneticPr fontId="2" type="noConversion"/>
  </si>
  <si>
    <t>T_52</t>
    <phoneticPr fontId="2" type="noConversion"/>
  </si>
  <si>
    <t>A_2.2</t>
    <phoneticPr fontId="2" type="noConversion"/>
  </si>
  <si>
    <t>A_1.8</t>
    <phoneticPr fontId="2" type="noConversion"/>
  </si>
  <si>
    <t>F2.5m_TF_a</t>
    <phoneticPr fontId="2" type="noConversion"/>
  </si>
  <si>
    <t>F10.5m_nsbs</t>
    <phoneticPr fontId="2" type="noConversion"/>
  </si>
  <si>
    <t>NA_3.5m</t>
    <phoneticPr fontId="2" type="noConversion"/>
  </si>
  <si>
    <t>NA_7m</t>
    <phoneticPr fontId="2" type="noConversion"/>
  </si>
  <si>
    <t>NA_14m</t>
    <phoneticPr fontId="2" type="noConversion"/>
  </si>
  <si>
    <t>1.5m_NM_rs</t>
    <phoneticPr fontId="2" type="noConversion"/>
  </si>
  <si>
    <t>NI_7m</t>
    <phoneticPr fontId="2" type="noConversion"/>
  </si>
  <si>
    <t>NI_14m</t>
    <phoneticPr fontId="2" type="noConversion"/>
  </si>
  <si>
    <t>2m_N_head</t>
    <phoneticPr fontId="2" type="noConversion"/>
  </si>
  <si>
    <t>code</t>
  </si>
  <si>
    <t>T</t>
    <phoneticPr fontId="2" type="noConversion"/>
  </si>
  <si>
    <t>A</t>
    <phoneticPr fontId="2" type="noConversion"/>
  </si>
  <si>
    <t>H</t>
    <phoneticPr fontId="2" type="noConversion"/>
  </si>
  <si>
    <t>refCode</t>
  </si>
  <si>
    <t>marker</t>
  </si>
  <si>
    <t>length</t>
  </si>
  <si>
    <t>type</t>
  </si>
  <si>
    <t>bodyParts</t>
    <phoneticPr fontId="2" type="noConversion"/>
  </si>
  <si>
    <t>boomParts</t>
    <phoneticPr fontId="2" type="noConversion"/>
  </si>
  <si>
    <t>mainParts</t>
    <phoneticPr fontId="2" type="noConversion"/>
  </si>
  <si>
    <t>addParts</t>
    <phoneticPr fontId="2" type="noConversion"/>
  </si>
  <si>
    <t>jibParts</t>
    <phoneticPr fontId="2" type="noConversion"/>
  </si>
  <si>
    <t>originx</t>
  </si>
  <si>
    <t>originy</t>
  </si>
  <si>
    <t>joint1x</t>
  </si>
  <si>
    <t>joint1y</t>
  </si>
  <si>
    <t>joint2x</t>
  </si>
  <si>
    <t>joint2y</t>
  </si>
  <si>
    <t>wire1x</t>
  </si>
  <si>
    <t>wire1y</t>
  </si>
  <si>
    <t>drawOrder</t>
  </si>
  <si>
    <t>T_16.1</t>
  </si>
  <si>
    <t>T_21.3</t>
  </si>
  <si>
    <t>T_26.5</t>
  </si>
  <si>
    <t>T_31.7</t>
  </si>
  <si>
    <t>T_36.9</t>
  </si>
  <si>
    <t>T_42.1</t>
  </si>
  <si>
    <t>T_47.3</t>
  </si>
  <si>
    <t>T_50</t>
  </si>
  <si>
    <t>A_2.2_E</t>
    <phoneticPr fontId="2" type="noConversion"/>
  </si>
  <si>
    <t>A_2.2F</t>
    <phoneticPr fontId="2" type="noConversion"/>
  </si>
  <si>
    <t>A_pulley</t>
    <phoneticPr fontId="2" type="noConversion"/>
  </si>
  <si>
    <t>A_2.2N</t>
    <phoneticPr fontId="2" type="noConversion"/>
  </si>
  <si>
    <t>V</t>
    <phoneticPr fontId="2" type="noConversion"/>
  </si>
  <si>
    <t>V_L</t>
    <phoneticPr fontId="2" type="noConversion"/>
  </si>
  <si>
    <t>F9.5m_nsbs</t>
    <phoneticPr fontId="2" type="noConversion"/>
  </si>
  <si>
    <t>3.5m_NM_rs</t>
    <phoneticPr fontId="2" type="noConversion"/>
  </si>
  <si>
    <t>8m_N_head</t>
    <phoneticPr fontId="2" type="noConversion"/>
  </si>
  <si>
    <t>3.5m_head</t>
    <phoneticPr fontId="2" type="noConversion"/>
  </si>
  <si>
    <t>T_52.5</t>
    <phoneticPr fontId="2" type="noConversion"/>
  </si>
  <si>
    <t>T_57.7</t>
    <phoneticPr fontId="2" type="noConversion"/>
  </si>
  <si>
    <t>T_62.9</t>
    <phoneticPr fontId="2" type="noConversion"/>
  </si>
  <si>
    <t>T_68.1</t>
    <phoneticPr fontId="2" type="noConversion"/>
  </si>
  <si>
    <t>T_73.4</t>
    <phoneticPr fontId="2" type="noConversion"/>
  </si>
  <si>
    <t>T_78.6</t>
    <phoneticPr fontId="2" type="noConversion"/>
  </si>
  <si>
    <t>T_84</t>
    <phoneticPr fontId="2" type="noConversion"/>
  </si>
  <si>
    <t>T_21.4</t>
  </si>
  <si>
    <t>T_26.6</t>
  </si>
  <si>
    <t>T_31.9</t>
  </si>
  <si>
    <t>T_32.8</t>
  </si>
  <si>
    <t>T_37.2</t>
  </si>
  <si>
    <t>T_42.5</t>
  </si>
  <si>
    <t>T_44.3</t>
  </si>
  <si>
    <t>T_47.8</t>
  </si>
  <si>
    <t>T_49.6</t>
  </si>
  <si>
    <t>T_53.1</t>
  </si>
  <si>
    <t>T_55.8</t>
  </si>
  <si>
    <t>T_58.3</t>
  </si>
  <si>
    <t>T_61.1</t>
  </si>
  <si>
    <t>T_63.6</t>
  </si>
  <si>
    <t>T_66.4</t>
  </si>
  <si>
    <t>T_68.9</t>
  </si>
  <si>
    <t>T_71.7</t>
  </si>
  <si>
    <t>T_73.5</t>
  </si>
  <si>
    <t>T_74.2</t>
  </si>
  <si>
    <t>T_77</t>
  </si>
  <si>
    <t>T_78.8</t>
  </si>
  <si>
    <t>T_79.5</t>
  </si>
  <si>
    <t>T_82.2</t>
  </si>
  <si>
    <t>T_84.1</t>
  </si>
  <si>
    <t>T_85</t>
  </si>
  <si>
    <t>A_4</t>
    <phoneticPr fontId="2" type="noConversion"/>
  </si>
  <si>
    <t>A_2.3</t>
    <phoneticPr fontId="2" type="noConversion"/>
  </si>
  <si>
    <t>A_0</t>
    <phoneticPr fontId="2" type="noConversion"/>
  </si>
  <si>
    <t>K_7</t>
    <phoneticPr fontId="2" type="noConversion"/>
  </si>
  <si>
    <t>K_14</t>
    <phoneticPr fontId="2" type="noConversion"/>
  </si>
  <si>
    <t>K_21</t>
    <phoneticPr fontId="2" type="noConversion"/>
  </si>
  <si>
    <t>K_28</t>
    <phoneticPr fontId="2" type="noConversion"/>
  </si>
  <si>
    <t>K_35</t>
    <phoneticPr fontId="2" type="noConversion"/>
  </si>
  <si>
    <t>F9m_nsbs</t>
    <phoneticPr fontId="2" type="noConversion"/>
  </si>
  <si>
    <t>F2m_TF_a</t>
    <phoneticPr fontId="2" type="noConversion"/>
  </si>
  <si>
    <t>2m_NI_rs</t>
    <phoneticPr fontId="2" type="noConversion"/>
  </si>
  <si>
    <t>NI_3.5m</t>
    <phoneticPr fontId="2" type="noConversion"/>
  </si>
  <si>
    <t>3m_N_head</t>
    <phoneticPr fontId="2" type="noConversion"/>
  </si>
  <si>
    <t>K</t>
    <phoneticPr fontId="2" type="noConversion"/>
  </si>
  <si>
    <t>T_15.4</t>
  </si>
  <si>
    <t>T_20.5</t>
  </si>
  <si>
    <t>T_25.7</t>
  </si>
  <si>
    <t>T_30.8</t>
  </si>
  <si>
    <t>T_36</t>
  </si>
  <si>
    <t>T_41.1</t>
  </si>
  <si>
    <t>T_46.3</t>
  </si>
  <si>
    <t>T_51.4</t>
  </si>
  <si>
    <t>T_56.6</t>
  </si>
  <si>
    <t>T_60</t>
  </si>
  <si>
    <t>A_2.3</t>
  </si>
  <si>
    <t>F2m_TF_a</t>
  </si>
  <si>
    <t>NA_7m</t>
  </si>
  <si>
    <t>NA_14m</t>
  </si>
  <si>
    <t>NI_7m</t>
  </si>
  <si>
    <t>NI_14m</t>
  </si>
  <si>
    <t>3m_N_head</t>
  </si>
  <si>
    <t>Y</t>
  </si>
  <si>
    <t>T_14.9</t>
  </si>
  <si>
    <t>T_20</t>
  </si>
  <si>
    <t>T_25</t>
  </si>
  <si>
    <t>T_30.1</t>
  </si>
  <si>
    <t>T_35.2</t>
  </si>
  <si>
    <t>T_40.2</t>
  </si>
  <si>
    <t>T_45.3</t>
  </si>
  <si>
    <t>T_50.4</t>
  </si>
  <si>
    <t>T_55.5</t>
  </si>
  <si>
    <t>T_59</t>
    <phoneticPr fontId="2" type="noConversion"/>
  </si>
  <si>
    <t>T_60.5</t>
  </si>
  <si>
    <t>T_64</t>
    <phoneticPr fontId="2" type="noConversion"/>
  </si>
  <si>
    <t>T_65.6</t>
  </si>
  <si>
    <t>T_69.1</t>
  </si>
  <si>
    <t>T_70</t>
  </si>
  <si>
    <t>VE</t>
    <phoneticPr fontId="2" type="noConversion"/>
  </si>
  <si>
    <t>A_2.5</t>
    <phoneticPr fontId="2" type="noConversion"/>
  </si>
  <si>
    <t>A_Fpully</t>
    <phoneticPr fontId="2" type="noConversion"/>
  </si>
  <si>
    <t>A_1</t>
    <phoneticPr fontId="2" type="noConversion"/>
  </si>
  <si>
    <t>F3m_TF_a</t>
    <phoneticPr fontId="2" type="noConversion"/>
  </si>
  <si>
    <t>NA_6m</t>
    <phoneticPr fontId="2" type="noConversion"/>
  </si>
  <si>
    <t>NA_12m</t>
    <phoneticPr fontId="2" type="noConversion"/>
  </si>
  <si>
    <t>NI_6m</t>
    <phoneticPr fontId="2" type="noConversion"/>
  </si>
  <si>
    <t>NI_12m</t>
    <phoneticPr fontId="2" type="noConversion"/>
  </si>
  <si>
    <t>1.5m_N_head</t>
    <phoneticPr fontId="2" type="noConversion"/>
  </si>
  <si>
    <t>F</t>
  </si>
  <si>
    <t>T_14.7</t>
  </si>
  <si>
    <t>T_19.6</t>
  </si>
  <si>
    <t>T_24.4</t>
  </si>
  <si>
    <t>T_29.3</t>
  </si>
  <si>
    <t>T_34.2</t>
  </si>
  <si>
    <t>T_39</t>
  </si>
  <si>
    <t>T_43.9</t>
  </si>
  <si>
    <t>T_48.7</t>
  </si>
  <si>
    <t>T_53.6</t>
  </si>
  <si>
    <t>T_58.5</t>
  </si>
  <si>
    <t>T_63.3</t>
  </si>
  <si>
    <t>T_68.2</t>
  </si>
  <si>
    <t>T_73.1</t>
  </si>
  <si>
    <t>T_77.2</t>
  </si>
  <si>
    <t>T_78</t>
  </si>
  <si>
    <t>K_5.5</t>
    <phoneticPr fontId="2" type="noConversion"/>
  </si>
  <si>
    <t>K_12.5</t>
    <phoneticPr fontId="2" type="noConversion"/>
  </si>
  <si>
    <t>K_19.5</t>
    <phoneticPr fontId="2" type="noConversion"/>
  </si>
  <si>
    <t>K_26.5</t>
    <phoneticPr fontId="2" type="noConversion"/>
  </si>
  <si>
    <t>A_2</t>
    <phoneticPr fontId="2" type="noConversion"/>
  </si>
  <si>
    <t>A_3.5</t>
    <phoneticPr fontId="2" type="noConversion"/>
  </si>
  <si>
    <t>F5.25m_TF_a</t>
    <phoneticPr fontId="2" type="noConversion"/>
  </si>
  <si>
    <t>F8.75m_nsbs</t>
    <phoneticPr fontId="2" type="noConversion"/>
  </si>
  <si>
    <t>1.75m_NI_rs</t>
    <phoneticPr fontId="2" type="noConversion"/>
  </si>
  <si>
    <t>7m_N_head</t>
    <phoneticPr fontId="2" type="noConversion"/>
  </si>
  <si>
    <t>T_15</t>
  </si>
  <si>
    <t>T_20.2</t>
  </si>
  <si>
    <t>T_25.4</t>
  </si>
  <si>
    <t>T_30.5</t>
  </si>
  <si>
    <t>T_35.7</t>
  </si>
  <si>
    <t>T_40.9</t>
  </si>
  <si>
    <t>T_46.1</t>
  </si>
  <si>
    <t>T_51.2</t>
  </si>
  <si>
    <t>T_56.4</t>
  </si>
  <si>
    <t>K_12.1</t>
    <phoneticPr fontId="2" type="noConversion"/>
  </si>
  <si>
    <t>T_15.5</t>
  </si>
  <si>
    <t>T_20.7</t>
  </si>
  <si>
    <t>T_25.9</t>
  </si>
  <si>
    <t>T_31.1</t>
  </si>
  <si>
    <t>T_36.3</t>
  </si>
  <si>
    <t>T_41.5</t>
  </si>
  <si>
    <t>T_46.7</t>
  </si>
  <si>
    <t>T_51.9</t>
  </si>
  <si>
    <t>T_57.1</t>
  </si>
  <si>
    <t>T_62.3</t>
  </si>
  <si>
    <t>T_67.5</t>
  </si>
  <si>
    <t>T_72</t>
  </si>
  <si>
    <t>K_5.4</t>
  </si>
  <si>
    <t>K_12.2</t>
  </si>
  <si>
    <t>K_22</t>
  </si>
  <si>
    <t>K_29</t>
  </si>
  <si>
    <t>K_36</t>
  </si>
  <si>
    <t>A_1.5</t>
    <phoneticPr fontId="2" type="noConversion"/>
  </si>
  <si>
    <t>A_3</t>
    <phoneticPr fontId="2" type="noConversion"/>
  </si>
  <si>
    <t>wire4x(유압봉)</t>
    <phoneticPr fontId="2" type="noConversion"/>
  </si>
  <si>
    <t xml:space="preserve"> wire4y(유압봉)</t>
    <phoneticPr fontId="2" type="noConversion"/>
  </si>
  <si>
    <t>T_13.2</t>
  </si>
  <si>
    <t>T_17.7</t>
  </si>
  <si>
    <t>T_22.2</t>
  </si>
  <si>
    <t>T_26.7</t>
  </si>
  <si>
    <t>T_31.3</t>
  </si>
  <si>
    <t>T_35.8</t>
  </si>
  <si>
    <t>T_40.3</t>
  </si>
  <si>
    <t>T_44.8</t>
  </si>
  <si>
    <t>T_49.3</t>
  </si>
  <si>
    <t>T_53.8</t>
  </si>
  <si>
    <t>T_58.3</t>
    <phoneticPr fontId="2" type="noConversion"/>
  </si>
  <si>
    <t>T_62.8</t>
  </si>
  <si>
    <t>T_67.3</t>
  </si>
  <si>
    <t>K_19.2</t>
  </si>
  <si>
    <t>K_26.2</t>
  </si>
  <si>
    <t>T_13.7</t>
  </si>
  <si>
    <t>T_18.5</t>
  </si>
  <si>
    <t>T_23.3</t>
  </si>
  <si>
    <t>T_28.1</t>
  </si>
  <si>
    <t>T_32.9</t>
  </si>
  <si>
    <t>T_37.7</t>
  </si>
  <si>
    <t>T_47.4</t>
  </si>
  <si>
    <t>T_52.2</t>
  </si>
  <si>
    <t>T_57</t>
  </si>
  <si>
    <t>T_60.3</t>
  </si>
  <si>
    <t>T_61.8</t>
  </si>
  <si>
    <t>T_65.2</t>
  </si>
  <si>
    <t>T_66</t>
  </si>
  <si>
    <t>K_10.8</t>
    <phoneticPr fontId="2" type="noConversion"/>
  </si>
  <si>
    <t>K_19</t>
    <phoneticPr fontId="2" type="noConversion"/>
  </si>
  <si>
    <t>K_2.9</t>
    <phoneticPr fontId="2" type="noConversion"/>
  </si>
  <si>
    <t>A_H</t>
    <phoneticPr fontId="2" type="noConversion"/>
  </si>
  <si>
    <t>T_12.7</t>
  </si>
  <si>
    <t>T_17</t>
  </si>
  <si>
    <t>T_34.4</t>
  </si>
  <si>
    <t>T_38.8</t>
  </si>
  <si>
    <t>T_43.1</t>
  </si>
  <si>
    <t>T_47.5</t>
  </si>
  <si>
    <t>T_50.5</t>
  </si>
  <si>
    <t>T_54.9</t>
  </si>
  <si>
    <t>T_56.2</t>
  </si>
  <si>
    <t>T_59.2</t>
    <phoneticPr fontId="2" type="noConversion"/>
  </si>
  <si>
    <t>T_11.5</t>
  </si>
  <si>
    <t>T_15.2</t>
  </si>
  <si>
    <t>T_19</t>
  </si>
  <si>
    <t>T_22.7</t>
  </si>
  <si>
    <t>T_26.4</t>
  </si>
  <si>
    <t>T_33.9</t>
  </si>
  <si>
    <t>T_37.6</t>
    <phoneticPr fontId="2" type="noConversion"/>
  </si>
  <si>
    <t>T_41.3</t>
  </si>
  <si>
    <t>T_45</t>
  </si>
  <si>
    <t>T_48.8</t>
  </si>
  <si>
    <t>T_52</t>
  </si>
  <si>
    <t>T_18.9</t>
  </si>
  <si>
    <t>T_22.6</t>
  </si>
  <si>
    <t>T_26.3</t>
  </si>
  <si>
    <t>T_33.8</t>
  </si>
  <si>
    <t>T_37.5</t>
  </si>
  <si>
    <t>T_41.2</t>
  </si>
  <si>
    <t>T_52.4</t>
  </si>
  <si>
    <t>T_55.6</t>
  </si>
  <si>
    <t>T_56.1</t>
  </si>
  <si>
    <t>T_12.5</t>
  </si>
  <si>
    <t>T_16.6</t>
  </si>
  <si>
    <t>T_20.8</t>
  </si>
  <si>
    <t>T_29.2</t>
  </si>
  <si>
    <t>T_33.4</t>
  </si>
  <si>
    <t>T_37.6</t>
  </si>
  <si>
    <t>T_41.8</t>
  </si>
  <si>
    <t>T_46</t>
  </si>
  <si>
    <t>T_50.2</t>
  </si>
  <si>
    <t>T_54.4</t>
  </si>
  <si>
    <t>T_57.3</t>
    <phoneticPr fontId="2" type="noConversion"/>
  </si>
  <si>
    <t>T_58</t>
  </si>
  <si>
    <t>K_10.5</t>
    <phoneticPr fontId="2" type="noConversion"/>
  </si>
  <si>
    <t>T_11.1</t>
  </si>
  <si>
    <t>T_18.3</t>
  </si>
  <si>
    <t>T_21.9</t>
  </si>
  <si>
    <t>T_29</t>
  </si>
  <si>
    <t>T_32.6</t>
  </si>
  <si>
    <t>T_36.2</t>
  </si>
  <si>
    <t>T_39.7</t>
  </si>
  <si>
    <t>T_43.3</t>
  </si>
  <si>
    <t>T_46.9</t>
  </si>
  <si>
    <t>K_2.5</t>
    <phoneticPr fontId="2" type="noConversion"/>
  </si>
  <si>
    <t>T_11</t>
  </si>
  <si>
    <t>T_14.6</t>
  </si>
  <si>
    <t>T_18.2</t>
  </si>
  <si>
    <t>T_21.8</t>
  </si>
  <si>
    <t>T_28.9</t>
  </si>
  <si>
    <t>T_32.5</t>
  </si>
  <si>
    <t>T_36.1</t>
  </si>
  <si>
    <t>K_9.5</t>
    <phoneticPr fontId="2" type="noConversion"/>
  </si>
  <si>
    <t>K_16</t>
    <phoneticPr fontId="2" type="noConversion"/>
  </si>
  <si>
    <t>K_3.2</t>
    <phoneticPr fontId="2" type="noConversion"/>
  </si>
  <si>
    <t>T_11</t>
    <phoneticPr fontId="2" type="noConversion"/>
  </si>
  <si>
    <t>T_10.3</t>
  </si>
  <si>
    <t>T_13.8</t>
  </si>
  <si>
    <t>T_17.3</t>
  </si>
  <si>
    <t>T_24.2</t>
  </si>
  <si>
    <t>T_27.7</t>
  </si>
  <si>
    <t>T_31.2</t>
  </si>
  <si>
    <t>T_34.6</t>
  </si>
  <si>
    <t>T_38.1</t>
  </si>
  <si>
    <t>T_41.6</t>
  </si>
  <si>
    <t>T_45.1</t>
  </si>
  <si>
    <t>T_48</t>
  </si>
  <si>
    <t>T_10.2</t>
  </si>
  <si>
    <t>T_13.6</t>
  </si>
  <si>
    <t>T_23.9</t>
  </si>
  <si>
    <t>T_27.3</t>
  </si>
  <si>
    <t>T_30.7</t>
  </si>
  <si>
    <t>T_40</t>
  </si>
  <si>
    <t>T_11.4</t>
  </si>
  <si>
    <t>T_16.7</t>
  </si>
  <si>
    <t>T_22</t>
  </si>
  <si>
    <t>T_38</t>
  </si>
  <si>
    <t>K_9.2</t>
    <phoneticPr fontId="2" type="noConversion"/>
  </si>
  <si>
    <t>K_1.4</t>
    <phoneticPr fontId="2" type="noConversion"/>
  </si>
  <si>
    <t>T_10.5</t>
  </si>
  <si>
    <t>T_20.3</t>
  </si>
  <si>
    <t>T_25.2</t>
  </si>
  <si>
    <t>T_35</t>
  </si>
  <si>
    <t>T_9.2</t>
  </si>
  <si>
    <t>T_14.4</t>
  </si>
  <si>
    <t>T_24.8</t>
  </si>
  <si>
    <t>T_30</t>
  </si>
  <si>
    <t>K_8.6</t>
    <phoneticPr fontId="2" type="noConversion"/>
  </si>
  <si>
    <t>K_15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</si>
</sst>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176" fontId="0" fillId="0" borderId="0" xfId="0" applyNumberFormat="1" applyAlignment="1">
      <alignment horizontal="center"/>
    </xf>
    <xf numFmtId="0" fontId="0" fillId="3" borderId="1" xfId="393" applyFont="1" applyAlignment="1">
      <alignment horizontal="center"/>
    </xf>
    <xf numFmtId="0" fontId="0" fillId="3" borderId="1" xfId="393" applyFont="1"/>
    <xf numFmtId="0" fontId="0" fillId="3" borderId="0" xfId="393" applyFont="1" applyBorder="1"/>
    <xf numFmtId="176" fontId="0" fillId="3" borderId="1" xfId="393" applyNumberFormat="1" applyFont="1" applyAlignment="1">
      <alignment horizontal="center"/>
    </xf>
    <xf numFmtId="0" fontId="0" fillId="3" borderId="1" xfId="393" quotePrefix="1" applyFont="1"/>
    <xf numFmtId="0" fontId="0" fillId="3" borderId="1" xfId="393" quotePrefix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4" borderId="1" xfId="750" applyBorder="1" applyAlignment="1">
      <alignment horizontal="center"/>
    </xf>
    <xf numFmtId="0" fontId="5" fillId="4" borderId="1" xfId="750" quotePrefix="1" applyBorder="1" applyAlignment="1">
      <alignment horizontal="center"/>
    </xf>
  </cellXfs>
  <cellStyles count="759">
    <cellStyle name="나쁨" xfId="750" builtinId="27"/>
    <cellStyle name="메모" xfId="393" builtinId="10"/>
    <cellStyle name="열어 본 하이퍼링크" xfId="78" builtinId="9" hidden="1"/>
    <cellStyle name="열어 본 하이퍼링크" xfId="82" builtinId="9" hidden="1"/>
    <cellStyle name="열어 본 하이퍼링크" xfId="86" builtinId="9" hidden="1"/>
    <cellStyle name="열어 본 하이퍼링크" xfId="90" builtinId="9" hidden="1"/>
    <cellStyle name="열어 본 하이퍼링크" xfId="94" builtinId="9" hidden="1"/>
    <cellStyle name="열어 본 하이퍼링크" xfId="98" builtinId="9" hidden="1"/>
    <cellStyle name="열어 본 하이퍼링크" xfId="102" builtinId="9" hidden="1"/>
    <cellStyle name="열어 본 하이퍼링크" xfId="106" builtinId="9" hidden="1"/>
    <cellStyle name="열어 본 하이퍼링크" xfId="110" builtinId="9" hidden="1"/>
    <cellStyle name="열어 본 하이퍼링크" xfId="114" builtinId="9" hidden="1"/>
    <cellStyle name="열어 본 하이퍼링크" xfId="118" builtinId="9" hidden="1"/>
    <cellStyle name="열어 본 하이퍼링크" xfId="122" builtinId="9" hidden="1"/>
    <cellStyle name="열어 본 하이퍼링크" xfId="126" builtinId="9" hidden="1"/>
    <cellStyle name="열어 본 하이퍼링크" xfId="130" builtinId="9" hidden="1"/>
    <cellStyle name="열어 본 하이퍼링크" xfId="134" builtinId="9" hidden="1"/>
    <cellStyle name="열어 본 하이퍼링크" xfId="138" builtinId="9" hidden="1"/>
    <cellStyle name="열어 본 하이퍼링크" xfId="142" builtinId="9" hidden="1"/>
    <cellStyle name="열어 본 하이퍼링크" xfId="146" builtinId="9" hidden="1"/>
    <cellStyle name="열어 본 하이퍼링크" xfId="150" builtinId="9" hidden="1"/>
    <cellStyle name="열어 본 하이퍼링크" xfId="154" builtinId="9" hidden="1"/>
    <cellStyle name="열어 본 하이퍼링크" xfId="158" builtinId="9" hidden="1"/>
    <cellStyle name="열어 본 하이퍼링크" xfId="162" builtinId="9" hidden="1"/>
    <cellStyle name="열어 본 하이퍼링크" xfId="166" builtinId="9" hidden="1"/>
    <cellStyle name="열어 본 하이퍼링크" xfId="170" builtinId="9" hidden="1"/>
    <cellStyle name="열어 본 하이퍼링크" xfId="174" builtinId="9" hidden="1"/>
    <cellStyle name="열어 본 하이퍼링크" xfId="178" builtinId="9" hidden="1"/>
    <cellStyle name="열어 본 하이퍼링크" xfId="182" builtinId="9" hidden="1"/>
    <cellStyle name="열어 본 하이퍼링크" xfId="186" builtinId="9" hidden="1"/>
    <cellStyle name="열어 본 하이퍼링크" xfId="190" builtinId="9" hidden="1"/>
    <cellStyle name="열어 본 하이퍼링크" xfId="194" builtinId="9" hidden="1"/>
    <cellStyle name="열어 본 하이퍼링크" xfId="198" builtinId="9" hidden="1"/>
    <cellStyle name="열어 본 하이퍼링크" xfId="202" builtinId="9" hidden="1"/>
    <cellStyle name="열어 본 하이퍼링크" xfId="206" builtinId="9" hidden="1"/>
    <cellStyle name="열어 본 하이퍼링크" xfId="210" builtinId="9" hidden="1"/>
    <cellStyle name="열어 본 하이퍼링크" xfId="214" builtinId="9" hidden="1"/>
    <cellStyle name="열어 본 하이퍼링크" xfId="218" builtinId="9" hidden="1"/>
    <cellStyle name="열어 본 하이퍼링크" xfId="222" builtinId="9" hidden="1"/>
    <cellStyle name="열어 본 하이퍼링크" xfId="226" builtinId="9" hidden="1"/>
    <cellStyle name="열어 본 하이퍼링크" xfId="230" builtinId="9" hidden="1"/>
    <cellStyle name="열어 본 하이퍼링크" xfId="234" builtinId="9" hidden="1"/>
    <cellStyle name="열어 본 하이퍼링크" xfId="238" builtinId="9" hidden="1"/>
    <cellStyle name="열어 본 하이퍼링크" xfId="242" builtinId="9" hidden="1"/>
    <cellStyle name="열어 본 하이퍼링크" xfId="246" builtinId="9" hidden="1"/>
    <cellStyle name="열어 본 하이퍼링크" xfId="250" builtinId="9" hidden="1"/>
    <cellStyle name="열어 본 하이퍼링크" xfId="254" builtinId="9" hidden="1"/>
    <cellStyle name="열어 본 하이퍼링크" xfId="258" builtinId="9" hidden="1"/>
    <cellStyle name="열어 본 하이퍼링크" xfId="262" builtinId="9" hidden="1"/>
    <cellStyle name="열어 본 하이퍼링크" xfId="266" builtinId="9" hidden="1"/>
    <cellStyle name="열어 본 하이퍼링크" xfId="270" builtinId="9" hidden="1"/>
    <cellStyle name="열어 본 하이퍼링크" xfId="274" builtinId="9" hidden="1"/>
    <cellStyle name="열어 본 하이퍼링크" xfId="278" builtinId="9" hidden="1"/>
    <cellStyle name="열어 본 하이퍼링크" xfId="282" builtinId="9" hidden="1"/>
    <cellStyle name="열어 본 하이퍼링크" xfId="286" builtinId="9" hidden="1"/>
    <cellStyle name="열어 본 하이퍼링크" xfId="290" builtinId="9" hidden="1"/>
    <cellStyle name="열어 본 하이퍼링크" xfId="294" builtinId="9" hidden="1"/>
    <cellStyle name="열어 본 하이퍼링크" xfId="298" builtinId="9" hidden="1"/>
    <cellStyle name="열어 본 하이퍼링크" xfId="302" builtinId="9" hidden="1"/>
    <cellStyle name="열어 본 하이퍼링크" xfId="306" builtinId="9" hidden="1"/>
    <cellStyle name="열어 본 하이퍼링크" xfId="310" builtinId="9" hidden="1"/>
    <cellStyle name="열어 본 하이퍼링크" xfId="314" builtinId="9" hidden="1"/>
    <cellStyle name="열어 본 하이퍼링크" xfId="318" builtinId="9" hidden="1"/>
    <cellStyle name="열어 본 하이퍼링크" xfId="322" builtinId="9" hidden="1"/>
    <cellStyle name="열어 본 하이퍼링크" xfId="326" builtinId="9" hidden="1"/>
    <cellStyle name="열어 본 하이퍼링크" xfId="330" builtinId="9" hidden="1"/>
    <cellStyle name="열어 본 하이퍼링크" xfId="334" builtinId="9" hidden="1"/>
    <cellStyle name="열어 본 하이퍼링크" xfId="338" builtinId="9" hidden="1"/>
    <cellStyle name="열어 본 하이퍼링크" xfId="342" builtinId="9" hidden="1"/>
    <cellStyle name="열어 본 하이퍼링크" xfId="346" builtinId="9" hidden="1"/>
    <cellStyle name="열어 본 하이퍼링크" xfId="350" builtinId="9" hidden="1"/>
    <cellStyle name="열어 본 하이퍼링크" xfId="354" builtinId="9" hidden="1"/>
    <cellStyle name="열어 본 하이퍼링크" xfId="358" builtinId="9" hidden="1"/>
    <cellStyle name="열어 본 하이퍼링크" xfId="362" builtinId="9" hidden="1"/>
    <cellStyle name="열어 본 하이퍼링크" xfId="366" builtinId="9" hidden="1"/>
    <cellStyle name="열어 본 하이퍼링크" xfId="370" builtinId="9" hidden="1"/>
    <cellStyle name="열어 본 하이퍼링크" xfId="374" builtinId="9" hidden="1"/>
    <cellStyle name="열어 본 하이퍼링크" xfId="378" builtinId="9" hidden="1"/>
    <cellStyle name="열어 본 하이퍼링크" xfId="382" builtinId="9" hidden="1"/>
    <cellStyle name="열어 본 하이퍼링크" xfId="386" builtinId="9" hidden="1"/>
    <cellStyle name="열어 본 하이퍼링크" xfId="390" builtinId="9" hidden="1"/>
    <cellStyle name="열어 본 하이퍼링크" xfId="395" builtinId="9" hidden="1"/>
    <cellStyle name="열어 본 하이퍼링크" xfId="399" builtinId="9" hidden="1"/>
    <cellStyle name="열어 본 하이퍼링크" xfId="403" builtinId="9" hidden="1"/>
    <cellStyle name="열어 본 하이퍼링크" xfId="407" builtinId="9" hidden="1"/>
    <cellStyle name="열어 본 하이퍼링크" xfId="411" builtinId="9" hidden="1"/>
    <cellStyle name="열어 본 하이퍼링크" xfId="415" builtinId="9" hidden="1"/>
    <cellStyle name="열어 본 하이퍼링크" xfId="419" builtinId="9" hidden="1"/>
    <cellStyle name="열어 본 하이퍼링크" xfId="423" builtinId="9" hidden="1"/>
    <cellStyle name="열어 본 하이퍼링크" xfId="427" builtinId="9" hidden="1"/>
    <cellStyle name="열어 본 하이퍼링크" xfId="431" builtinId="9" hidden="1"/>
    <cellStyle name="열어 본 하이퍼링크" xfId="435" builtinId="9" hidden="1"/>
    <cellStyle name="열어 본 하이퍼링크" xfId="439" builtinId="9" hidden="1"/>
    <cellStyle name="열어 본 하이퍼링크" xfId="443" builtinId="9" hidden="1"/>
    <cellStyle name="열어 본 하이퍼링크" xfId="447" builtinId="9" hidden="1"/>
    <cellStyle name="열어 본 하이퍼링크" xfId="451" builtinId="9" hidden="1"/>
    <cellStyle name="열어 본 하이퍼링크" xfId="455" builtinId="9" hidden="1"/>
    <cellStyle name="열어 본 하이퍼링크" xfId="459" builtinId="9" hidden="1"/>
    <cellStyle name="열어 본 하이퍼링크" xfId="463" builtinId="9" hidden="1"/>
    <cellStyle name="열어 본 하이퍼링크" xfId="467" builtinId="9" hidden="1"/>
    <cellStyle name="열어 본 하이퍼링크" xfId="471" builtinId="9" hidden="1"/>
    <cellStyle name="열어 본 하이퍼링크" xfId="475" builtinId="9" hidden="1"/>
    <cellStyle name="열어 본 하이퍼링크" xfId="479" builtinId="9" hidden="1"/>
    <cellStyle name="열어 본 하이퍼링크" xfId="483" builtinId="9" hidden="1"/>
    <cellStyle name="열어 본 하이퍼링크" xfId="487" builtinId="9" hidden="1"/>
    <cellStyle name="열어 본 하이퍼링크" xfId="491" builtinId="9" hidden="1"/>
    <cellStyle name="열어 본 하이퍼링크" xfId="495" builtinId="9" hidden="1"/>
    <cellStyle name="열어 본 하이퍼링크" xfId="499" builtinId="9" hidden="1"/>
    <cellStyle name="열어 본 하이퍼링크" xfId="503" builtinId="9" hidden="1"/>
    <cellStyle name="열어 본 하이퍼링크" xfId="507" builtinId="9" hidden="1"/>
    <cellStyle name="열어 본 하이퍼링크" xfId="511" builtinId="9" hidden="1"/>
    <cellStyle name="열어 본 하이퍼링크" xfId="515" builtinId="9" hidden="1"/>
    <cellStyle name="열어 본 하이퍼링크" xfId="519" builtinId="9" hidden="1"/>
    <cellStyle name="열어 본 하이퍼링크" xfId="523" builtinId="9" hidden="1"/>
    <cellStyle name="열어 본 하이퍼링크" xfId="527" builtinId="9" hidden="1"/>
    <cellStyle name="열어 본 하이퍼링크" xfId="531" builtinId="9" hidden="1"/>
    <cellStyle name="열어 본 하이퍼링크" xfId="535" builtinId="9" hidden="1"/>
    <cellStyle name="열어 본 하이퍼링크" xfId="539" builtinId="9" hidden="1"/>
    <cellStyle name="열어 본 하이퍼링크" xfId="543" builtinId="9" hidden="1"/>
    <cellStyle name="열어 본 하이퍼링크" xfId="547" builtinId="9" hidden="1"/>
    <cellStyle name="열어 본 하이퍼링크" xfId="551" builtinId="9" hidden="1"/>
    <cellStyle name="열어 본 하이퍼링크" xfId="555" builtinId="9" hidden="1"/>
    <cellStyle name="열어 본 하이퍼링크" xfId="559" builtinId="9" hidden="1"/>
    <cellStyle name="열어 본 하이퍼링크" xfId="563" builtinId="9" hidden="1"/>
    <cellStyle name="열어 본 하이퍼링크" xfId="567" builtinId="9" hidden="1"/>
    <cellStyle name="열어 본 하이퍼링크" xfId="571" builtinId="9" hidden="1"/>
    <cellStyle name="열어 본 하이퍼링크" xfId="575" builtinId="9" hidden="1"/>
    <cellStyle name="열어 본 하이퍼링크" xfId="579" builtinId="9" hidden="1"/>
    <cellStyle name="열어 본 하이퍼링크" xfId="583" builtinId="9" hidden="1"/>
    <cellStyle name="열어 본 하이퍼링크" xfId="587" builtinId="9" hidden="1"/>
    <cellStyle name="열어 본 하이퍼링크" xfId="591" builtinId="9" hidden="1"/>
    <cellStyle name="열어 본 하이퍼링크" xfId="595" builtinId="9" hidden="1"/>
    <cellStyle name="열어 본 하이퍼링크" xfId="599" builtinId="9" hidden="1"/>
    <cellStyle name="열어 본 하이퍼링크" xfId="603" builtinId="9" hidden="1"/>
    <cellStyle name="열어 본 하이퍼링크" xfId="607" builtinId="9" hidden="1"/>
    <cellStyle name="열어 본 하이퍼링크" xfId="611" builtinId="9" hidden="1"/>
    <cellStyle name="열어 본 하이퍼링크" xfId="615" builtinId="9" hidden="1"/>
    <cellStyle name="열어 본 하이퍼링크" xfId="619" builtinId="9" hidden="1"/>
    <cellStyle name="열어 본 하이퍼링크" xfId="623" builtinId="9" hidden="1"/>
    <cellStyle name="열어 본 하이퍼링크" xfId="627" builtinId="9" hidden="1"/>
    <cellStyle name="열어 본 하이퍼링크" xfId="631" builtinId="9" hidden="1"/>
    <cellStyle name="열어 본 하이퍼링크" xfId="635" builtinId="9" hidden="1"/>
    <cellStyle name="열어 본 하이퍼링크" xfId="639" builtinId="9" hidden="1"/>
    <cellStyle name="열어 본 하이퍼링크" xfId="643" builtinId="9" hidden="1"/>
    <cellStyle name="열어 본 하이퍼링크" xfId="647" builtinId="9" hidden="1"/>
    <cellStyle name="열어 본 하이퍼링크" xfId="651" builtinId="9" hidden="1"/>
    <cellStyle name="열어 본 하이퍼링크" xfId="655" builtinId="9" hidden="1"/>
    <cellStyle name="열어 본 하이퍼링크" xfId="659" builtinId="9" hidden="1"/>
    <cellStyle name="열어 본 하이퍼링크" xfId="663" builtinId="9" hidden="1"/>
    <cellStyle name="열어 본 하이퍼링크" xfId="667" builtinId="9" hidden="1"/>
    <cellStyle name="열어 본 하이퍼링크" xfId="671" builtinId="9" hidden="1"/>
    <cellStyle name="열어 본 하이퍼링크" xfId="675" builtinId="9" hidden="1"/>
    <cellStyle name="열어 본 하이퍼링크" xfId="679" builtinId="9" hidden="1"/>
    <cellStyle name="열어 본 하이퍼링크" xfId="683" builtinId="9" hidden="1"/>
    <cellStyle name="열어 본 하이퍼링크" xfId="687" builtinId="9" hidden="1"/>
    <cellStyle name="열어 본 하이퍼링크" xfId="691" builtinId="9" hidden="1"/>
    <cellStyle name="열어 본 하이퍼링크" xfId="695" builtinId="9" hidden="1"/>
    <cellStyle name="열어 본 하이퍼링크" xfId="699" builtinId="9" hidden="1"/>
    <cellStyle name="열어 본 하이퍼링크" xfId="703" builtinId="9" hidden="1"/>
    <cellStyle name="열어 본 하이퍼링크" xfId="707" builtinId="9" hidden="1"/>
    <cellStyle name="열어 본 하이퍼링크" xfId="711" builtinId="9" hidden="1"/>
    <cellStyle name="열어 본 하이퍼링크" xfId="715" builtinId="9" hidden="1"/>
    <cellStyle name="열어 본 하이퍼링크" xfId="719" builtinId="9" hidden="1"/>
    <cellStyle name="열어 본 하이퍼링크" xfId="723" builtinId="9" hidden="1"/>
    <cellStyle name="열어 본 하이퍼링크" xfId="727" builtinId="9" hidden="1"/>
    <cellStyle name="열어 본 하이퍼링크" xfId="731" builtinId="9" hidden="1"/>
    <cellStyle name="열어 본 하이퍼링크" xfId="735" builtinId="9" hidden="1"/>
    <cellStyle name="열어 본 하이퍼링크" xfId="739" builtinId="9" hidden="1"/>
    <cellStyle name="열어 본 하이퍼링크" xfId="743" builtinId="9" hidden="1"/>
    <cellStyle name="열어 본 하이퍼링크" xfId="747" builtinId="9" hidden="1"/>
    <cellStyle name="열어 본 하이퍼링크" xfId="752" builtinId="9" hidden="1"/>
    <cellStyle name="열어 본 하이퍼링크" xfId="756" builtinId="9" hidden="1"/>
    <cellStyle name="열어 본 하이퍼링크" xfId="758" builtinId="9" hidden="1"/>
    <cellStyle name="열어 본 하이퍼링크" xfId="754" builtinId="9" hidden="1"/>
    <cellStyle name="열어 본 하이퍼링크" xfId="749" builtinId="9" hidden="1"/>
    <cellStyle name="열어 본 하이퍼링크" xfId="745" builtinId="9" hidden="1"/>
    <cellStyle name="열어 본 하이퍼링크" xfId="741" builtinId="9" hidden="1"/>
    <cellStyle name="열어 본 하이퍼링크" xfId="737" builtinId="9" hidden="1"/>
    <cellStyle name="열어 본 하이퍼링크" xfId="733" builtinId="9" hidden="1"/>
    <cellStyle name="열어 본 하이퍼링크" xfId="729" builtinId="9" hidden="1"/>
    <cellStyle name="열어 본 하이퍼링크" xfId="725" builtinId="9" hidden="1"/>
    <cellStyle name="열어 본 하이퍼링크" xfId="721" builtinId="9" hidden="1"/>
    <cellStyle name="열어 본 하이퍼링크" xfId="717" builtinId="9" hidden="1"/>
    <cellStyle name="열어 본 하이퍼링크" xfId="713" builtinId="9" hidden="1"/>
    <cellStyle name="열어 본 하이퍼링크" xfId="709" builtinId="9" hidden="1"/>
    <cellStyle name="열어 본 하이퍼링크" xfId="705" builtinId="9" hidden="1"/>
    <cellStyle name="열어 본 하이퍼링크" xfId="701" builtinId="9" hidden="1"/>
    <cellStyle name="열어 본 하이퍼링크" xfId="697" builtinId="9" hidden="1"/>
    <cellStyle name="열어 본 하이퍼링크" xfId="693" builtinId="9" hidden="1"/>
    <cellStyle name="열어 본 하이퍼링크" xfId="689" builtinId="9" hidden="1"/>
    <cellStyle name="열어 본 하이퍼링크" xfId="685" builtinId="9" hidden="1"/>
    <cellStyle name="열어 본 하이퍼링크" xfId="681" builtinId="9" hidden="1"/>
    <cellStyle name="열어 본 하이퍼링크" xfId="677" builtinId="9" hidden="1"/>
    <cellStyle name="열어 본 하이퍼링크" xfId="673" builtinId="9" hidden="1"/>
    <cellStyle name="열어 본 하이퍼링크" xfId="669" builtinId="9" hidden="1"/>
    <cellStyle name="열어 본 하이퍼링크" xfId="665" builtinId="9" hidden="1"/>
    <cellStyle name="열어 본 하이퍼링크" xfId="661" builtinId="9" hidden="1"/>
    <cellStyle name="열어 본 하이퍼링크" xfId="657" builtinId="9" hidden="1"/>
    <cellStyle name="열어 본 하이퍼링크" xfId="653" builtinId="9" hidden="1"/>
    <cellStyle name="열어 본 하이퍼링크" xfId="649" builtinId="9" hidden="1"/>
    <cellStyle name="열어 본 하이퍼링크" xfId="645" builtinId="9" hidden="1"/>
    <cellStyle name="열어 본 하이퍼링크" xfId="641" builtinId="9" hidden="1"/>
    <cellStyle name="열어 본 하이퍼링크" xfId="637" builtinId="9" hidden="1"/>
    <cellStyle name="열어 본 하이퍼링크" xfId="633" builtinId="9" hidden="1"/>
    <cellStyle name="열어 본 하이퍼링크" xfId="629" builtinId="9" hidden="1"/>
    <cellStyle name="열어 본 하이퍼링크" xfId="625" builtinId="9" hidden="1"/>
    <cellStyle name="열어 본 하이퍼링크" xfId="621" builtinId="9" hidden="1"/>
    <cellStyle name="열어 본 하이퍼링크" xfId="617" builtinId="9" hidden="1"/>
    <cellStyle name="열어 본 하이퍼링크" xfId="613" builtinId="9" hidden="1"/>
    <cellStyle name="열어 본 하이퍼링크" xfId="609" builtinId="9" hidden="1"/>
    <cellStyle name="열어 본 하이퍼링크" xfId="605" builtinId="9" hidden="1"/>
    <cellStyle name="열어 본 하이퍼링크" xfId="601" builtinId="9" hidden="1"/>
    <cellStyle name="열어 본 하이퍼링크" xfId="597" builtinId="9" hidden="1"/>
    <cellStyle name="열어 본 하이퍼링크" xfId="593" builtinId="9" hidden="1"/>
    <cellStyle name="열어 본 하이퍼링크" xfId="589" builtinId="9" hidden="1"/>
    <cellStyle name="열어 본 하이퍼링크" xfId="585" builtinId="9" hidden="1"/>
    <cellStyle name="열어 본 하이퍼링크" xfId="581" builtinId="9" hidden="1"/>
    <cellStyle name="열어 본 하이퍼링크" xfId="577" builtinId="9" hidden="1"/>
    <cellStyle name="열어 본 하이퍼링크" xfId="573" builtinId="9" hidden="1"/>
    <cellStyle name="열어 본 하이퍼링크" xfId="569" builtinId="9" hidden="1"/>
    <cellStyle name="열어 본 하이퍼링크" xfId="565" builtinId="9" hidden="1"/>
    <cellStyle name="열어 본 하이퍼링크" xfId="561" builtinId="9" hidden="1"/>
    <cellStyle name="열어 본 하이퍼링크" xfId="557" builtinId="9" hidden="1"/>
    <cellStyle name="열어 본 하이퍼링크" xfId="553" builtinId="9" hidden="1"/>
    <cellStyle name="열어 본 하이퍼링크" xfId="549" builtinId="9" hidden="1"/>
    <cellStyle name="열어 본 하이퍼링크" xfId="545" builtinId="9" hidden="1"/>
    <cellStyle name="열어 본 하이퍼링크" xfId="541" builtinId="9" hidden="1"/>
    <cellStyle name="열어 본 하이퍼링크" xfId="537" builtinId="9" hidden="1"/>
    <cellStyle name="열어 본 하이퍼링크" xfId="533" builtinId="9" hidden="1"/>
    <cellStyle name="열어 본 하이퍼링크" xfId="529" builtinId="9" hidden="1"/>
    <cellStyle name="열어 본 하이퍼링크" xfId="525" builtinId="9" hidden="1"/>
    <cellStyle name="열어 본 하이퍼링크" xfId="521" builtinId="9" hidden="1"/>
    <cellStyle name="열어 본 하이퍼링크" xfId="517" builtinId="9" hidden="1"/>
    <cellStyle name="열어 본 하이퍼링크" xfId="513" builtinId="9" hidden="1"/>
    <cellStyle name="열어 본 하이퍼링크" xfId="509" builtinId="9" hidden="1"/>
    <cellStyle name="열어 본 하이퍼링크" xfId="505" builtinId="9" hidden="1"/>
    <cellStyle name="열어 본 하이퍼링크" xfId="501" builtinId="9" hidden="1"/>
    <cellStyle name="열어 본 하이퍼링크" xfId="497" builtinId="9" hidden="1"/>
    <cellStyle name="열어 본 하이퍼링크" xfId="493" builtinId="9" hidden="1"/>
    <cellStyle name="열어 본 하이퍼링크" xfId="489" builtinId="9" hidden="1"/>
    <cellStyle name="열어 본 하이퍼링크" xfId="485" builtinId="9" hidden="1"/>
    <cellStyle name="열어 본 하이퍼링크" xfId="481" builtinId="9" hidden="1"/>
    <cellStyle name="열어 본 하이퍼링크" xfId="477" builtinId="9" hidden="1"/>
    <cellStyle name="열어 본 하이퍼링크" xfId="473" builtinId="9" hidden="1"/>
    <cellStyle name="열어 본 하이퍼링크" xfId="469" builtinId="9" hidden="1"/>
    <cellStyle name="열어 본 하이퍼링크" xfId="465" builtinId="9" hidden="1"/>
    <cellStyle name="열어 본 하이퍼링크" xfId="461" builtinId="9" hidden="1"/>
    <cellStyle name="열어 본 하이퍼링크" xfId="457" builtinId="9" hidden="1"/>
    <cellStyle name="열어 본 하이퍼링크" xfId="453" builtinId="9" hidden="1"/>
    <cellStyle name="열어 본 하이퍼링크" xfId="449" builtinId="9" hidden="1"/>
    <cellStyle name="열어 본 하이퍼링크" xfId="445" builtinId="9" hidden="1"/>
    <cellStyle name="열어 본 하이퍼링크" xfId="441" builtinId="9" hidden="1"/>
    <cellStyle name="열어 본 하이퍼링크" xfId="437" builtinId="9" hidden="1"/>
    <cellStyle name="열어 본 하이퍼링크" xfId="433" builtinId="9" hidden="1"/>
    <cellStyle name="열어 본 하이퍼링크" xfId="429" builtinId="9" hidden="1"/>
    <cellStyle name="열어 본 하이퍼링크" xfId="425" builtinId="9" hidden="1"/>
    <cellStyle name="열어 본 하이퍼링크" xfId="421" builtinId="9" hidden="1"/>
    <cellStyle name="열어 본 하이퍼링크" xfId="417" builtinId="9" hidden="1"/>
    <cellStyle name="열어 본 하이퍼링크" xfId="413" builtinId="9" hidden="1"/>
    <cellStyle name="열어 본 하이퍼링크" xfId="409" builtinId="9" hidden="1"/>
    <cellStyle name="열어 본 하이퍼링크" xfId="405" builtinId="9" hidden="1"/>
    <cellStyle name="열어 본 하이퍼링크" xfId="401" builtinId="9" hidden="1"/>
    <cellStyle name="열어 본 하이퍼링크" xfId="397" builtinId="9" hidden="1"/>
    <cellStyle name="열어 본 하이퍼링크" xfId="392" builtinId="9" hidden="1"/>
    <cellStyle name="열어 본 하이퍼링크" xfId="388" builtinId="9" hidden="1"/>
    <cellStyle name="열어 본 하이퍼링크" xfId="384" builtinId="9" hidden="1"/>
    <cellStyle name="열어 본 하이퍼링크" xfId="380" builtinId="9" hidden="1"/>
    <cellStyle name="열어 본 하이퍼링크" xfId="376" builtinId="9" hidden="1"/>
    <cellStyle name="열어 본 하이퍼링크" xfId="372" builtinId="9" hidden="1"/>
    <cellStyle name="열어 본 하이퍼링크" xfId="368" builtinId="9" hidden="1"/>
    <cellStyle name="열어 본 하이퍼링크" xfId="364" builtinId="9" hidden="1"/>
    <cellStyle name="열어 본 하이퍼링크" xfId="360" builtinId="9" hidden="1"/>
    <cellStyle name="열어 본 하이퍼링크" xfId="356" builtinId="9" hidden="1"/>
    <cellStyle name="열어 본 하이퍼링크" xfId="352" builtinId="9" hidden="1"/>
    <cellStyle name="열어 본 하이퍼링크" xfId="348" builtinId="9" hidden="1"/>
    <cellStyle name="열어 본 하이퍼링크" xfId="344" builtinId="9" hidden="1"/>
    <cellStyle name="열어 본 하이퍼링크" xfId="340" builtinId="9" hidden="1"/>
    <cellStyle name="열어 본 하이퍼링크" xfId="336" builtinId="9" hidden="1"/>
    <cellStyle name="열어 본 하이퍼링크" xfId="332" builtinId="9" hidden="1"/>
    <cellStyle name="열어 본 하이퍼링크" xfId="328" builtinId="9" hidden="1"/>
    <cellStyle name="열어 본 하이퍼링크" xfId="324" builtinId="9" hidden="1"/>
    <cellStyle name="열어 본 하이퍼링크" xfId="320" builtinId="9" hidden="1"/>
    <cellStyle name="열어 본 하이퍼링크" xfId="316" builtinId="9" hidden="1"/>
    <cellStyle name="열어 본 하이퍼링크" xfId="312" builtinId="9" hidden="1"/>
    <cellStyle name="열어 본 하이퍼링크" xfId="308" builtinId="9" hidden="1"/>
    <cellStyle name="열어 본 하이퍼링크" xfId="304" builtinId="9" hidden="1"/>
    <cellStyle name="열어 본 하이퍼링크" xfId="300" builtinId="9" hidden="1"/>
    <cellStyle name="열어 본 하이퍼링크" xfId="296" builtinId="9" hidden="1"/>
    <cellStyle name="열어 본 하이퍼링크" xfId="292" builtinId="9" hidden="1"/>
    <cellStyle name="열어 본 하이퍼링크" xfId="288" builtinId="9" hidden="1"/>
    <cellStyle name="열어 본 하이퍼링크" xfId="284" builtinId="9" hidden="1"/>
    <cellStyle name="열어 본 하이퍼링크" xfId="280" builtinId="9" hidden="1"/>
    <cellStyle name="열어 본 하이퍼링크" xfId="276" builtinId="9" hidden="1"/>
    <cellStyle name="열어 본 하이퍼링크" xfId="272" builtinId="9" hidden="1"/>
    <cellStyle name="열어 본 하이퍼링크" xfId="268" builtinId="9" hidden="1"/>
    <cellStyle name="열어 본 하이퍼링크" xfId="264" builtinId="9" hidden="1"/>
    <cellStyle name="열어 본 하이퍼링크" xfId="260" builtinId="9" hidden="1"/>
    <cellStyle name="열어 본 하이퍼링크" xfId="256" builtinId="9" hidden="1"/>
    <cellStyle name="열어 본 하이퍼링크" xfId="252" builtinId="9" hidden="1"/>
    <cellStyle name="열어 본 하이퍼링크" xfId="248" builtinId="9" hidden="1"/>
    <cellStyle name="열어 본 하이퍼링크" xfId="244" builtinId="9" hidden="1"/>
    <cellStyle name="열어 본 하이퍼링크" xfId="240" builtinId="9" hidden="1"/>
    <cellStyle name="열어 본 하이퍼링크" xfId="236" builtinId="9" hidden="1"/>
    <cellStyle name="열어 본 하이퍼링크" xfId="232" builtinId="9" hidden="1"/>
    <cellStyle name="열어 본 하이퍼링크" xfId="228" builtinId="9" hidden="1"/>
    <cellStyle name="열어 본 하이퍼링크" xfId="224" builtinId="9" hidden="1"/>
    <cellStyle name="열어 본 하이퍼링크" xfId="220" builtinId="9" hidden="1"/>
    <cellStyle name="열어 본 하이퍼링크" xfId="216" builtinId="9" hidden="1"/>
    <cellStyle name="열어 본 하이퍼링크" xfId="212" builtinId="9" hidden="1"/>
    <cellStyle name="열어 본 하이퍼링크" xfId="208" builtinId="9" hidden="1"/>
    <cellStyle name="열어 본 하이퍼링크" xfId="204" builtinId="9" hidden="1"/>
    <cellStyle name="열어 본 하이퍼링크" xfId="200" builtinId="9" hidden="1"/>
    <cellStyle name="열어 본 하이퍼링크" xfId="196" builtinId="9" hidden="1"/>
    <cellStyle name="열어 본 하이퍼링크" xfId="192" builtinId="9" hidden="1"/>
    <cellStyle name="열어 본 하이퍼링크" xfId="188" builtinId="9" hidden="1"/>
    <cellStyle name="열어 본 하이퍼링크" xfId="184" builtinId="9" hidden="1"/>
    <cellStyle name="열어 본 하이퍼링크" xfId="180" builtinId="9" hidden="1"/>
    <cellStyle name="열어 본 하이퍼링크" xfId="176" builtinId="9" hidden="1"/>
    <cellStyle name="열어 본 하이퍼링크" xfId="172" builtinId="9" hidden="1"/>
    <cellStyle name="열어 본 하이퍼링크" xfId="168" builtinId="9" hidden="1"/>
    <cellStyle name="열어 본 하이퍼링크" xfId="164" builtinId="9" hidden="1"/>
    <cellStyle name="열어 본 하이퍼링크" xfId="160" builtinId="9" hidden="1"/>
    <cellStyle name="열어 본 하이퍼링크" xfId="156" builtinId="9" hidden="1"/>
    <cellStyle name="열어 본 하이퍼링크" xfId="152" builtinId="9" hidden="1"/>
    <cellStyle name="열어 본 하이퍼링크" xfId="148" builtinId="9" hidden="1"/>
    <cellStyle name="열어 본 하이퍼링크" xfId="144" builtinId="9" hidden="1"/>
    <cellStyle name="열어 본 하이퍼링크" xfId="140" builtinId="9" hidden="1"/>
    <cellStyle name="열어 본 하이퍼링크" xfId="136" builtinId="9" hidden="1"/>
    <cellStyle name="열어 본 하이퍼링크" xfId="132" builtinId="9" hidden="1"/>
    <cellStyle name="열어 본 하이퍼링크" xfId="128" builtinId="9" hidden="1"/>
    <cellStyle name="열어 본 하이퍼링크" xfId="124" builtinId="9" hidden="1"/>
    <cellStyle name="열어 본 하이퍼링크" xfId="120" builtinId="9" hidden="1"/>
    <cellStyle name="열어 본 하이퍼링크" xfId="116" builtinId="9" hidden="1"/>
    <cellStyle name="열어 본 하이퍼링크" xfId="112" builtinId="9" hidden="1"/>
    <cellStyle name="열어 본 하이퍼링크" xfId="108" builtinId="9" hidden="1"/>
    <cellStyle name="열어 본 하이퍼링크" xfId="104" builtinId="9" hidden="1"/>
    <cellStyle name="열어 본 하이퍼링크" xfId="100" builtinId="9" hidden="1"/>
    <cellStyle name="열어 본 하이퍼링크" xfId="96" builtinId="9" hidden="1"/>
    <cellStyle name="열어 본 하이퍼링크" xfId="92" builtinId="9" hidden="1"/>
    <cellStyle name="열어 본 하이퍼링크" xfId="88" builtinId="9" hidden="1"/>
    <cellStyle name="열어 본 하이퍼링크" xfId="84" builtinId="9" hidden="1"/>
    <cellStyle name="열어 본 하이퍼링크" xfId="80" builtinId="9" hidden="1"/>
    <cellStyle name="열어 본 하이퍼링크" xfId="76" builtinId="9" hidden="1"/>
    <cellStyle name="열어 본 하이퍼링크" xfId="26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68" builtinId="9" hidden="1"/>
    <cellStyle name="열어 본 하이퍼링크" xfId="60" builtinId="9" hidden="1"/>
    <cellStyle name="열어 본 하이퍼링크" xfId="52" builtinId="9" hidden="1"/>
    <cellStyle name="열어 본 하이퍼링크" xfId="44" builtinId="9" hidden="1"/>
    <cellStyle name="열어 본 하이퍼링크" xfId="36" builtinId="9" hidden="1"/>
    <cellStyle name="열어 본 하이퍼링크" xfId="28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2" builtinId="9" hidden="1"/>
    <cellStyle name="열어 본 하이퍼링크" xfId="24" builtinId="9" hidden="1"/>
    <cellStyle name="열어 본 하이퍼링크" xfId="20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4" builtinId="9" hidden="1"/>
    <cellStyle name="열어 본 하이퍼링크" xfId="2" builtinId="9" hidden="1"/>
    <cellStyle name="표준" xfId="0" builtinId="0"/>
    <cellStyle name="하이퍼링크" xfId="285" builtinId="8" hidden="1"/>
    <cellStyle name="하이퍼링크" xfId="289" builtinId="8" hidden="1"/>
    <cellStyle name="하이퍼링크" xfId="291" builtinId="8" hidden="1"/>
    <cellStyle name="하이퍼링크" xfId="293" builtinId="8" hidden="1"/>
    <cellStyle name="하이퍼링크" xfId="297" builtinId="8" hidden="1"/>
    <cellStyle name="하이퍼링크" xfId="299" builtinId="8" hidden="1"/>
    <cellStyle name="하이퍼링크" xfId="301" builtinId="8" hidden="1"/>
    <cellStyle name="하이퍼링크" xfId="305" builtinId="8" hidden="1"/>
    <cellStyle name="하이퍼링크" xfId="307" builtinId="8" hidden="1"/>
    <cellStyle name="하이퍼링크" xfId="309" builtinId="8" hidden="1"/>
    <cellStyle name="하이퍼링크" xfId="313" builtinId="8" hidden="1"/>
    <cellStyle name="하이퍼링크" xfId="315" builtinId="8" hidden="1"/>
    <cellStyle name="하이퍼링크" xfId="317" builtinId="8" hidden="1"/>
    <cellStyle name="하이퍼링크" xfId="321" builtinId="8" hidden="1"/>
    <cellStyle name="하이퍼링크" xfId="323" builtinId="8" hidden="1"/>
    <cellStyle name="하이퍼링크" xfId="325" builtinId="8" hidden="1"/>
    <cellStyle name="하이퍼링크" xfId="329" builtinId="8" hidden="1"/>
    <cellStyle name="하이퍼링크" xfId="331" builtinId="8" hidden="1"/>
    <cellStyle name="하이퍼링크" xfId="333" builtinId="8" hidden="1"/>
    <cellStyle name="하이퍼링크" xfId="337" builtinId="8" hidden="1"/>
    <cellStyle name="하이퍼링크" xfId="339" builtinId="8" hidden="1"/>
    <cellStyle name="하이퍼링크" xfId="341" builtinId="8" hidden="1"/>
    <cellStyle name="하이퍼링크" xfId="345" builtinId="8" hidden="1"/>
    <cellStyle name="하이퍼링크" xfId="347" builtinId="8" hidden="1"/>
    <cellStyle name="하이퍼링크" xfId="349" builtinId="8" hidden="1"/>
    <cellStyle name="하이퍼링크" xfId="353" builtinId="8" hidden="1"/>
    <cellStyle name="하이퍼링크" xfId="355" builtinId="8" hidden="1"/>
    <cellStyle name="하이퍼링크" xfId="357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9" builtinId="8" hidden="1"/>
    <cellStyle name="하이퍼링크" xfId="371" builtinId="8" hidden="1"/>
    <cellStyle name="하이퍼링크" xfId="373" builtinId="8" hidden="1"/>
    <cellStyle name="하이퍼링크" xfId="377" builtinId="8" hidden="1"/>
    <cellStyle name="하이퍼링크" xfId="379" builtinId="8" hidden="1"/>
    <cellStyle name="하이퍼링크" xfId="381" builtinId="8" hidden="1"/>
    <cellStyle name="하이퍼링크" xfId="385" builtinId="8" hidden="1"/>
    <cellStyle name="하이퍼링크" xfId="387" builtinId="8" hidden="1"/>
    <cellStyle name="하이퍼링크" xfId="389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6" builtinId="8" hidden="1"/>
    <cellStyle name="하이퍼링크" xfId="428" builtinId="8" hidden="1"/>
    <cellStyle name="하이퍼링크" xfId="430" builtinId="8" hidden="1"/>
    <cellStyle name="하이퍼링크" xfId="434" builtinId="8" hidden="1"/>
    <cellStyle name="하이퍼링크" xfId="436" builtinId="8" hidden="1"/>
    <cellStyle name="하이퍼링크" xfId="438" builtinId="8" hidden="1"/>
    <cellStyle name="하이퍼링크" xfId="442" builtinId="8" hidden="1"/>
    <cellStyle name="하이퍼링크" xfId="444" builtinId="8" hidden="1"/>
    <cellStyle name="하이퍼링크" xfId="446" builtinId="8" hidden="1"/>
    <cellStyle name="하이퍼링크" xfId="450" builtinId="8" hidden="1"/>
    <cellStyle name="하이퍼링크" xfId="452" builtinId="8" hidden="1"/>
    <cellStyle name="하이퍼링크" xfId="454" builtinId="8" hidden="1"/>
    <cellStyle name="하이퍼링크" xfId="458" builtinId="8" hidden="1"/>
    <cellStyle name="하이퍼링크" xfId="460" builtinId="8" hidden="1"/>
    <cellStyle name="하이퍼링크" xfId="462" builtinId="8" hidden="1"/>
    <cellStyle name="하이퍼링크" xfId="466" builtinId="8" hidden="1"/>
    <cellStyle name="하이퍼링크" xfId="468" builtinId="8" hidden="1"/>
    <cellStyle name="하이퍼링크" xfId="470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570" builtinId="8" hidden="1"/>
    <cellStyle name="하이퍼링크" xfId="572" builtinId="8" hidden="1"/>
    <cellStyle name="하이퍼링크" xfId="574" builtinId="8" hidden="1"/>
    <cellStyle name="하이퍼링크" xfId="578" builtinId="8" hidden="1"/>
    <cellStyle name="하이퍼링크" xfId="580" builtinId="8" hidden="1"/>
    <cellStyle name="하이퍼링크" xfId="582" builtinId="8" hidden="1"/>
    <cellStyle name="하이퍼링크" xfId="586" builtinId="8" hidden="1"/>
    <cellStyle name="하이퍼링크" xfId="588" builtinId="8" hidden="1"/>
    <cellStyle name="하이퍼링크" xfId="590" builtinId="8" hidden="1"/>
    <cellStyle name="하이퍼링크" xfId="594" builtinId="8" hidden="1"/>
    <cellStyle name="하이퍼링크" xfId="596" builtinId="8" hidden="1"/>
    <cellStyle name="하이퍼링크" xfId="598" builtinId="8" hidden="1"/>
    <cellStyle name="하이퍼링크" xfId="602" builtinId="8" hidden="1"/>
    <cellStyle name="하이퍼링크" xfId="604" builtinId="8" hidden="1"/>
    <cellStyle name="하이퍼링크" xfId="606" builtinId="8" hidden="1"/>
    <cellStyle name="하이퍼링크" xfId="610" builtinId="8" hidden="1"/>
    <cellStyle name="하이퍼링크" xfId="612" builtinId="8" hidden="1"/>
    <cellStyle name="하이퍼링크" xfId="614" builtinId="8" hidden="1"/>
    <cellStyle name="하이퍼링크" xfId="618" builtinId="8" hidden="1"/>
    <cellStyle name="하이퍼링크" xfId="620" builtinId="8" hidden="1"/>
    <cellStyle name="하이퍼링크" xfId="622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50" builtinId="8" hidden="1"/>
    <cellStyle name="하이퍼링크" xfId="652" builtinId="8" hidden="1"/>
    <cellStyle name="하이퍼링크" xfId="654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8" builtinId="8" hidden="1"/>
    <cellStyle name="하이퍼링크" xfId="700" builtinId="8" hidden="1"/>
    <cellStyle name="하이퍼링크" xfId="702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746" builtinId="8" hidden="1"/>
    <cellStyle name="하이퍼링크" xfId="748" builtinId="8" hidden="1"/>
    <cellStyle name="하이퍼링크" xfId="751" builtinId="8" hidden="1"/>
    <cellStyle name="하이퍼링크" xfId="755" builtinId="8" hidden="1"/>
    <cellStyle name="하이퍼링크" xfId="757" builtinId="8" hidden="1"/>
    <cellStyle name="하이퍼링크" xfId="753" builtinId="8" hidden="1"/>
    <cellStyle name="하이퍼링크" xfId="744" builtinId="8" hidden="1"/>
    <cellStyle name="하이퍼링크" xfId="736" builtinId="8" hidden="1"/>
    <cellStyle name="하이퍼링크" xfId="728" builtinId="8" hidden="1"/>
    <cellStyle name="하이퍼링크" xfId="720" builtinId="8" hidden="1"/>
    <cellStyle name="하이퍼링크" xfId="712" builtinId="8" hidden="1"/>
    <cellStyle name="하이퍼링크" xfId="704" builtinId="8" hidden="1"/>
    <cellStyle name="하이퍼링크" xfId="696" builtinId="8" hidden="1"/>
    <cellStyle name="하이퍼링크" xfId="688" builtinId="8" hidden="1"/>
    <cellStyle name="하이퍼링크" xfId="680" builtinId="8" hidden="1"/>
    <cellStyle name="하이퍼링크" xfId="672" builtinId="8" hidden="1"/>
    <cellStyle name="하이퍼링크" xfId="664" builtinId="8" hidden="1"/>
    <cellStyle name="하이퍼링크" xfId="656" builtinId="8" hidden="1"/>
    <cellStyle name="하이퍼링크" xfId="648" builtinId="8" hidden="1"/>
    <cellStyle name="하이퍼링크" xfId="640" builtinId="8" hidden="1"/>
    <cellStyle name="하이퍼링크" xfId="632" builtinId="8" hidden="1"/>
    <cellStyle name="하이퍼링크" xfId="624" builtinId="8" hidden="1"/>
    <cellStyle name="하이퍼링크" xfId="616" builtinId="8" hidden="1"/>
    <cellStyle name="하이퍼링크" xfId="608" builtinId="8" hidden="1"/>
    <cellStyle name="하이퍼링크" xfId="600" builtinId="8" hidden="1"/>
    <cellStyle name="하이퍼링크" xfId="592" builtinId="8" hidden="1"/>
    <cellStyle name="하이퍼링크" xfId="584" builtinId="8" hidden="1"/>
    <cellStyle name="하이퍼링크" xfId="576" builtinId="8" hidden="1"/>
    <cellStyle name="하이퍼링크" xfId="568" builtinId="8" hidden="1"/>
    <cellStyle name="하이퍼링크" xfId="560" builtinId="8" hidden="1"/>
    <cellStyle name="하이퍼링크" xfId="552" builtinId="8" hidden="1"/>
    <cellStyle name="하이퍼링크" xfId="544" builtinId="8" hidden="1"/>
    <cellStyle name="하이퍼링크" xfId="536" builtinId="8" hidden="1"/>
    <cellStyle name="하이퍼링크" xfId="528" builtinId="8" hidden="1"/>
    <cellStyle name="하이퍼링크" xfId="520" builtinId="8" hidden="1"/>
    <cellStyle name="하이퍼링크" xfId="512" builtinId="8" hidden="1"/>
    <cellStyle name="하이퍼링크" xfId="504" builtinId="8" hidden="1"/>
    <cellStyle name="하이퍼링크" xfId="496" builtinId="8" hidden="1"/>
    <cellStyle name="하이퍼링크" xfId="488" builtinId="8" hidden="1"/>
    <cellStyle name="하이퍼링크" xfId="480" builtinId="8" hidden="1"/>
    <cellStyle name="하이퍼링크" xfId="472" builtinId="8" hidden="1"/>
    <cellStyle name="하이퍼링크" xfId="464" builtinId="8" hidden="1"/>
    <cellStyle name="하이퍼링크" xfId="456" builtinId="8" hidden="1"/>
    <cellStyle name="하이퍼링크" xfId="448" builtinId="8" hidden="1"/>
    <cellStyle name="하이퍼링크" xfId="440" builtinId="8" hidden="1"/>
    <cellStyle name="하이퍼링크" xfId="432" builtinId="8" hidden="1"/>
    <cellStyle name="하이퍼링크" xfId="424" builtinId="8" hidden="1"/>
    <cellStyle name="하이퍼링크" xfId="416" builtinId="8" hidden="1"/>
    <cellStyle name="하이퍼링크" xfId="408" builtinId="8" hidden="1"/>
    <cellStyle name="하이퍼링크" xfId="400" builtinId="8" hidden="1"/>
    <cellStyle name="하이퍼링크" xfId="391" builtinId="8" hidden="1"/>
    <cellStyle name="하이퍼링크" xfId="383" builtinId="8" hidden="1"/>
    <cellStyle name="하이퍼링크" xfId="375" builtinId="8" hidden="1"/>
    <cellStyle name="하이퍼링크" xfId="367" builtinId="8" hidden="1"/>
    <cellStyle name="하이퍼링크" xfId="359" builtinId="8" hidden="1"/>
    <cellStyle name="하이퍼링크" xfId="351" builtinId="8" hidden="1"/>
    <cellStyle name="하이퍼링크" xfId="343" builtinId="8" hidden="1"/>
    <cellStyle name="하이퍼링크" xfId="335" builtinId="8" hidden="1"/>
    <cellStyle name="하이퍼링크" xfId="327" builtinId="8" hidden="1"/>
    <cellStyle name="하이퍼링크" xfId="319" builtinId="8" hidden="1"/>
    <cellStyle name="하이퍼링크" xfId="311" builtinId="8" hidden="1"/>
    <cellStyle name="하이퍼링크" xfId="303" builtinId="8" hidden="1"/>
    <cellStyle name="하이퍼링크" xfId="295" builtinId="8" hidden="1"/>
    <cellStyle name="하이퍼링크" xfId="287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7" builtinId="8" hidden="1"/>
    <cellStyle name="하이퍼링크" xfId="139" builtinId="8" hidden="1"/>
    <cellStyle name="하이퍼링크" xfId="141" builtinId="8" hidden="1"/>
    <cellStyle name="하이퍼링크" xfId="143" builtinId="8" hidden="1"/>
    <cellStyle name="하이퍼링크" xfId="145" builtinId="8" hidden="1"/>
    <cellStyle name="하이퍼링크" xfId="147" builtinId="8" hidden="1"/>
    <cellStyle name="하이퍼링크" xfId="149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3" builtinId="8" hidden="1"/>
    <cellStyle name="하이퍼링크" xfId="165" builtinId="8" hidden="1"/>
    <cellStyle name="하이퍼링크" xfId="169" builtinId="8" hidden="1"/>
    <cellStyle name="하이퍼링크" xfId="171" builtinId="8" hidden="1"/>
    <cellStyle name="하이퍼링크" xfId="173" builtinId="8" hidden="1"/>
    <cellStyle name="하이퍼링크" xfId="175" builtinId="8" hidden="1"/>
    <cellStyle name="하이퍼링크" xfId="177" builtinId="8" hidden="1"/>
    <cellStyle name="하이퍼링크" xfId="179" builtinId="8" hidden="1"/>
    <cellStyle name="하이퍼링크" xfId="181" builtinId="8" hidden="1"/>
    <cellStyle name="하이퍼링크" xfId="185" builtinId="8" hidden="1"/>
    <cellStyle name="하이퍼링크" xfId="187" builtinId="8" hidden="1"/>
    <cellStyle name="하이퍼링크" xfId="189" builtinId="8" hidden="1"/>
    <cellStyle name="하이퍼링크" xfId="191" builtinId="8" hidden="1"/>
    <cellStyle name="하이퍼링크" xfId="193" builtinId="8" hidden="1"/>
    <cellStyle name="하이퍼링크" xfId="195" builtinId="8" hidden="1"/>
    <cellStyle name="하이퍼링크" xfId="197" builtinId="8" hidden="1"/>
    <cellStyle name="하이퍼링크" xfId="201" builtinId="8" hidden="1"/>
    <cellStyle name="하이퍼링크" xfId="203" builtinId="8" hidden="1"/>
    <cellStyle name="하이퍼링크" xfId="205" builtinId="8" hidden="1"/>
    <cellStyle name="하이퍼링크" xfId="207" builtinId="8" hidden="1"/>
    <cellStyle name="하이퍼링크" xfId="209" builtinId="8" hidden="1"/>
    <cellStyle name="하이퍼링크" xfId="211" builtinId="8" hidden="1"/>
    <cellStyle name="하이퍼링크" xfId="213" builtinId="8" hidden="1"/>
    <cellStyle name="하이퍼링크" xfId="217" builtinId="8" hidden="1"/>
    <cellStyle name="하이퍼링크" xfId="219" builtinId="8" hidden="1"/>
    <cellStyle name="하이퍼링크" xfId="221" builtinId="8" hidden="1"/>
    <cellStyle name="하이퍼링크" xfId="223" builtinId="8" hidden="1"/>
    <cellStyle name="하이퍼링크" xfId="225" builtinId="8" hidden="1"/>
    <cellStyle name="하이퍼링크" xfId="227" builtinId="8" hidden="1"/>
    <cellStyle name="하이퍼링크" xfId="229" builtinId="8" hidden="1"/>
    <cellStyle name="하이퍼링크" xfId="233" builtinId="8" hidden="1"/>
    <cellStyle name="하이퍼링크" xfId="235" builtinId="8" hidden="1"/>
    <cellStyle name="하이퍼링크" xfId="237" builtinId="8" hidden="1"/>
    <cellStyle name="하이퍼링크" xfId="239" builtinId="8" hidden="1"/>
    <cellStyle name="하이퍼링크" xfId="241" builtinId="8" hidden="1"/>
    <cellStyle name="하이퍼링크" xfId="243" builtinId="8" hidden="1"/>
    <cellStyle name="하이퍼링크" xfId="245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3" builtinId="8" hidden="1"/>
    <cellStyle name="하이퍼링크" xfId="275" builtinId="8" hidden="1"/>
    <cellStyle name="하이퍼링크" xfId="277" builtinId="8" hidden="1"/>
    <cellStyle name="하이퍼링크" xfId="281" builtinId="8" hidden="1"/>
    <cellStyle name="하이퍼링크" xfId="283" builtinId="8" hidden="1"/>
    <cellStyle name="하이퍼링크" xfId="279" builtinId="8" hidden="1"/>
    <cellStyle name="하이퍼링크" xfId="263" builtinId="8" hidden="1"/>
    <cellStyle name="하이퍼링크" xfId="247" builtinId="8" hidden="1"/>
    <cellStyle name="하이퍼링크" xfId="231" builtinId="8" hidden="1"/>
    <cellStyle name="하이퍼링크" xfId="215" builtinId="8" hidden="1"/>
    <cellStyle name="하이퍼링크" xfId="199" builtinId="8" hidden="1"/>
    <cellStyle name="하이퍼링크" xfId="183" builtinId="8" hidden="1"/>
    <cellStyle name="하이퍼링크" xfId="167" builtinId="8" hidden="1"/>
    <cellStyle name="하이퍼링크" xfId="151" builtinId="8" hidden="1"/>
    <cellStyle name="하이퍼링크" xfId="13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03" builtinId="8" hidden="1"/>
    <cellStyle name="하이퍼링크" xfId="71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39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3" builtinId="8" hidden="1"/>
    <cellStyle name="하이퍼링크" xfId="5" builtinId="8" hidden="1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6"/>
  <sheetViews>
    <sheetView zoomScaleNormal="100" zoomScalePageLayoutView="85" workbookViewId="0">
      <selection activeCell="B56" sqref="B56"/>
    </sheetView>
  </sheetViews>
  <sheetFormatPr defaultColWidth="11.08984375" defaultRowHeight="19.2" x14ac:dyDescent="0.45"/>
  <cols>
    <col min="1" max="1" width="10" bestFit="1" customWidth="1"/>
    <col min="2" max="2" width="16.453125" customWidth="1"/>
    <col min="3" max="41" width="8.6328125" customWidth="1"/>
    <col min="42" max="42" width="10.453125" customWidth="1"/>
    <col min="43" max="44" width="8.6328125" customWidth="1"/>
    <col min="45" max="45" width="10.54296875" customWidth="1"/>
    <col min="46" max="47" width="8.6328125" customWidth="1"/>
    <col min="48" max="48" width="11.54296875" customWidth="1"/>
    <col min="49" max="49" width="10.6328125" customWidth="1"/>
    <col min="50" max="51" width="8.6328125" customWidth="1"/>
    <col min="52" max="52" width="14.453125" customWidth="1"/>
  </cols>
  <sheetData>
    <row r="1" spans="1:53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spans="1:53" x14ac:dyDescent="0.45">
      <c r="A2" s="3" t="s">
        <v>53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54</v>
      </c>
      <c r="N2" s="3" t="s">
        <v>54</v>
      </c>
      <c r="O2" s="3" t="s">
        <v>54</v>
      </c>
      <c r="P2" s="3" t="s">
        <v>54</v>
      </c>
      <c r="Q2" s="3" t="s">
        <v>54</v>
      </c>
      <c r="R2" s="3" t="s">
        <v>54</v>
      </c>
      <c r="S2" s="3" t="s">
        <v>54</v>
      </c>
      <c r="T2" s="3" t="s">
        <v>54</v>
      </c>
      <c r="U2" s="3" t="s">
        <v>54</v>
      </c>
      <c r="V2" s="3" t="s">
        <v>54</v>
      </c>
      <c r="W2" s="3" t="s">
        <v>54</v>
      </c>
      <c r="X2" s="3" t="s">
        <v>54</v>
      </c>
      <c r="Y2" s="3" t="s">
        <v>54</v>
      </c>
      <c r="Z2" s="3" t="s">
        <v>54</v>
      </c>
      <c r="AA2" s="3" t="s">
        <v>54</v>
      </c>
      <c r="AB2" s="3" t="s">
        <v>54</v>
      </c>
      <c r="AC2" s="3" t="s">
        <v>54</v>
      </c>
      <c r="AD2" s="3" t="s">
        <v>54</v>
      </c>
      <c r="AE2" s="3" t="s">
        <v>54</v>
      </c>
      <c r="AF2" s="3"/>
      <c r="AG2" s="3"/>
      <c r="AH2" s="3"/>
      <c r="AI2" s="3"/>
      <c r="AJ2" s="3" t="s">
        <v>55</v>
      </c>
      <c r="AK2" s="3"/>
      <c r="AL2" s="3"/>
      <c r="AM2" s="3"/>
      <c r="AN2" s="3"/>
      <c r="AO2" s="3" t="s">
        <v>56</v>
      </c>
      <c r="AP2" s="3" t="s">
        <v>57</v>
      </c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45">
      <c r="A3" s="3" t="s">
        <v>58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 t="s">
        <v>54</v>
      </c>
      <c r="AN3" s="3" t="s">
        <v>55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45">
      <c r="A4" s="3" t="s">
        <v>59</v>
      </c>
      <c r="B4" s="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b">
        <v>1</v>
      </c>
      <c r="AG4" s="3" t="b">
        <v>1</v>
      </c>
      <c r="AH4" s="3" t="b">
        <v>1</v>
      </c>
      <c r="AI4" s="3" t="b">
        <v>1</v>
      </c>
      <c r="AJ4" s="3" t="b">
        <v>1</v>
      </c>
      <c r="AK4" s="3" t="b">
        <v>1</v>
      </c>
      <c r="AL4" s="3" t="b">
        <v>1</v>
      </c>
      <c r="AM4" s="3"/>
      <c r="AN4" s="3"/>
      <c r="AO4" s="3" t="b">
        <v>1</v>
      </c>
      <c r="AP4" s="3" t="b">
        <v>1</v>
      </c>
      <c r="AQ4" s="3" t="b">
        <v>1</v>
      </c>
      <c r="AR4" s="3" t="b">
        <v>1</v>
      </c>
      <c r="AS4" s="3" t="b">
        <v>1</v>
      </c>
      <c r="AT4" s="3" t="b">
        <v>1</v>
      </c>
      <c r="AU4" s="3" t="b">
        <v>1</v>
      </c>
      <c r="AV4" s="3" t="b">
        <v>1</v>
      </c>
      <c r="AW4" s="3" t="b">
        <v>1</v>
      </c>
      <c r="AX4" s="3" t="b">
        <v>1</v>
      </c>
      <c r="AY4" s="3" t="b">
        <v>1</v>
      </c>
      <c r="AZ4" s="3" t="b">
        <v>1</v>
      </c>
      <c r="BA4" s="3" t="b">
        <v>1</v>
      </c>
    </row>
    <row r="5" spans="1:53" x14ac:dyDescent="0.45">
      <c r="A5" s="3" t="s">
        <v>60</v>
      </c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>
        <v>6</v>
      </c>
      <c r="AG5">
        <v>6</v>
      </c>
      <c r="AH5">
        <v>10</v>
      </c>
      <c r="AI5">
        <v>0.5</v>
      </c>
      <c r="AJ5">
        <v>2</v>
      </c>
      <c r="AK5">
        <v>2.2000000000000002</v>
      </c>
      <c r="AL5">
        <v>2.6</v>
      </c>
      <c r="AM5" s="3"/>
      <c r="AN5" s="3"/>
      <c r="AO5" s="3">
        <v>9</v>
      </c>
      <c r="AP5" s="3">
        <v>3.5</v>
      </c>
      <c r="AQ5" s="3">
        <v>6</v>
      </c>
      <c r="AR5" s="3">
        <v>12</v>
      </c>
      <c r="AS5" s="3">
        <v>2</v>
      </c>
      <c r="AT5" s="3">
        <v>6</v>
      </c>
      <c r="AU5" s="3">
        <v>12</v>
      </c>
      <c r="AV5" s="3">
        <v>1</v>
      </c>
      <c r="AW5" s="3">
        <v>2.2000000000000002</v>
      </c>
      <c r="AX5" s="3">
        <v>6</v>
      </c>
      <c r="AY5" s="3">
        <v>12</v>
      </c>
      <c r="AZ5" s="3">
        <v>3.8</v>
      </c>
      <c r="BA5" s="3">
        <v>1</v>
      </c>
    </row>
    <row r="6" spans="1:53" x14ac:dyDescent="0.45">
      <c r="A6" s="3" t="s">
        <v>61</v>
      </c>
      <c r="B6" s="7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63</v>
      </c>
      <c r="P6" s="3" t="s">
        <v>63</v>
      </c>
      <c r="Q6" s="3" t="s">
        <v>63</v>
      </c>
      <c r="R6" s="3" t="s">
        <v>63</v>
      </c>
      <c r="S6" s="3" t="s">
        <v>63</v>
      </c>
      <c r="T6" s="3" t="s">
        <v>63</v>
      </c>
      <c r="U6" s="3" t="s">
        <v>63</v>
      </c>
      <c r="V6" s="3" t="s">
        <v>63</v>
      </c>
      <c r="W6" s="3" t="s">
        <v>63</v>
      </c>
      <c r="X6" s="3" t="s">
        <v>63</v>
      </c>
      <c r="Y6" s="3" t="s">
        <v>63</v>
      </c>
      <c r="Z6" s="3" t="s">
        <v>63</v>
      </c>
      <c r="AA6" s="3" t="s">
        <v>63</v>
      </c>
      <c r="AB6" s="3" t="s">
        <v>63</v>
      </c>
      <c r="AC6" s="3" t="s">
        <v>63</v>
      </c>
      <c r="AD6" s="3" t="s">
        <v>63</v>
      </c>
      <c r="AE6" s="3" t="s">
        <v>63</v>
      </c>
      <c r="AF6" s="3" t="s">
        <v>64</v>
      </c>
      <c r="AG6" s="3" t="s">
        <v>64</v>
      </c>
      <c r="AH6" s="3" t="s">
        <v>64</v>
      </c>
      <c r="AI6" s="3" t="s">
        <v>64</v>
      </c>
      <c r="AJ6" s="3" t="s">
        <v>64</v>
      </c>
      <c r="AK6" s="3" t="s">
        <v>64</v>
      </c>
      <c r="AL6" s="3" t="s">
        <v>64</v>
      </c>
      <c r="AM6" s="3" t="s">
        <v>65</v>
      </c>
      <c r="AN6" s="3" t="s">
        <v>65</v>
      </c>
      <c r="AO6" s="3" t="s">
        <v>66</v>
      </c>
      <c r="AP6" s="3" t="s">
        <v>66</v>
      </c>
      <c r="AQ6" s="3" t="s">
        <v>66</v>
      </c>
      <c r="AR6" s="3" t="s">
        <v>66</v>
      </c>
      <c r="AS6" s="3" t="s">
        <v>66</v>
      </c>
      <c r="AT6" s="3" t="s">
        <v>66</v>
      </c>
      <c r="AU6" s="3" t="s">
        <v>66</v>
      </c>
      <c r="AV6" s="3" t="s">
        <v>66</v>
      </c>
      <c r="AW6" s="3" t="s">
        <v>66</v>
      </c>
      <c r="AX6" s="3" t="s">
        <v>66</v>
      </c>
      <c r="AY6" s="3" t="s">
        <v>66</v>
      </c>
      <c r="AZ6" s="3" t="s">
        <v>66</v>
      </c>
      <c r="BA6" s="3" t="s">
        <v>66</v>
      </c>
    </row>
    <row r="7" spans="1:53" x14ac:dyDescent="0.45">
      <c r="A7" s="3" t="s">
        <v>67</v>
      </c>
      <c r="B7" s="8">
        <v>122</v>
      </c>
      <c r="C7">
        <v>156</v>
      </c>
      <c r="D7">
        <v>241</v>
      </c>
      <c r="E7">
        <v>14</v>
      </c>
      <c r="F7">
        <v>98</v>
      </c>
      <c r="G7">
        <v>185</v>
      </c>
      <c r="H7">
        <v>270</v>
      </c>
      <c r="I7">
        <v>359</v>
      </c>
      <c r="J7">
        <v>449</v>
      </c>
      <c r="K7">
        <v>531</v>
      </c>
      <c r="L7">
        <v>616</v>
      </c>
      <c r="M7">
        <v>709</v>
      </c>
      <c r="N7">
        <v>791</v>
      </c>
      <c r="O7">
        <v>883</v>
      </c>
      <c r="P7">
        <v>967</v>
      </c>
      <c r="Q7">
        <v>1055</v>
      </c>
      <c r="R7">
        <v>477</v>
      </c>
      <c r="S7">
        <v>570</v>
      </c>
      <c r="T7">
        <v>656</v>
      </c>
      <c r="U7">
        <v>748</v>
      </c>
      <c r="V7">
        <v>837</v>
      </c>
      <c r="W7">
        <v>931</v>
      </c>
      <c r="X7">
        <v>1019</v>
      </c>
      <c r="Y7">
        <v>1018</v>
      </c>
      <c r="Z7">
        <v>931</v>
      </c>
      <c r="AA7">
        <v>837</v>
      </c>
      <c r="AB7">
        <v>748</v>
      </c>
      <c r="AC7">
        <v>656</v>
      </c>
      <c r="AD7">
        <v>569</v>
      </c>
      <c r="AE7">
        <v>476</v>
      </c>
      <c r="AF7" s="3">
        <v>148</v>
      </c>
      <c r="AG7" s="3">
        <v>149</v>
      </c>
      <c r="AH7" s="3">
        <v>95</v>
      </c>
      <c r="AI7" s="3">
        <v>204</v>
      </c>
      <c r="AJ7" s="3">
        <v>59</v>
      </c>
      <c r="AK7" s="3">
        <v>52</v>
      </c>
      <c r="AL7" s="3">
        <v>194</v>
      </c>
      <c r="AM7" s="3">
        <v>410</v>
      </c>
      <c r="AN7" s="3">
        <v>406</v>
      </c>
      <c r="AO7" s="3">
        <v>173</v>
      </c>
      <c r="AP7" s="3">
        <v>140</v>
      </c>
      <c r="AQ7" s="3">
        <v>38</v>
      </c>
      <c r="AR7" s="3">
        <v>34</v>
      </c>
      <c r="AS7" s="3">
        <v>235</v>
      </c>
      <c r="AT7" s="3">
        <v>129</v>
      </c>
      <c r="AU7" s="3">
        <v>31</v>
      </c>
      <c r="AV7" s="3">
        <v>218</v>
      </c>
      <c r="AW7" s="3">
        <v>27</v>
      </c>
      <c r="AX7" s="3">
        <v>41</v>
      </c>
      <c r="AY7" s="3">
        <v>46</v>
      </c>
      <c r="AZ7" s="3">
        <v>28</v>
      </c>
      <c r="BA7" s="3">
        <v>218</v>
      </c>
    </row>
    <row r="8" spans="1:53" x14ac:dyDescent="0.45">
      <c r="A8" s="3" t="s">
        <v>68</v>
      </c>
      <c r="B8" s="8">
        <v>268</v>
      </c>
      <c r="C8">
        <v>273</v>
      </c>
      <c r="D8">
        <v>273</v>
      </c>
      <c r="E8">
        <v>273</v>
      </c>
      <c r="F8">
        <v>273</v>
      </c>
      <c r="G8">
        <v>273</v>
      </c>
      <c r="H8">
        <v>273</v>
      </c>
      <c r="I8">
        <v>273</v>
      </c>
      <c r="J8">
        <v>273</v>
      </c>
      <c r="K8">
        <v>273</v>
      </c>
      <c r="L8">
        <v>273</v>
      </c>
      <c r="M8">
        <v>273</v>
      </c>
      <c r="N8">
        <v>273</v>
      </c>
      <c r="O8">
        <v>273</v>
      </c>
      <c r="P8">
        <v>273</v>
      </c>
      <c r="Q8">
        <v>273</v>
      </c>
      <c r="R8">
        <v>270</v>
      </c>
      <c r="S8">
        <v>270</v>
      </c>
      <c r="T8">
        <v>270</v>
      </c>
      <c r="U8">
        <v>270</v>
      </c>
      <c r="V8">
        <v>270</v>
      </c>
      <c r="W8">
        <v>270</v>
      </c>
      <c r="X8">
        <v>270</v>
      </c>
      <c r="Y8">
        <v>271</v>
      </c>
      <c r="Z8">
        <v>270</v>
      </c>
      <c r="AA8">
        <v>271</v>
      </c>
      <c r="AB8">
        <v>270</v>
      </c>
      <c r="AC8">
        <v>271</v>
      </c>
      <c r="AD8">
        <v>270</v>
      </c>
      <c r="AE8">
        <v>271</v>
      </c>
      <c r="AF8" s="3">
        <v>254</v>
      </c>
      <c r="AG8" s="3">
        <v>254</v>
      </c>
      <c r="AH8" s="3">
        <v>254</v>
      </c>
      <c r="AI8" s="3">
        <v>277</v>
      </c>
      <c r="AJ8" s="3">
        <v>64</v>
      </c>
      <c r="AK8" s="3">
        <v>66</v>
      </c>
      <c r="AL8" s="3">
        <v>250</v>
      </c>
      <c r="AM8" s="3">
        <v>677</v>
      </c>
      <c r="AN8" s="3">
        <v>379</v>
      </c>
      <c r="AO8" s="3">
        <v>449</v>
      </c>
      <c r="AP8" s="3">
        <v>271</v>
      </c>
      <c r="AQ8" s="3">
        <v>70</v>
      </c>
      <c r="AR8" s="3">
        <v>70</v>
      </c>
      <c r="AS8" s="3">
        <v>232</v>
      </c>
      <c r="AT8" s="3">
        <v>70</v>
      </c>
      <c r="AU8" s="3">
        <v>70</v>
      </c>
      <c r="AV8" s="3">
        <v>248</v>
      </c>
      <c r="AW8" s="3">
        <v>57</v>
      </c>
      <c r="AX8" s="3">
        <v>70</v>
      </c>
      <c r="AY8" s="3">
        <v>70</v>
      </c>
      <c r="AZ8" s="3">
        <v>72</v>
      </c>
      <c r="BA8" s="3">
        <v>248</v>
      </c>
    </row>
    <row r="9" spans="1:53" x14ac:dyDescent="0.45">
      <c r="A9" s="3" t="s">
        <v>69</v>
      </c>
      <c r="B9" s="12">
        <v>513</v>
      </c>
      <c r="C9" s="3">
        <v>3169</v>
      </c>
      <c r="D9" s="3">
        <v>3085</v>
      </c>
      <c r="E9" s="3">
        <v>2680</v>
      </c>
      <c r="F9" s="3">
        <v>2596</v>
      </c>
      <c r="G9" s="3">
        <v>2509</v>
      </c>
      <c r="H9" s="3">
        <v>2423</v>
      </c>
      <c r="I9" s="3">
        <v>2335</v>
      </c>
      <c r="J9" s="3">
        <v>2246</v>
      </c>
      <c r="K9" s="3">
        <v>2162</v>
      </c>
      <c r="L9" s="3">
        <v>2078</v>
      </c>
      <c r="M9" s="3">
        <v>1985</v>
      </c>
      <c r="N9" s="3">
        <v>1903</v>
      </c>
      <c r="O9" s="3">
        <v>1812</v>
      </c>
      <c r="P9" s="3">
        <v>1728</v>
      </c>
      <c r="Q9" s="3">
        <v>1639</v>
      </c>
      <c r="R9" s="3">
        <v>2218</v>
      </c>
      <c r="S9" s="3">
        <v>2124</v>
      </c>
      <c r="T9" s="3">
        <v>2038</v>
      </c>
      <c r="U9" s="3">
        <v>1946</v>
      </c>
      <c r="V9" s="3">
        <v>1857</v>
      </c>
      <c r="W9" s="3">
        <v>1763</v>
      </c>
      <c r="X9" s="3">
        <v>1676</v>
      </c>
      <c r="Y9" s="3">
        <v>1581</v>
      </c>
      <c r="Z9" s="3">
        <v>1669</v>
      </c>
      <c r="AA9" s="3">
        <v>1762</v>
      </c>
      <c r="AB9" s="3">
        <v>1852</v>
      </c>
      <c r="AC9" s="3">
        <v>1944</v>
      </c>
      <c r="AD9" s="3">
        <v>2030</v>
      </c>
      <c r="AE9" s="3">
        <v>2123</v>
      </c>
      <c r="AF9" s="3">
        <v>333</v>
      </c>
      <c r="AG9" s="3">
        <v>333</v>
      </c>
      <c r="AH9" s="3">
        <v>386</v>
      </c>
      <c r="AI9" s="3">
        <v>219</v>
      </c>
      <c r="AJ9" s="3">
        <v>114</v>
      </c>
      <c r="AK9" s="3">
        <v>126</v>
      </c>
      <c r="AL9" s="3">
        <v>292</v>
      </c>
      <c r="AM9" s="3"/>
      <c r="AN9" s="3"/>
      <c r="AO9" s="3">
        <v>462</v>
      </c>
      <c r="AP9" s="3">
        <v>320</v>
      </c>
      <c r="AQ9" s="3">
        <v>219</v>
      </c>
      <c r="AR9" s="3">
        <v>407</v>
      </c>
      <c r="AS9" s="3">
        <v>298</v>
      </c>
      <c r="AT9" s="3">
        <v>312</v>
      </c>
      <c r="AU9" s="3">
        <v>410</v>
      </c>
      <c r="AV9" s="3">
        <v>244</v>
      </c>
      <c r="AW9" s="3">
        <v>89</v>
      </c>
      <c r="AX9" s="3">
        <v>231</v>
      </c>
      <c r="AY9" s="3">
        <v>434</v>
      </c>
      <c r="AZ9" s="3">
        <v>146</v>
      </c>
      <c r="BA9" s="3">
        <v>252</v>
      </c>
    </row>
    <row r="10" spans="1:53" x14ac:dyDescent="0.45">
      <c r="A10" s="3" t="s">
        <v>70</v>
      </c>
      <c r="B10" s="12">
        <v>188</v>
      </c>
      <c r="C10" s="3">
        <v>256</v>
      </c>
      <c r="D10" s="3">
        <v>256</v>
      </c>
      <c r="E10" s="3">
        <v>256</v>
      </c>
      <c r="F10" s="3">
        <v>256</v>
      </c>
      <c r="G10" s="3">
        <v>256</v>
      </c>
      <c r="H10" s="3">
        <v>256</v>
      </c>
      <c r="I10" s="3">
        <v>256</v>
      </c>
      <c r="J10" s="3">
        <v>256</v>
      </c>
      <c r="K10" s="3">
        <v>256</v>
      </c>
      <c r="L10" s="3">
        <v>256</v>
      </c>
      <c r="M10" s="3">
        <v>256</v>
      </c>
      <c r="N10" s="3">
        <v>256</v>
      </c>
      <c r="O10" s="3">
        <v>256</v>
      </c>
      <c r="P10" s="3">
        <v>256</v>
      </c>
      <c r="Q10" s="3">
        <v>256</v>
      </c>
      <c r="R10" s="3">
        <v>270</v>
      </c>
      <c r="S10" s="3">
        <v>270</v>
      </c>
      <c r="T10" s="3">
        <v>270</v>
      </c>
      <c r="U10" s="3">
        <v>270</v>
      </c>
      <c r="V10" s="3">
        <v>270</v>
      </c>
      <c r="W10" s="3">
        <v>270</v>
      </c>
      <c r="X10" s="3">
        <v>270</v>
      </c>
      <c r="Y10" s="3">
        <v>243</v>
      </c>
      <c r="Z10" s="3">
        <v>243</v>
      </c>
      <c r="AA10" s="3">
        <v>243</v>
      </c>
      <c r="AB10" s="3">
        <v>243</v>
      </c>
      <c r="AC10" s="3">
        <v>243</v>
      </c>
      <c r="AD10" s="3">
        <v>243</v>
      </c>
      <c r="AE10" s="3">
        <v>243</v>
      </c>
      <c r="AF10" s="3">
        <v>254</v>
      </c>
      <c r="AG10" s="3">
        <v>254</v>
      </c>
      <c r="AH10" s="3">
        <v>254</v>
      </c>
      <c r="AI10" s="3">
        <v>307</v>
      </c>
      <c r="AJ10" s="3">
        <v>106</v>
      </c>
      <c r="AK10" s="3">
        <v>70</v>
      </c>
      <c r="AL10" s="3">
        <v>253</v>
      </c>
      <c r="AM10" s="3"/>
      <c r="AN10" s="3"/>
      <c r="AO10" s="3">
        <v>448</v>
      </c>
      <c r="AP10" s="3">
        <v>237</v>
      </c>
      <c r="AQ10" s="3">
        <v>70</v>
      </c>
      <c r="AR10" s="3">
        <v>70</v>
      </c>
      <c r="AS10" s="3">
        <v>234</v>
      </c>
      <c r="AT10" s="3">
        <v>70</v>
      </c>
      <c r="AU10" s="3">
        <v>70</v>
      </c>
      <c r="AV10" s="3">
        <v>292</v>
      </c>
      <c r="AW10" s="3">
        <v>60</v>
      </c>
      <c r="AX10" s="3">
        <v>70</v>
      </c>
      <c r="AY10" s="3">
        <v>70</v>
      </c>
      <c r="AZ10" s="3">
        <v>72</v>
      </c>
      <c r="BA10" s="3">
        <v>248</v>
      </c>
    </row>
    <row r="11" spans="1:53" x14ac:dyDescent="0.45">
      <c r="A11" s="3" t="s">
        <v>71</v>
      </c>
      <c r="B11" s="3"/>
      <c r="C11" s="3">
        <v>678</v>
      </c>
      <c r="D11" s="3">
        <v>763</v>
      </c>
      <c r="E11" s="3">
        <v>535</v>
      </c>
      <c r="F11" s="3">
        <v>621</v>
      </c>
      <c r="G11" s="3">
        <v>706</v>
      </c>
      <c r="H11" s="3">
        <v>792</v>
      </c>
      <c r="I11" s="3">
        <v>880</v>
      </c>
      <c r="J11" s="3">
        <v>970</v>
      </c>
      <c r="K11" s="3">
        <v>1053</v>
      </c>
      <c r="L11" s="3">
        <v>1138</v>
      </c>
      <c r="M11" s="3">
        <v>1231</v>
      </c>
      <c r="N11" s="3">
        <v>1313</v>
      </c>
      <c r="O11" s="3">
        <v>1404</v>
      </c>
      <c r="P11" s="3">
        <v>1488</v>
      </c>
      <c r="Q11" s="3">
        <v>1572</v>
      </c>
      <c r="R11" s="3">
        <v>1008</v>
      </c>
      <c r="S11" s="3">
        <v>1101</v>
      </c>
      <c r="T11" s="3">
        <v>1188</v>
      </c>
      <c r="U11" s="3">
        <v>1279</v>
      </c>
      <c r="V11" s="3">
        <v>1369</v>
      </c>
      <c r="W11" s="3">
        <v>1463</v>
      </c>
      <c r="X11" s="3">
        <v>1550</v>
      </c>
      <c r="Y11" s="3">
        <v>1550</v>
      </c>
      <c r="Z11" s="3">
        <v>1463</v>
      </c>
      <c r="AA11" s="3">
        <v>1368</v>
      </c>
      <c r="AB11" s="3">
        <v>1280</v>
      </c>
      <c r="AC11" s="3">
        <v>1188</v>
      </c>
      <c r="AD11" s="3">
        <v>1101</v>
      </c>
      <c r="AE11" s="3">
        <v>1008</v>
      </c>
      <c r="AF11" s="3"/>
      <c r="AG11" s="3"/>
      <c r="AH11" s="3"/>
      <c r="AI11" s="3"/>
      <c r="AJ11" s="3">
        <v>85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45">
      <c r="A12" s="3" t="s">
        <v>72</v>
      </c>
      <c r="B12" s="3"/>
      <c r="C12" s="3">
        <v>279</v>
      </c>
      <c r="D12" s="3">
        <v>280</v>
      </c>
      <c r="E12" s="3">
        <v>279</v>
      </c>
      <c r="F12" s="3">
        <v>279</v>
      </c>
      <c r="G12" s="3">
        <v>279</v>
      </c>
      <c r="H12" s="3">
        <v>279</v>
      </c>
      <c r="I12" s="3">
        <v>279</v>
      </c>
      <c r="J12" s="3">
        <v>279</v>
      </c>
      <c r="K12" s="3">
        <v>279</v>
      </c>
      <c r="L12" s="3">
        <v>279</v>
      </c>
      <c r="M12" s="3">
        <v>279</v>
      </c>
      <c r="N12" s="3">
        <v>279</v>
      </c>
      <c r="O12" s="3">
        <v>278</v>
      </c>
      <c r="P12" s="3">
        <v>279</v>
      </c>
      <c r="Q12" s="3">
        <v>279</v>
      </c>
      <c r="R12" s="3">
        <v>275</v>
      </c>
      <c r="S12" s="3">
        <v>275</v>
      </c>
      <c r="T12" s="3">
        <v>275</v>
      </c>
      <c r="U12" s="3">
        <v>275</v>
      </c>
      <c r="V12" s="3">
        <v>275</v>
      </c>
      <c r="W12" s="3">
        <v>275</v>
      </c>
      <c r="X12" s="3">
        <v>275</v>
      </c>
      <c r="Y12" s="3">
        <v>275</v>
      </c>
      <c r="Z12" s="3">
        <v>275</v>
      </c>
      <c r="AA12" s="3">
        <v>275</v>
      </c>
      <c r="AB12" s="3">
        <v>275</v>
      </c>
      <c r="AC12" s="3">
        <v>275</v>
      </c>
      <c r="AD12" s="3">
        <v>275</v>
      </c>
      <c r="AE12" s="3">
        <v>275</v>
      </c>
      <c r="AF12" s="3"/>
      <c r="AG12" s="3"/>
      <c r="AH12" s="3"/>
      <c r="AI12" s="3"/>
      <c r="AJ12" s="3">
        <v>30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45">
      <c r="A15" s="3" t="s">
        <v>75</v>
      </c>
      <c r="B15" s="3">
        <v>248</v>
      </c>
      <c r="C15" s="3">
        <v>3166</v>
      </c>
      <c r="D15" s="3">
        <v>3081</v>
      </c>
      <c r="E15" s="3">
        <v>2677</v>
      </c>
      <c r="F15" s="3">
        <v>2591</v>
      </c>
      <c r="G15" s="3">
        <v>2506</v>
      </c>
      <c r="H15" s="3">
        <v>2420</v>
      </c>
      <c r="I15" s="3">
        <v>2332</v>
      </c>
      <c r="J15" s="3">
        <v>2243</v>
      </c>
      <c r="K15" s="3">
        <v>2159</v>
      </c>
      <c r="L15" s="3">
        <v>2075</v>
      </c>
      <c r="M15" s="3">
        <v>1982</v>
      </c>
      <c r="N15" s="3">
        <v>1899</v>
      </c>
      <c r="O15" s="3">
        <v>1808</v>
      </c>
      <c r="P15" s="3">
        <v>1725</v>
      </c>
      <c r="Q15" s="3">
        <v>1636</v>
      </c>
      <c r="R15" s="3">
        <v>2206</v>
      </c>
      <c r="S15" s="3">
        <v>2114</v>
      </c>
      <c r="T15" s="3">
        <v>2027</v>
      </c>
      <c r="U15" s="3">
        <v>1936</v>
      </c>
      <c r="V15" s="3">
        <v>1846</v>
      </c>
      <c r="W15" s="3">
        <v>1753</v>
      </c>
      <c r="X15" s="3">
        <v>1665</v>
      </c>
      <c r="Y15" s="3"/>
      <c r="Z15" s="3"/>
      <c r="AA15" s="3"/>
      <c r="AB15" s="3"/>
      <c r="AC15" s="3"/>
      <c r="AD15" s="3"/>
      <c r="AE15" s="3"/>
      <c r="AF15" s="3">
        <v>149</v>
      </c>
      <c r="AG15" s="3"/>
      <c r="AH15" s="3"/>
      <c r="AI15" s="3">
        <v>253</v>
      </c>
      <c r="AJ15" s="3">
        <v>85</v>
      </c>
      <c r="AK15" s="3"/>
      <c r="AL15" s="3"/>
      <c r="AM15" s="3">
        <v>411</v>
      </c>
      <c r="AN15" s="3">
        <v>135</v>
      </c>
      <c r="AO15" s="3">
        <v>295</v>
      </c>
      <c r="AP15" s="3"/>
      <c r="AQ15" s="3"/>
      <c r="AR15" s="3"/>
      <c r="AS15" s="3"/>
      <c r="AT15" s="3"/>
      <c r="AU15" s="3"/>
      <c r="AV15" s="3">
        <v>245</v>
      </c>
      <c r="AW15" s="3"/>
      <c r="AX15" s="3"/>
      <c r="AY15" s="3"/>
      <c r="AZ15" s="3">
        <v>104</v>
      </c>
      <c r="BA15" s="3">
        <v>245</v>
      </c>
    </row>
    <row r="16" spans="1:53" x14ac:dyDescent="0.45">
      <c r="A16" s="3" t="s">
        <v>76</v>
      </c>
      <c r="B16" s="3">
        <v>86</v>
      </c>
      <c r="C16" s="3">
        <v>220</v>
      </c>
      <c r="D16" s="3">
        <v>220</v>
      </c>
      <c r="E16" s="3">
        <v>220</v>
      </c>
      <c r="F16" s="3">
        <v>220</v>
      </c>
      <c r="G16" s="3">
        <v>220</v>
      </c>
      <c r="H16" s="3">
        <v>220</v>
      </c>
      <c r="I16" s="3">
        <v>220</v>
      </c>
      <c r="J16" s="3">
        <v>220</v>
      </c>
      <c r="K16" s="3">
        <v>220</v>
      </c>
      <c r="L16" s="3">
        <v>220</v>
      </c>
      <c r="M16" s="3">
        <v>220</v>
      </c>
      <c r="N16" s="3">
        <v>220</v>
      </c>
      <c r="O16" s="3">
        <v>220</v>
      </c>
      <c r="P16" s="3">
        <v>220</v>
      </c>
      <c r="Q16" s="3">
        <v>220</v>
      </c>
      <c r="R16" s="3">
        <v>211</v>
      </c>
      <c r="S16" s="3">
        <v>209</v>
      </c>
      <c r="T16" s="3">
        <v>209</v>
      </c>
      <c r="U16" s="3">
        <v>209</v>
      </c>
      <c r="V16" s="3">
        <v>209</v>
      </c>
      <c r="W16" s="3">
        <v>209</v>
      </c>
      <c r="X16" s="3">
        <v>209</v>
      </c>
      <c r="Y16" s="3"/>
      <c r="Z16" s="3"/>
      <c r="AA16" s="3"/>
      <c r="AB16" s="3"/>
      <c r="AC16" s="3"/>
      <c r="AD16" s="3"/>
      <c r="AE16" s="3"/>
      <c r="AF16" s="3">
        <v>109</v>
      </c>
      <c r="AG16" s="3"/>
      <c r="AH16" s="3"/>
      <c r="AI16" s="3">
        <v>222</v>
      </c>
      <c r="AJ16" s="3">
        <v>40</v>
      </c>
      <c r="AK16" s="3"/>
      <c r="AL16" s="3"/>
      <c r="AM16" s="3">
        <v>258</v>
      </c>
      <c r="AN16" s="3">
        <v>111</v>
      </c>
      <c r="AO16" s="3">
        <v>46</v>
      </c>
      <c r="AP16" s="3"/>
      <c r="AQ16" s="3"/>
      <c r="AR16" s="3"/>
      <c r="AS16" s="3"/>
      <c r="AT16" s="3"/>
      <c r="AU16" s="3"/>
      <c r="AV16" s="3">
        <v>208</v>
      </c>
      <c r="AW16" s="3"/>
      <c r="AX16" s="3"/>
      <c r="AY16" s="3"/>
      <c r="AZ16" s="3">
        <v>30</v>
      </c>
      <c r="BA16" s="3">
        <v>208</v>
      </c>
    </row>
    <row r="17" spans="1:53" x14ac:dyDescent="0.45">
      <c r="A17" s="3" t="s">
        <v>77</v>
      </c>
      <c r="B17" s="3">
        <v>303</v>
      </c>
      <c r="C17" s="3">
        <v>3177</v>
      </c>
      <c r="D17" s="3">
        <v>3091</v>
      </c>
      <c r="E17" s="3">
        <v>2687</v>
      </c>
      <c r="F17" s="3">
        <v>2602</v>
      </c>
      <c r="G17" s="3">
        <v>2515</v>
      </c>
      <c r="H17" s="3">
        <v>2430</v>
      </c>
      <c r="I17" s="3">
        <v>2342</v>
      </c>
      <c r="J17" s="3">
        <v>2252</v>
      </c>
      <c r="K17" s="3">
        <v>2168</v>
      </c>
      <c r="L17" s="3">
        <v>2085</v>
      </c>
      <c r="M17" s="3">
        <v>1991</v>
      </c>
      <c r="N17" s="3">
        <v>1909</v>
      </c>
      <c r="O17" s="3">
        <v>1819</v>
      </c>
      <c r="P17" s="3">
        <v>1734</v>
      </c>
      <c r="Q17" s="3">
        <v>1646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>
        <v>453</v>
      </c>
      <c r="AN17" s="3">
        <v>215</v>
      </c>
      <c r="AO17" s="3">
        <v>245</v>
      </c>
      <c r="AP17" s="3"/>
      <c r="AQ17" s="3"/>
      <c r="AR17" s="3"/>
      <c r="AS17" s="3"/>
      <c r="AT17" s="3"/>
      <c r="AU17" s="3"/>
      <c r="AV17" s="3">
        <v>256</v>
      </c>
      <c r="AW17" s="3"/>
      <c r="AX17" s="3"/>
      <c r="AY17" s="3"/>
      <c r="AZ17" s="3">
        <v>155</v>
      </c>
      <c r="BA17" s="3">
        <v>256</v>
      </c>
    </row>
    <row r="18" spans="1:53" x14ac:dyDescent="0.45">
      <c r="A18" s="3" t="s">
        <v>78</v>
      </c>
      <c r="B18" s="3">
        <v>86</v>
      </c>
      <c r="C18" s="3">
        <v>230</v>
      </c>
      <c r="D18" s="3">
        <v>230</v>
      </c>
      <c r="E18" s="3">
        <v>230</v>
      </c>
      <c r="F18" s="3">
        <v>230</v>
      </c>
      <c r="G18" s="3">
        <v>230</v>
      </c>
      <c r="H18" s="3">
        <v>230</v>
      </c>
      <c r="I18" s="3">
        <v>230</v>
      </c>
      <c r="J18" s="3">
        <v>230</v>
      </c>
      <c r="K18" s="3">
        <v>230</v>
      </c>
      <c r="L18" s="3">
        <v>230</v>
      </c>
      <c r="M18" s="3">
        <v>230</v>
      </c>
      <c r="N18" s="3">
        <v>230</v>
      </c>
      <c r="O18" s="3">
        <v>230</v>
      </c>
      <c r="P18" s="3">
        <v>230</v>
      </c>
      <c r="Q18" s="3">
        <v>230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>
        <v>216</v>
      </c>
      <c r="AN18" s="3">
        <v>181</v>
      </c>
      <c r="AO18" s="3">
        <v>213</v>
      </c>
      <c r="AP18" s="3"/>
      <c r="AQ18" s="3"/>
      <c r="AR18" s="3"/>
      <c r="AS18" s="3"/>
      <c r="AT18" s="3"/>
      <c r="AU18" s="3"/>
      <c r="AV18" s="3">
        <v>219</v>
      </c>
      <c r="AW18" s="3"/>
      <c r="AX18" s="3"/>
      <c r="AY18" s="3"/>
      <c r="AZ18" s="3">
        <v>87</v>
      </c>
      <c r="BA18" s="3">
        <v>219</v>
      </c>
    </row>
    <row r="19" spans="1:53" x14ac:dyDescent="0.45">
      <c r="A19" s="3" t="s">
        <v>79</v>
      </c>
      <c r="B19" s="3">
        <v>472</v>
      </c>
      <c r="C19" s="3">
        <v>3174</v>
      </c>
      <c r="D19" s="3">
        <v>3089</v>
      </c>
      <c r="E19" s="3">
        <v>2684</v>
      </c>
      <c r="F19" s="3">
        <v>2599</v>
      </c>
      <c r="G19" s="3">
        <v>2514</v>
      </c>
      <c r="H19" s="3">
        <v>2428</v>
      </c>
      <c r="I19" s="3">
        <v>2340</v>
      </c>
      <c r="J19" s="3">
        <v>2250</v>
      </c>
      <c r="K19" s="3">
        <v>2166</v>
      </c>
      <c r="L19" s="3">
        <v>2083</v>
      </c>
      <c r="M19" s="3">
        <v>1989</v>
      </c>
      <c r="N19" s="3">
        <v>1907</v>
      </c>
      <c r="O19" s="3">
        <v>1816</v>
      </c>
      <c r="P19" s="3">
        <v>1732</v>
      </c>
      <c r="Q19" s="3">
        <v>1643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>
        <v>448</v>
      </c>
      <c r="AN19" s="3"/>
      <c r="AO19" s="3"/>
      <c r="AP19" s="3"/>
      <c r="AQ19" s="3"/>
      <c r="AR19" s="3"/>
      <c r="AS19" s="3"/>
      <c r="AT19" s="3"/>
      <c r="AU19" s="3"/>
      <c r="AV19" s="3">
        <v>254</v>
      </c>
      <c r="AW19" s="3"/>
      <c r="AX19" s="3"/>
      <c r="AY19" s="3"/>
      <c r="AZ19" s="3">
        <v>158</v>
      </c>
      <c r="BA19" s="3">
        <v>254</v>
      </c>
    </row>
    <row r="20" spans="1:53" x14ac:dyDescent="0.45">
      <c r="A20" s="3" t="s">
        <v>80</v>
      </c>
      <c r="B20" s="3">
        <v>135</v>
      </c>
      <c r="C20" s="3">
        <v>283</v>
      </c>
      <c r="D20" s="3">
        <v>283</v>
      </c>
      <c r="E20" s="3">
        <v>283</v>
      </c>
      <c r="F20" s="3">
        <v>283</v>
      </c>
      <c r="G20" s="3">
        <v>283</v>
      </c>
      <c r="H20" s="3">
        <v>283</v>
      </c>
      <c r="I20" s="3">
        <v>283</v>
      </c>
      <c r="J20" s="3">
        <v>283</v>
      </c>
      <c r="K20" s="3">
        <v>283</v>
      </c>
      <c r="L20" s="3">
        <v>283</v>
      </c>
      <c r="M20" s="3">
        <v>283</v>
      </c>
      <c r="N20" s="3">
        <v>283</v>
      </c>
      <c r="O20" s="3">
        <v>283</v>
      </c>
      <c r="P20" s="3">
        <v>283</v>
      </c>
      <c r="Q20" s="3">
        <v>283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>
        <v>268</v>
      </c>
      <c r="AN20" s="3"/>
      <c r="AO20" s="3"/>
      <c r="AP20" s="3"/>
      <c r="AQ20" s="3"/>
      <c r="AR20" s="3"/>
      <c r="AS20" s="3"/>
      <c r="AT20" s="3"/>
      <c r="AU20" s="3"/>
      <c r="AV20" s="3">
        <v>291</v>
      </c>
      <c r="AW20" s="3"/>
      <c r="AX20" s="3"/>
      <c r="AY20" s="3"/>
      <c r="AZ20" s="3">
        <v>129</v>
      </c>
      <c r="BA20" s="3">
        <v>291</v>
      </c>
    </row>
    <row r="21" spans="1:53" x14ac:dyDescent="0.45">
      <c r="A21" s="3" t="s">
        <v>81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v>217</v>
      </c>
      <c r="AJ21" s="3"/>
      <c r="AK21" s="3"/>
      <c r="AL21" s="3"/>
      <c r="AM21" s="3"/>
      <c r="AN21" s="3"/>
      <c r="AO21" s="3"/>
      <c r="AP21" s="3">
        <v>247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45">
      <c r="A22" s="3" t="s">
        <v>82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v>253</v>
      </c>
      <c r="AJ22" s="3"/>
      <c r="AK22" s="3"/>
      <c r="AL22" s="3"/>
      <c r="AM22" s="3"/>
      <c r="AN22" s="3"/>
      <c r="AO22" s="3"/>
      <c r="AP22" s="3">
        <v>202</v>
      </c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45">
      <c r="A23" s="3" t="s">
        <v>83</v>
      </c>
      <c r="B23" s="3" t="s">
        <v>84</v>
      </c>
      <c r="C23" s="3" t="s">
        <v>85</v>
      </c>
      <c r="D23" s="3" t="s">
        <v>86</v>
      </c>
      <c r="E23" s="3" t="s">
        <v>87</v>
      </c>
      <c r="F23" s="3" t="s">
        <v>88</v>
      </c>
      <c r="G23" s="3" t="s">
        <v>89</v>
      </c>
      <c r="H23" s="3" t="s">
        <v>90</v>
      </c>
      <c r="I23" s="3" t="s">
        <v>91</v>
      </c>
      <c r="J23" s="3" t="s">
        <v>92</v>
      </c>
      <c r="K23" s="3" t="s">
        <v>93</v>
      </c>
      <c r="L23" s="3" t="s">
        <v>94</v>
      </c>
      <c r="M23" s="3" t="s">
        <v>95</v>
      </c>
      <c r="N23" s="3" t="s">
        <v>96</v>
      </c>
      <c r="O23" s="3" t="s">
        <v>97</v>
      </c>
      <c r="P23" s="3" t="s">
        <v>98</v>
      </c>
      <c r="Q23" s="3" t="s">
        <v>99</v>
      </c>
      <c r="R23" s="3" t="s">
        <v>100</v>
      </c>
      <c r="S23" s="3" t="s">
        <v>101</v>
      </c>
      <c r="T23" s="3" t="s">
        <v>102</v>
      </c>
      <c r="U23" s="3" t="s">
        <v>103</v>
      </c>
      <c r="V23" s="3" t="s">
        <v>104</v>
      </c>
      <c r="W23" s="3" t="s">
        <v>105</v>
      </c>
      <c r="X23" s="3" t="s">
        <v>106</v>
      </c>
      <c r="Y23" s="3" t="s">
        <v>107</v>
      </c>
      <c r="Z23" s="3" t="s">
        <v>108</v>
      </c>
      <c r="AA23" s="3" t="s">
        <v>109</v>
      </c>
      <c r="AB23" s="3" t="s">
        <v>110</v>
      </c>
      <c r="AC23" s="3" t="s">
        <v>111</v>
      </c>
      <c r="AD23" s="3" t="s">
        <v>112</v>
      </c>
      <c r="AE23" s="3" t="s">
        <v>113</v>
      </c>
      <c r="AF23" s="3" t="s">
        <v>114</v>
      </c>
      <c r="AG23" s="3" t="s">
        <v>115</v>
      </c>
      <c r="AH23" s="3" t="s">
        <v>116</v>
      </c>
      <c r="AI23" s="3" t="s">
        <v>117</v>
      </c>
      <c r="AJ23" s="3" t="s">
        <v>118</v>
      </c>
      <c r="AK23" s="3" t="s">
        <v>119</v>
      </c>
      <c r="AL23" s="3" t="s">
        <v>120</v>
      </c>
      <c r="AM23" s="3" t="s">
        <v>121</v>
      </c>
      <c r="AN23" s="3" t="s">
        <v>122</v>
      </c>
      <c r="AO23" s="3" t="s">
        <v>123</v>
      </c>
      <c r="AP23" s="3" t="s">
        <v>124</v>
      </c>
      <c r="AQ23" s="3" t="s">
        <v>125</v>
      </c>
      <c r="AR23" s="3" t="s">
        <v>126</v>
      </c>
      <c r="AS23" s="3" t="s">
        <v>127</v>
      </c>
      <c r="AT23" s="3" t="s">
        <v>128</v>
      </c>
      <c r="AU23" s="3" t="s">
        <v>129</v>
      </c>
      <c r="AV23" s="3" t="s">
        <v>130</v>
      </c>
      <c r="AW23" s="3" t="s">
        <v>131</v>
      </c>
      <c r="AX23" s="3" t="s">
        <v>132</v>
      </c>
      <c r="AY23" s="3" t="s">
        <v>133</v>
      </c>
      <c r="AZ23" s="3" t="s">
        <v>134</v>
      </c>
      <c r="BA23" s="3" t="s">
        <v>135</v>
      </c>
    </row>
    <row r="24" spans="1:53" x14ac:dyDescent="0.45">
      <c r="A24" s="3" t="s">
        <v>136</v>
      </c>
      <c r="B24" s="3">
        <v>14</v>
      </c>
      <c r="C24" s="3">
        <v>13</v>
      </c>
      <c r="D24" s="3">
        <v>13</v>
      </c>
      <c r="E24" s="3">
        <v>13</v>
      </c>
      <c r="F24" s="3">
        <v>13</v>
      </c>
      <c r="G24" s="3">
        <v>13</v>
      </c>
      <c r="H24" s="3">
        <v>13</v>
      </c>
      <c r="I24" s="3">
        <v>13</v>
      </c>
      <c r="J24" s="3">
        <v>13</v>
      </c>
      <c r="K24" s="3">
        <v>13</v>
      </c>
      <c r="L24" s="3">
        <v>13</v>
      </c>
      <c r="M24" s="3">
        <v>13</v>
      </c>
      <c r="N24" s="3">
        <v>13</v>
      </c>
      <c r="O24" s="3">
        <v>13</v>
      </c>
      <c r="P24" s="3">
        <v>13</v>
      </c>
      <c r="Q24" s="3">
        <v>13</v>
      </c>
      <c r="R24" s="3">
        <v>13</v>
      </c>
      <c r="S24" s="3">
        <v>13</v>
      </c>
      <c r="T24" s="3">
        <v>13</v>
      </c>
      <c r="U24" s="3">
        <v>13</v>
      </c>
      <c r="V24" s="3">
        <v>13</v>
      </c>
      <c r="W24" s="3">
        <v>13</v>
      </c>
      <c r="X24" s="3">
        <v>13</v>
      </c>
      <c r="Y24" s="3">
        <v>13</v>
      </c>
      <c r="Z24" s="3">
        <v>13</v>
      </c>
      <c r="AA24" s="3">
        <v>13</v>
      </c>
      <c r="AB24" s="3">
        <v>13</v>
      </c>
      <c r="AC24" s="3">
        <v>13</v>
      </c>
      <c r="AD24" s="3">
        <v>13</v>
      </c>
      <c r="AE24" s="3">
        <v>13</v>
      </c>
      <c r="AF24" s="3">
        <v>10</v>
      </c>
      <c r="AG24" s="3">
        <v>10</v>
      </c>
      <c r="AH24" s="3">
        <v>10</v>
      </c>
      <c r="AI24" s="3">
        <v>9</v>
      </c>
      <c r="AJ24" s="3">
        <v>9</v>
      </c>
      <c r="AK24" s="3">
        <v>9</v>
      </c>
      <c r="AL24" s="3">
        <v>9</v>
      </c>
      <c r="AM24" s="3">
        <v>20</v>
      </c>
      <c r="AN24" s="3">
        <v>20</v>
      </c>
      <c r="AO24" s="3">
        <v>7</v>
      </c>
      <c r="AP24" s="3">
        <v>7</v>
      </c>
      <c r="AQ24" s="3">
        <v>7</v>
      </c>
      <c r="AR24" s="3">
        <v>7</v>
      </c>
      <c r="AS24" s="3">
        <v>7</v>
      </c>
      <c r="AT24" s="3">
        <v>7</v>
      </c>
      <c r="AU24" s="3">
        <v>7</v>
      </c>
      <c r="AV24" s="3">
        <v>7</v>
      </c>
      <c r="AW24" s="3">
        <v>7</v>
      </c>
      <c r="AX24" s="3">
        <v>7</v>
      </c>
      <c r="AY24" s="3">
        <v>7</v>
      </c>
      <c r="AZ24" s="3">
        <v>7</v>
      </c>
      <c r="BA24" s="3">
        <v>7</v>
      </c>
    </row>
    <row r="25" spans="1:53" s="3" customFormat="1" x14ac:dyDescent="0.45">
      <c r="A25" s="3" t="s">
        <v>137</v>
      </c>
      <c r="B25" s="3">
        <v>525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3" customFormat="1" x14ac:dyDescent="0.45">
      <c r="A26" s="3" t="s">
        <v>138</v>
      </c>
      <c r="B26" s="3">
        <v>255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x14ac:dyDescent="0.45">
      <c r="A27" s="15" t="s">
        <v>139</v>
      </c>
      <c r="B27" s="8">
        <v>122</v>
      </c>
      <c r="C27">
        <v>156</v>
      </c>
      <c r="D27">
        <v>241</v>
      </c>
      <c r="E27">
        <v>14</v>
      </c>
      <c r="F27">
        <v>98</v>
      </c>
      <c r="G27">
        <v>185</v>
      </c>
      <c r="H27">
        <v>270</v>
      </c>
      <c r="I27">
        <v>359</v>
      </c>
      <c r="J27">
        <v>449</v>
      </c>
      <c r="K27">
        <v>531</v>
      </c>
      <c r="L27">
        <v>616</v>
      </c>
      <c r="M27">
        <v>709</v>
      </c>
      <c r="N27">
        <v>791</v>
      </c>
      <c r="O27">
        <v>883</v>
      </c>
      <c r="P27">
        <v>967</v>
      </c>
      <c r="Q27">
        <v>1055</v>
      </c>
      <c r="R27">
        <v>477</v>
      </c>
      <c r="S27">
        <v>570</v>
      </c>
      <c r="T27">
        <v>656</v>
      </c>
      <c r="U27">
        <v>748</v>
      </c>
      <c r="V27">
        <v>837</v>
      </c>
      <c r="W27">
        <v>931</v>
      </c>
      <c r="X27">
        <v>1019</v>
      </c>
      <c r="Y27">
        <v>1018</v>
      </c>
      <c r="Z27">
        <v>931</v>
      </c>
      <c r="AA27">
        <v>837</v>
      </c>
      <c r="AB27">
        <v>748</v>
      </c>
      <c r="AC27">
        <v>656</v>
      </c>
      <c r="AD27">
        <v>569</v>
      </c>
      <c r="AE27">
        <v>476</v>
      </c>
      <c r="AF27" s="3">
        <v>148</v>
      </c>
      <c r="AG27" s="3">
        <v>149</v>
      </c>
      <c r="AH27" s="3">
        <v>95</v>
      </c>
      <c r="AI27" s="3">
        <v>204</v>
      </c>
      <c r="AJ27" s="3">
        <v>59</v>
      </c>
      <c r="AK27" s="3">
        <v>52</v>
      </c>
      <c r="AL27" s="3">
        <v>194</v>
      </c>
      <c r="AM27" s="3">
        <v>410</v>
      </c>
      <c r="AN27" s="3">
        <v>406</v>
      </c>
      <c r="AO27" s="3">
        <v>173</v>
      </c>
      <c r="AP27" s="3">
        <v>140</v>
      </c>
      <c r="AQ27" s="3">
        <v>38</v>
      </c>
      <c r="AR27" s="3">
        <v>34</v>
      </c>
      <c r="AS27" s="3">
        <v>235</v>
      </c>
      <c r="AT27" s="3">
        <v>129</v>
      </c>
      <c r="AU27" s="3">
        <v>31</v>
      </c>
      <c r="AV27" s="3">
        <v>218</v>
      </c>
      <c r="AW27" s="3">
        <v>27</v>
      </c>
      <c r="AX27" s="3">
        <v>41</v>
      </c>
      <c r="AY27" s="3">
        <v>46</v>
      </c>
      <c r="AZ27" s="3">
        <v>28</v>
      </c>
      <c r="BA27" s="3">
        <v>218</v>
      </c>
    </row>
    <row r="28" spans="1:53" x14ac:dyDescent="0.45">
      <c r="A28" s="16" t="s">
        <v>140</v>
      </c>
      <c r="B28" s="8">
        <v>268</v>
      </c>
      <c r="C28">
        <v>273</v>
      </c>
      <c r="D28">
        <v>273</v>
      </c>
      <c r="E28">
        <v>273</v>
      </c>
      <c r="F28">
        <v>273</v>
      </c>
      <c r="G28">
        <v>273</v>
      </c>
      <c r="H28">
        <v>273</v>
      </c>
      <c r="I28">
        <v>273</v>
      </c>
      <c r="J28">
        <v>273</v>
      </c>
      <c r="K28">
        <v>273</v>
      </c>
      <c r="L28">
        <v>273</v>
      </c>
      <c r="M28">
        <v>273</v>
      </c>
      <c r="N28">
        <v>273</v>
      </c>
      <c r="O28">
        <v>273</v>
      </c>
      <c r="P28">
        <v>273</v>
      </c>
      <c r="Q28">
        <v>273</v>
      </c>
      <c r="R28">
        <v>270</v>
      </c>
      <c r="S28">
        <v>270</v>
      </c>
      <c r="T28">
        <v>270</v>
      </c>
      <c r="U28">
        <v>270</v>
      </c>
      <c r="V28">
        <v>270</v>
      </c>
      <c r="W28">
        <v>270</v>
      </c>
      <c r="X28">
        <v>270</v>
      </c>
      <c r="Y28">
        <v>271</v>
      </c>
      <c r="Z28">
        <v>270</v>
      </c>
      <c r="AA28">
        <v>271</v>
      </c>
      <c r="AB28">
        <v>270</v>
      </c>
      <c r="AC28">
        <v>271</v>
      </c>
      <c r="AD28">
        <v>270</v>
      </c>
      <c r="AE28">
        <v>271</v>
      </c>
      <c r="AF28" s="3">
        <v>254</v>
      </c>
      <c r="AG28" s="3">
        <v>254</v>
      </c>
      <c r="AH28" s="3">
        <v>254</v>
      </c>
      <c r="AI28" s="3">
        <v>277</v>
      </c>
      <c r="AJ28" s="3">
        <v>100</v>
      </c>
      <c r="AK28" s="3">
        <v>66</v>
      </c>
      <c r="AL28" s="3">
        <v>250</v>
      </c>
      <c r="AM28" s="3">
        <v>677</v>
      </c>
      <c r="AN28" s="3">
        <v>379</v>
      </c>
      <c r="AO28" s="3">
        <v>478</v>
      </c>
      <c r="AP28" s="3">
        <v>283</v>
      </c>
      <c r="AQ28" s="3">
        <v>70</v>
      </c>
      <c r="AR28" s="3">
        <v>70</v>
      </c>
      <c r="AS28" s="3">
        <v>232</v>
      </c>
      <c r="AT28" s="3">
        <v>70</v>
      </c>
      <c r="AU28" s="3">
        <v>70</v>
      </c>
      <c r="AV28" s="3">
        <v>283</v>
      </c>
      <c r="AW28" s="3">
        <v>57</v>
      </c>
      <c r="AX28" s="3">
        <v>70</v>
      </c>
      <c r="AY28" s="3">
        <v>70</v>
      </c>
      <c r="AZ28" s="3">
        <v>92</v>
      </c>
      <c r="BA28" s="3">
        <v>248</v>
      </c>
    </row>
    <row r="29" spans="1:53" x14ac:dyDescent="0.45">
      <c r="A29" s="16" t="s">
        <v>141</v>
      </c>
      <c r="B29" s="12">
        <v>513</v>
      </c>
      <c r="C29" s="3">
        <v>3169</v>
      </c>
      <c r="D29" s="3">
        <v>3085</v>
      </c>
      <c r="E29" s="3">
        <v>2680</v>
      </c>
      <c r="F29" s="3">
        <v>2596</v>
      </c>
      <c r="G29" s="3">
        <v>2509</v>
      </c>
      <c r="H29" s="3">
        <v>2423</v>
      </c>
      <c r="I29" s="3">
        <v>2335</v>
      </c>
      <c r="J29" s="3">
        <v>2246</v>
      </c>
      <c r="K29" s="3">
        <v>2162</v>
      </c>
      <c r="L29" s="3">
        <v>2078</v>
      </c>
      <c r="M29" s="3">
        <v>1985</v>
      </c>
      <c r="N29" s="3">
        <v>1903</v>
      </c>
      <c r="O29" s="3">
        <v>1812</v>
      </c>
      <c r="P29" s="3">
        <v>1728</v>
      </c>
      <c r="Q29" s="3">
        <v>1639</v>
      </c>
      <c r="R29" s="3">
        <v>2218</v>
      </c>
      <c r="S29" s="3">
        <v>2124</v>
      </c>
      <c r="T29" s="3">
        <v>2038</v>
      </c>
      <c r="U29" s="3">
        <v>1946</v>
      </c>
      <c r="V29" s="3">
        <v>1857</v>
      </c>
      <c r="W29" s="3">
        <v>1763</v>
      </c>
      <c r="X29" s="3">
        <v>1676</v>
      </c>
      <c r="Y29" s="3">
        <v>1581</v>
      </c>
      <c r="Z29" s="3">
        <v>1669</v>
      </c>
      <c r="AA29" s="3">
        <v>1762</v>
      </c>
      <c r="AB29" s="3">
        <v>1852</v>
      </c>
      <c r="AC29" s="3">
        <v>1944</v>
      </c>
      <c r="AD29" s="3">
        <v>2030</v>
      </c>
      <c r="AE29" s="3">
        <v>2123</v>
      </c>
      <c r="AF29" s="3">
        <v>333</v>
      </c>
      <c r="AG29" s="3">
        <v>333</v>
      </c>
      <c r="AH29" s="3">
        <v>386</v>
      </c>
      <c r="AI29" s="3">
        <v>219</v>
      </c>
      <c r="AJ29" s="3">
        <v>114</v>
      </c>
      <c r="AK29" s="3">
        <v>126</v>
      </c>
      <c r="AL29" s="3">
        <v>292</v>
      </c>
      <c r="AM29" s="3"/>
      <c r="AN29" s="3"/>
      <c r="AO29" s="3">
        <v>462</v>
      </c>
      <c r="AP29" s="3">
        <v>320</v>
      </c>
      <c r="AQ29" s="3">
        <v>219</v>
      </c>
      <c r="AR29" s="3">
        <v>407</v>
      </c>
      <c r="AS29" s="3">
        <v>298</v>
      </c>
      <c r="AT29" s="3">
        <v>312</v>
      </c>
      <c r="AU29" s="3">
        <v>410</v>
      </c>
      <c r="AV29" s="3">
        <v>252</v>
      </c>
      <c r="AW29" s="3">
        <v>89</v>
      </c>
      <c r="AX29" s="3">
        <v>231</v>
      </c>
      <c r="AY29" s="3">
        <v>434</v>
      </c>
      <c r="AZ29" s="3">
        <v>146</v>
      </c>
      <c r="BA29" s="3">
        <v>252</v>
      </c>
    </row>
    <row r="30" spans="1:53" x14ac:dyDescent="0.45">
      <c r="A30" s="17" t="s">
        <v>142</v>
      </c>
      <c r="B30" s="8">
        <v>268</v>
      </c>
      <c r="C30">
        <v>273</v>
      </c>
      <c r="D30">
        <v>273</v>
      </c>
      <c r="E30">
        <v>273</v>
      </c>
      <c r="F30">
        <v>273</v>
      </c>
      <c r="G30">
        <v>273</v>
      </c>
      <c r="H30">
        <v>273</v>
      </c>
      <c r="I30">
        <v>273</v>
      </c>
      <c r="J30">
        <v>273</v>
      </c>
      <c r="K30">
        <v>273</v>
      </c>
      <c r="L30">
        <v>273</v>
      </c>
      <c r="M30">
        <v>273</v>
      </c>
      <c r="N30">
        <v>273</v>
      </c>
      <c r="O30">
        <v>273</v>
      </c>
      <c r="P30">
        <v>273</v>
      </c>
      <c r="Q30">
        <v>273</v>
      </c>
      <c r="R30">
        <v>270</v>
      </c>
      <c r="S30">
        <v>270</v>
      </c>
      <c r="T30">
        <v>270</v>
      </c>
      <c r="U30">
        <v>270</v>
      </c>
      <c r="V30">
        <v>270</v>
      </c>
      <c r="W30">
        <v>270</v>
      </c>
      <c r="X30">
        <v>270</v>
      </c>
      <c r="Y30">
        <v>271</v>
      </c>
      <c r="Z30">
        <v>270</v>
      </c>
      <c r="AA30">
        <v>271</v>
      </c>
      <c r="AB30">
        <v>270</v>
      </c>
      <c r="AC30">
        <v>271</v>
      </c>
      <c r="AD30">
        <v>270</v>
      </c>
      <c r="AE30">
        <v>271</v>
      </c>
      <c r="AF30" s="3">
        <v>254</v>
      </c>
      <c r="AG30" s="3">
        <v>254</v>
      </c>
      <c r="AH30" s="3">
        <v>254</v>
      </c>
      <c r="AI30" s="3">
        <v>277</v>
      </c>
      <c r="AJ30" s="3">
        <v>100</v>
      </c>
      <c r="AK30" s="3">
        <v>66</v>
      </c>
      <c r="AL30" s="3">
        <v>250</v>
      </c>
      <c r="AM30" s="3"/>
      <c r="AN30" s="3"/>
      <c r="AO30" s="3">
        <v>478</v>
      </c>
      <c r="AP30" s="3">
        <v>283</v>
      </c>
      <c r="AQ30" s="3">
        <v>70</v>
      </c>
      <c r="AR30" s="3">
        <v>70</v>
      </c>
      <c r="AS30" s="3">
        <v>232</v>
      </c>
      <c r="AT30" s="3">
        <v>70</v>
      </c>
      <c r="AU30" s="3">
        <v>70</v>
      </c>
      <c r="AV30" s="3">
        <v>292</v>
      </c>
      <c r="AW30" s="3">
        <v>57</v>
      </c>
      <c r="AX30" s="3">
        <v>70</v>
      </c>
      <c r="AY30" s="3">
        <v>70</v>
      </c>
      <c r="AZ30" s="3">
        <v>92</v>
      </c>
      <c r="BA30" s="3">
        <v>248</v>
      </c>
    </row>
    <row r="34" spans="3:31" x14ac:dyDescent="0.4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3:31" x14ac:dyDescent="0.4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45" spans="3:31" x14ac:dyDescent="0.45"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3:31" x14ac:dyDescent="0.45"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5"/>
  <sheetViews>
    <sheetView topLeftCell="O1" zoomScale="113" zoomScaleNormal="70" zoomScalePageLayoutView="70" workbookViewId="0">
      <selection activeCell="AD6" sqref="AD6"/>
    </sheetView>
  </sheetViews>
  <sheetFormatPr defaultColWidth="8.6328125" defaultRowHeight="19.2" x14ac:dyDescent="0.45"/>
  <cols>
    <col min="23" max="30" width="13.453125" customWidth="1"/>
    <col min="31" max="31" width="12.36328125" customWidth="1"/>
  </cols>
  <sheetData>
    <row r="1" spans="1:31" x14ac:dyDescent="0.45">
      <c r="A1" s="3" t="s">
        <v>143</v>
      </c>
      <c r="B1" s="3" t="s">
        <v>1</v>
      </c>
      <c r="C1" s="3" t="s">
        <v>330</v>
      </c>
      <c r="D1" s="3" t="s">
        <v>331</v>
      </c>
      <c r="E1" s="3" t="s">
        <v>332</v>
      </c>
      <c r="F1" s="3" t="s">
        <v>333</v>
      </c>
      <c r="G1" s="3" t="s">
        <v>334</v>
      </c>
      <c r="H1" s="3" t="s">
        <v>335</v>
      </c>
      <c r="I1" s="3" t="s">
        <v>336</v>
      </c>
      <c r="J1" s="3" t="s">
        <v>337</v>
      </c>
      <c r="K1" s="3" t="s">
        <v>338</v>
      </c>
      <c r="L1" s="3" t="s">
        <v>339</v>
      </c>
      <c r="M1" s="3" t="s">
        <v>340</v>
      </c>
      <c r="N1" s="3" t="s">
        <v>341</v>
      </c>
      <c r="O1" s="3" t="s">
        <v>342</v>
      </c>
      <c r="P1" s="3" t="s">
        <v>343</v>
      </c>
      <c r="Q1" s="3" t="s">
        <v>344</v>
      </c>
      <c r="R1" s="3" t="s">
        <v>345</v>
      </c>
      <c r="S1" s="3" t="s">
        <v>346</v>
      </c>
      <c r="T1" s="3" t="s">
        <v>239</v>
      </c>
      <c r="U1" s="3" t="s">
        <v>347</v>
      </c>
      <c r="V1" s="3" t="s">
        <v>348</v>
      </c>
      <c r="W1" s="3" t="s">
        <v>316</v>
      </c>
      <c r="X1" s="3" t="s">
        <v>317</v>
      </c>
      <c r="Y1" s="3" t="s">
        <v>158</v>
      </c>
      <c r="Z1" s="3" t="s">
        <v>159</v>
      </c>
      <c r="AA1" s="3" t="s">
        <v>318</v>
      </c>
      <c r="AB1" s="3" t="s">
        <v>248</v>
      </c>
      <c r="AC1" s="3" t="s">
        <v>162</v>
      </c>
      <c r="AD1" s="3" t="s">
        <v>319</v>
      </c>
      <c r="AE1" s="3" t="s">
        <v>39</v>
      </c>
    </row>
    <row r="2" spans="1:31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54</v>
      </c>
      <c r="N2" s="3" t="s">
        <v>54</v>
      </c>
      <c r="O2" s="3" t="s">
        <v>250</v>
      </c>
      <c r="P2" s="3" t="s">
        <v>250</v>
      </c>
      <c r="Q2" s="3" t="s">
        <v>250</v>
      </c>
      <c r="R2" s="3" t="s">
        <v>250</v>
      </c>
      <c r="S2" s="3" t="s">
        <v>250</v>
      </c>
      <c r="T2" s="3"/>
      <c r="U2" s="3"/>
      <c r="V2" s="3" t="s">
        <v>167</v>
      </c>
      <c r="W2" s="3" t="s">
        <v>57</v>
      </c>
      <c r="X2" s="3" t="s">
        <v>56</v>
      </c>
      <c r="Y2" s="3"/>
      <c r="Z2" s="3"/>
      <c r="AA2" s="3"/>
      <c r="AB2" s="3"/>
      <c r="AC2" s="3"/>
      <c r="AD2" s="3" t="s">
        <v>168</v>
      </c>
      <c r="AE2" s="3"/>
    </row>
    <row r="3" spans="1:31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 t="s">
        <v>167</v>
      </c>
    </row>
    <row r="4" spans="1:31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 t="b">
        <v>0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/>
    </row>
    <row r="5" spans="1:31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v>0</v>
      </c>
      <c r="U5" s="3">
        <v>1.5</v>
      </c>
      <c r="V5" s="3">
        <v>3</v>
      </c>
      <c r="W5" s="3">
        <v>5.25</v>
      </c>
      <c r="X5" s="3">
        <v>8.75</v>
      </c>
      <c r="Y5" s="3">
        <v>3.5</v>
      </c>
      <c r="Z5" s="3">
        <v>7</v>
      </c>
      <c r="AA5" s="3">
        <v>1.75</v>
      </c>
      <c r="AB5" s="3">
        <v>3.5</v>
      </c>
      <c r="AC5" s="3">
        <v>7</v>
      </c>
      <c r="AD5" s="3">
        <v>7</v>
      </c>
      <c r="AE5" s="3"/>
    </row>
    <row r="6" spans="1:31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66</v>
      </c>
      <c r="P6" s="3" t="s">
        <v>66</v>
      </c>
      <c r="Q6" s="3" t="s">
        <v>66</v>
      </c>
      <c r="R6" s="3" t="s">
        <v>66</v>
      </c>
      <c r="S6" s="3" t="s">
        <v>66</v>
      </c>
      <c r="T6" s="3" t="s">
        <v>64</v>
      </c>
      <c r="U6" s="3" t="s">
        <v>64</v>
      </c>
      <c r="V6" s="3" t="s">
        <v>64</v>
      </c>
      <c r="W6" s="3" t="s">
        <v>66</v>
      </c>
      <c r="X6" s="3" t="s">
        <v>66</v>
      </c>
      <c r="Y6" s="3" t="s">
        <v>66</v>
      </c>
      <c r="Z6" s="3" t="s">
        <v>66</v>
      </c>
      <c r="AA6" s="3" t="s">
        <v>66</v>
      </c>
      <c r="AB6" s="3" t="s">
        <v>66</v>
      </c>
      <c r="AC6" s="3" t="s">
        <v>66</v>
      </c>
      <c r="AD6" s="3" t="s">
        <v>66</v>
      </c>
      <c r="AE6" s="3" t="s">
        <v>65</v>
      </c>
    </row>
    <row r="7" spans="1:31" x14ac:dyDescent="0.45">
      <c r="A7" s="3" t="s">
        <v>178</v>
      </c>
      <c r="B7" s="3">
        <v>102</v>
      </c>
      <c r="C7">
        <v>1045</v>
      </c>
      <c r="D7">
        <v>954</v>
      </c>
      <c r="E7">
        <v>859</v>
      </c>
      <c r="F7">
        <v>763</v>
      </c>
      <c r="G7">
        <v>668</v>
      </c>
      <c r="H7">
        <v>572</v>
      </c>
      <c r="I7">
        <v>478</v>
      </c>
      <c r="J7">
        <v>381</v>
      </c>
      <c r="K7">
        <v>285</v>
      </c>
      <c r="L7">
        <v>189</v>
      </c>
      <c r="M7">
        <v>94</v>
      </c>
      <c r="N7">
        <v>11</v>
      </c>
      <c r="O7" s="3">
        <v>149</v>
      </c>
      <c r="P7" s="3">
        <v>149</v>
      </c>
      <c r="Q7" s="3">
        <v>149</v>
      </c>
      <c r="R7" s="3">
        <v>252</v>
      </c>
      <c r="S7" s="3">
        <v>128</v>
      </c>
      <c r="T7" s="3">
        <v>164</v>
      </c>
      <c r="U7" s="3">
        <v>169</v>
      </c>
      <c r="V7" s="3">
        <v>166</v>
      </c>
      <c r="W7" s="3">
        <v>113</v>
      </c>
      <c r="X7" s="3">
        <v>212</v>
      </c>
      <c r="Y7" s="3">
        <v>153</v>
      </c>
      <c r="Z7" s="3">
        <v>87</v>
      </c>
      <c r="AA7" s="3">
        <v>184</v>
      </c>
      <c r="AB7" s="3">
        <v>152</v>
      </c>
      <c r="AC7" s="3">
        <v>89</v>
      </c>
      <c r="AD7" s="3">
        <v>56</v>
      </c>
      <c r="AE7" s="3">
        <v>455</v>
      </c>
    </row>
    <row r="8" spans="1:31" x14ac:dyDescent="0.45">
      <c r="A8" s="3" t="s">
        <v>179</v>
      </c>
      <c r="B8" s="3">
        <v>496</v>
      </c>
      <c r="C8">
        <v>145</v>
      </c>
      <c r="D8">
        <v>145</v>
      </c>
      <c r="E8">
        <v>145</v>
      </c>
      <c r="F8">
        <v>145</v>
      </c>
      <c r="G8">
        <v>145</v>
      </c>
      <c r="H8">
        <v>145</v>
      </c>
      <c r="I8">
        <v>145</v>
      </c>
      <c r="J8">
        <v>145</v>
      </c>
      <c r="K8">
        <v>145</v>
      </c>
      <c r="L8">
        <v>145</v>
      </c>
      <c r="M8">
        <v>145</v>
      </c>
      <c r="N8">
        <v>145</v>
      </c>
      <c r="O8" s="3">
        <v>263</v>
      </c>
      <c r="P8" s="3">
        <v>263</v>
      </c>
      <c r="Q8" s="3">
        <v>263</v>
      </c>
      <c r="R8" s="3">
        <v>264</v>
      </c>
      <c r="S8" s="3">
        <v>264</v>
      </c>
      <c r="T8" s="3">
        <v>279</v>
      </c>
      <c r="U8" s="3">
        <v>275</v>
      </c>
      <c r="V8" s="3">
        <v>261</v>
      </c>
      <c r="W8" s="3">
        <v>262</v>
      </c>
      <c r="X8" s="3">
        <v>490</v>
      </c>
      <c r="Y8" s="3">
        <v>270</v>
      </c>
      <c r="Z8" s="3">
        <v>263</v>
      </c>
      <c r="AA8" s="3">
        <v>263</v>
      </c>
      <c r="AB8" s="3">
        <v>256</v>
      </c>
      <c r="AC8" s="3">
        <v>256</v>
      </c>
      <c r="AD8" s="3">
        <v>256</v>
      </c>
      <c r="AE8" s="3">
        <v>563</v>
      </c>
    </row>
    <row r="9" spans="1:31" x14ac:dyDescent="0.45">
      <c r="A9" s="3" t="s">
        <v>180</v>
      </c>
      <c r="B9" s="9">
        <v>554</v>
      </c>
      <c r="C9" s="3">
        <v>1677</v>
      </c>
      <c r="D9" s="3">
        <v>1768</v>
      </c>
      <c r="E9" s="3">
        <v>1862</v>
      </c>
      <c r="F9" s="3">
        <v>1959</v>
      </c>
      <c r="G9" s="3">
        <v>2053</v>
      </c>
      <c r="H9" s="3">
        <v>2149</v>
      </c>
      <c r="I9" s="3">
        <v>2244</v>
      </c>
      <c r="J9" s="3">
        <v>2340</v>
      </c>
      <c r="K9" s="3">
        <v>2437</v>
      </c>
      <c r="L9" s="3">
        <v>2533</v>
      </c>
      <c r="M9" s="3">
        <v>2627</v>
      </c>
      <c r="N9" s="3">
        <v>2710</v>
      </c>
      <c r="O9" s="3">
        <v>277</v>
      </c>
      <c r="P9" s="3">
        <v>539</v>
      </c>
      <c r="Q9" s="3">
        <v>899</v>
      </c>
      <c r="R9" s="3">
        <v>1256</v>
      </c>
      <c r="S9" s="3">
        <v>1381</v>
      </c>
      <c r="T9" s="3">
        <v>210</v>
      </c>
      <c r="U9" s="3">
        <v>217</v>
      </c>
      <c r="V9" s="3">
        <v>261</v>
      </c>
      <c r="W9" s="3">
        <v>315</v>
      </c>
      <c r="X9" s="3">
        <v>537</v>
      </c>
      <c r="Y9" s="3">
        <v>277</v>
      </c>
      <c r="Z9" s="3">
        <v>343</v>
      </c>
      <c r="AA9" s="3">
        <v>247</v>
      </c>
      <c r="AB9" s="3">
        <v>276</v>
      </c>
      <c r="AC9" s="3">
        <v>341</v>
      </c>
      <c r="AD9" s="3">
        <v>345</v>
      </c>
      <c r="AE9" s="3"/>
    </row>
    <row r="10" spans="1:31" x14ac:dyDescent="0.45">
      <c r="A10" s="3" t="s">
        <v>181</v>
      </c>
      <c r="B10" s="14">
        <v>343</v>
      </c>
      <c r="C10" s="3">
        <v>152</v>
      </c>
      <c r="D10" s="3">
        <v>152</v>
      </c>
      <c r="E10" s="3">
        <v>152</v>
      </c>
      <c r="F10" s="3">
        <v>152</v>
      </c>
      <c r="G10" s="3">
        <v>152</v>
      </c>
      <c r="H10" s="3">
        <v>152</v>
      </c>
      <c r="I10" s="3">
        <v>152</v>
      </c>
      <c r="J10" s="3">
        <v>152</v>
      </c>
      <c r="K10" s="3">
        <v>152</v>
      </c>
      <c r="L10" s="3">
        <v>152</v>
      </c>
      <c r="M10" s="3">
        <v>152</v>
      </c>
      <c r="N10" s="3">
        <v>152</v>
      </c>
      <c r="O10" s="3">
        <v>263</v>
      </c>
      <c r="P10" s="3">
        <v>263</v>
      </c>
      <c r="Q10" s="3">
        <v>263</v>
      </c>
      <c r="R10" s="3">
        <v>264</v>
      </c>
      <c r="S10" s="3">
        <v>264</v>
      </c>
      <c r="T10" s="3">
        <v>275</v>
      </c>
      <c r="U10" s="3">
        <v>270</v>
      </c>
      <c r="V10" s="3">
        <v>259</v>
      </c>
      <c r="W10" s="3">
        <v>262</v>
      </c>
      <c r="X10" s="3">
        <v>514</v>
      </c>
      <c r="Y10" s="3">
        <v>270</v>
      </c>
      <c r="Z10" s="3">
        <v>263</v>
      </c>
      <c r="AA10" s="3">
        <v>256</v>
      </c>
      <c r="AB10" s="3">
        <v>256</v>
      </c>
      <c r="AC10" s="3">
        <v>256</v>
      </c>
      <c r="AD10" s="3">
        <v>264</v>
      </c>
      <c r="AE10" s="3"/>
    </row>
    <row r="11" spans="1:31" x14ac:dyDescent="0.45">
      <c r="A11" s="3" t="s">
        <v>182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V11" s="3">
        <v>246</v>
      </c>
      <c r="X11" s="3"/>
      <c r="Y11" s="3"/>
      <c r="Z11" s="3"/>
      <c r="AA11" s="3"/>
      <c r="AB11" s="3"/>
      <c r="AC11" s="3"/>
      <c r="AD11" s="3"/>
      <c r="AE11" s="3"/>
    </row>
    <row r="12" spans="1:31" x14ac:dyDescent="0.45">
      <c r="A12" s="3" t="s">
        <v>183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V12" s="3">
        <v>213</v>
      </c>
      <c r="X12" s="3"/>
      <c r="Y12" s="3"/>
      <c r="Z12" s="3"/>
      <c r="AA12" s="3"/>
      <c r="AB12" s="3"/>
      <c r="AC12" s="3"/>
      <c r="AD12" s="3"/>
      <c r="AE12" s="3"/>
    </row>
    <row r="13" spans="1:31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45">
      <c r="A15" s="3" t="s">
        <v>184</v>
      </c>
      <c r="B15" s="3">
        <v>336</v>
      </c>
      <c r="C15" s="3">
        <v>1670</v>
      </c>
      <c r="D15" s="3">
        <v>1760</v>
      </c>
      <c r="E15" s="3">
        <v>1855</v>
      </c>
      <c r="F15" s="3">
        <v>1951</v>
      </c>
      <c r="G15" s="3">
        <v>2046</v>
      </c>
      <c r="H15" s="3">
        <v>2142</v>
      </c>
      <c r="I15" s="3">
        <v>2237</v>
      </c>
      <c r="J15" s="3">
        <v>2333</v>
      </c>
      <c r="K15" s="3">
        <v>2429</v>
      </c>
      <c r="L15" s="3">
        <v>2525</v>
      </c>
      <c r="M15" s="3">
        <v>2620</v>
      </c>
      <c r="N15" s="3">
        <v>2703</v>
      </c>
      <c r="O15" s="3">
        <v>268</v>
      </c>
      <c r="P15" s="3">
        <v>539</v>
      </c>
      <c r="Q15" s="3">
        <v>901</v>
      </c>
      <c r="R15" s="3">
        <v>1258</v>
      </c>
      <c r="S15" s="3">
        <v>1383</v>
      </c>
      <c r="T15" s="3">
        <v>255</v>
      </c>
      <c r="U15" s="3">
        <v>240</v>
      </c>
      <c r="V15" s="3"/>
      <c r="W15" s="3"/>
      <c r="X15" s="3">
        <v>319</v>
      </c>
      <c r="Y15" s="3"/>
      <c r="Z15" s="3"/>
      <c r="AA15" s="3"/>
      <c r="AB15" s="3"/>
      <c r="AC15" s="3"/>
      <c r="AD15" s="3">
        <v>318</v>
      </c>
      <c r="AE15" s="3">
        <v>213</v>
      </c>
    </row>
    <row r="16" spans="1:31" x14ac:dyDescent="0.45">
      <c r="A16" s="3" t="s">
        <v>185</v>
      </c>
      <c r="B16" s="3">
        <v>354</v>
      </c>
      <c r="C16" s="3">
        <v>96</v>
      </c>
      <c r="D16" s="3">
        <v>96</v>
      </c>
      <c r="E16" s="3">
        <v>96</v>
      </c>
      <c r="F16" s="3">
        <v>96</v>
      </c>
      <c r="G16" s="3">
        <v>96</v>
      </c>
      <c r="H16" s="3">
        <v>96</v>
      </c>
      <c r="I16" s="3">
        <v>96</v>
      </c>
      <c r="J16" s="3">
        <v>96</v>
      </c>
      <c r="K16" s="3">
        <v>96</v>
      </c>
      <c r="L16" s="3">
        <v>96</v>
      </c>
      <c r="M16" s="3">
        <v>96</v>
      </c>
      <c r="N16" s="3">
        <v>96</v>
      </c>
      <c r="O16" s="3">
        <v>216</v>
      </c>
      <c r="P16" s="3">
        <v>215</v>
      </c>
      <c r="Q16" s="3">
        <v>212</v>
      </c>
      <c r="R16" s="3">
        <v>213</v>
      </c>
      <c r="S16" s="3">
        <v>214</v>
      </c>
      <c r="T16" s="3">
        <v>198</v>
      </c>
      <c r="U16" s="3">
        <v>202</v>
      </c>
      <c r="V16" s="3"/>
      <c r="W16" s="3"/>
      <c r="X16" s="3">
        <v>131</v>
      </c>
      <c r="Y16" s="3"/>
      <c r="Z16" s="3"/>
      <c r="AA16" s="3"/>
      <c r="AB16" s="3"/>
      <c r="AC16" s="3"/>
      <c r="AD16" s="3">
        <v>217</v>
      </c>
      <c r="AE16" s="3">
        <v>279</v>
      </c>
    </row>
    <row r="17" spans="1:31" x14ac:dyDescent="0.45">
      <c r="A17" s="3" t="s">
        <v>77</v>
      </c>
      <c r="B17" s="3">
        <v>382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234</v>
      </c>
      <c r="Y17" s="3"/>
      <c r="Z17" s="3"/>
      <c r="AA17" s="3"/>
      <c r="AB17" s="3"/>
      <c r="AC17" s="3"/>
      <c r="AD17" s="3">
        <v>336</v>
      </c>
      <c r="AE17" s="3">
        <v>388</v>
      </c>
    </row>
    <row r="18" spans="1:31" x14ac:dyDescent="0.45">
      <c r="A18" s="3" t="s">
        <v>78</v>
      </c>
      <c r="B18" s="3">
        <v>350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383</v>
      </c>
      <c r="Y18" s="3"/>
      <c r="Z18" s="3"/>
      <c r="AA18" s="3"/>
      <c r="AB18" s="3"/>
      <c r="AC18" s="3"/>
      <c r="AD18" s="3">
        <v>210</v>
      </c>
      <c r="AE18" s="3">
        <v>485</v>
      </c>
    </row>
    <row r="19" spans="1:31" x14ac:dyDescent="0.45">
      <c r="A19" s="3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X19" s="3"/>
      <c r="Y19" s="3"/>
      <c r="Z19" s="3"/>
      <c r="AA19" s="3"/>
      <c r="AB19" s="3"/>
      <c r="AC19" s="3"/>
      <c r="AD19" s="3"/>
      <c r="AE19" s="3"/>
    </row>
    <row r="20" spans="1:31" x14ac:dyDescent="0.45">
      <c r="A20" s="3" t="s">
        <v>80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X20" s="3"/>
      <c r="Y20" s="3"/>
      <c r="Z20" s="3"/>
      <c r="AA20" s="3"/>
      <c r="AB20" s="3"/>
      <c r="AC20" s="3"/>
      <c r="AD20" s="3"/>
      <c r="AE20" s="3"/>
    </row>
    <row r="21" spans="1:31" x14ac:dyDescent="0.45">
      <c r="A21" s="3" t="s">
        <v>349</v>
      </c>
      <c r="B21" s="3"/>
      <c r="C21" s="3">
        <v>1678</v>
      </c>
      <c r="D21" s="3">
        <v>1768</v>
      </c>
      <c r="E21" s="3">
        <v>7863</v>
      </c>
      <c r="F21" s="3">
        <v>1959</v>
      </c>
      <c r="G21" s="3">
        <v>2054</v>
      </c>
      <c r="H21" s="3">
        <v>2150</v>
      </c>
      <c r="I21" s="3">
        <v>2245</v>
      </c>
      <c r="J21" s="3">
        <v>2341</v>
      </c>
      <c r="K21" s="3">
        <v>2437</v>
      </c>
      <c r="L21" s="3">
        <v>2533</v>
      </c>
      <c r="M21" s="3">
        <v>2628</v>
      </c>
      <c r="N21" s="3">
        <v>2711</v>
      </c>
      <c r="O21" s="3">
        <v>268</v>
      </c>
      <c r="P21" s="3">
        <v>268</v>
      </c>
      <c r="Q21" s="3">
        <v>268</v>
      </c>
      <c r="R21" s="3">
        <v>371</v>
      </c>
      <c r="S21" s="3">
        <v>247</v>
      </c>
      <c r="T21" s="3">
        <v>255</v>
      </c>
      <c r="U21" s="3">
        <v>260</v>
      </c>
      <c r="W21" s="3">
        <v>211</v>
      </c>
      <c r="X21" s="3"/>
      <c r="Y21" s="3"/>
      <c r="Z21" s="3"/>
      <c r="AA21" s="3"/>
      <c r="AB21" s="3"/>
      <c r="AC21" s="3"/>
      <c r="AD21" s="3"/>
      <c r="AE21" s="3"/>
    </row>
    <row r="22" spans="1:31" x14ac:dyDescent="0.45">
      <c r="A22" s="3" t="s">
        <v>350</v>
      </c>
      <c r="B22" s="3"/>
      <c r="C22" s="3">
        <v>103</v>
      </c>
      <c r="D22" s="3">
        <v>103</v>
      </c>
      <c r="E22" s="3">
        <v>103</v>
      </c>
      <c r="F22" s="3">
        <v>103</v>
      </c>
      <c r="G22" s="3">
        <v>103</v>
      </c>
      <c r="H22" s="3">
        <v>103</v>
      </c>
      <c r="I22" s="3">
        <v>103</v>
      </c>
      <c r="J22" s="3">
        <v>103</v>
      </c>
      <c r="K22" s="3">
        <v>103</v>
      </c>
      <c r="L22" s="3">
        <v>103</v>
      </c>
      <c r="M22" s="3">
        <v>103</v>
      </c>
      <c r="N22" s="3">
        <v>103</v>
      </c>
      <c r="O22" s="3">
        <v>216</v>
      </c>
      <c r="P22" s="3">
        <v>216</v>
      </c>
      <c r="Q22" s="3">
        <v>216</v>
      </c>
      <c r="R22" s="3">
        <v>216</v>
      </c>
      <c r="S22" s="3">
        <v>217</v>
      </c>
      <c r="T22" s="3">
        <v>227</v>
      </c>
      <c r="U22" s="3">
        <v>223</v>
      </c>
      <c r="W22" s="3">
        <v>217</v>
      </c>
      <c r="X22" s="3"/>
      <c r="Y22" s="3"/>
      <c r="Z22" s="3"/>
      <c r="AA22" s="3"/>
      <c r="AB22" s="3"/>
      <c r="AC22" s="3"/>
      <c r="AD22" s="3"/>
      <c r="AE22" s="3"/>
    </row>
    <row r="23" spans="1:31" x14ac:dyDescent="0.45">
      <c r="A23" s="3" t="s">
        <v>83</v>
      </c>
      <c r="B23" s="3" t="str">
        <f>"LTM_1250_6.1/"&amp;B1&amp;".png"</f>
        <v>LTM_1250_6.1/BODY.png</v>
      </c>
      <c r="C23" s="3" t="str">
        <f t="shared" ref="C23:AE23" si="0">"LTM_1250_6.1/"&amp;C1&amp;".png"</f>
        <v>LTM_1250_6.1/T_15.5.png</v>
      </c>
      <c r="D23" s="3" t="str">
        <f t="shared" si="0"/>
        <v>LTM_1250_6.1/T_20.7.png</v>
      </c>
      <c r="E23" s="3" t="str">
        <f t="shared" si="0"/>
        <v>LTM_1250_6.1/T_25.9.png</v>
      </c>
      <c r="F23" s="3" t="str">
        <f t="shared" si="0"/>
        <v>LTM_1250_6.1/T_31.1.png</v>
      </c>
      <c r="G23" s="3" t="str">
        <f t="shared" si="0"/>
        <v>LTM_1250_6.1/T_36.3.png</v>
      </c>
      <c r="H23" s="3" t="str">
        <f t="shared" si="0"/>
        <v>LTM_1250_6.1/T_41.5.png</v>
      </c>
      <c r="I23" s="3" t="str">
        <f t="shared" si="0"/>
        <v>LTM_1250_6.1/T_46.7.png</v>
      </c>
      <c r="J23" s="3" t="str">
        <f t="shared" si="0"/>
        <v>LTM_1250_6.1/T_51.9.png</v>
      </c>
      <c r="K23" s="3" t="str">
        <f t="shared" si="0"/>
        <v>LTM_1250_6.1/T_57.1.png</v>
      </c>
      <c r="L23" s="3" t="str">
        <f t="shared" si="0"/>
        <v>LTM_1250_6.1/T_62.3.png</v>
      </c>
      <c r="M23" s="3" t="str">
        <f t="shared" si="0"/>
        <v>LTM_1250_6.1/T_67.5.png</v>
      </c>
      <c r="N23" s="3" t="str">
        <f t="shared" si="0"/>
        <v>LTM_1250_6.1/T_72.png</v>
      </c>
      <c r="O23" s="3" t="str">
        <f t="shared" si="0"/>
        <v>LTM_1250_6.1/K_5.4.png</v>
      </c>
      <c r="P23" s="3" t="str">
        <f t="shared" si="0"/>
        <v>LTM_1250_6.1/K_12.2.png</v>
      </c>
      <c r="Q23" s="3" t="str">
        <f t="shared" si="0"/>
        <v>LTM_1250_6.1/K_22.png</v>
      </c>
      <c r="R23" s="3" t="str">
        <f t="shared" si="0"/>
        <v>LTM_1250_6.1/K_29.png</v>
      </c>
      <c r="S23" s="3" t="str">
        <f t="shared" si="0"/>
        <v>LTM_1250_6.1/K_36.png</v>
      </c>
      <c r="T23" s="3" t="str">
        <f t="shared" si="0"/>
        <v>LTM_1250_6.1/A_0.png</v>
      </c>
      <c r="U23" s="3" t="str">
        <f t="shared" si="0"/>
        <v>LTM_1250_6.1/A_1.5.png</v>
      </c>
      <c r="V23" s="3" t="str">
        <f t="shared" si="0"/>
        <v>LTM_1250_6.1/A_3.png</v>
      </c>
      <c r="W23" s="3" t="str">
        <f t="shared" si="0"/>
        <v>LTM_1250_6.1/F5.25m_TF_a.png</v>
      </c>
      <c r="X23" s="3" t="str">
        <f t="shared" si="0"/>
        <v>LTM_1250_6.1/F8.75m_nsbs.png</v>
      </c>
      <c r="Y23" s="3" t="str">
        <f t="shared" si="0"/>
        <v>LTM_1250_6.1/NA_3.5m.png</v>
      </c>
      <c r="Z23" s="3" t="str">
        <f t="shared" si="0"/>
        <v>LTM_1250_6.1/NA_7m.png</v>
      </c>
      <c r="AA23" s="3" t="str">
        <f t="shared" si="0"/>
        <v>LTM_1250_6.1/1.75m_NI_rs.png</v>
      </c>
      <c r="AB23" s="3" t="str">
        <f t="shared" si="0"/>
        <v>LTM_1250_6.1/NI_3.5m.png</v>
      </c>
      <c r="AC23" s="3" t="str">
        <f t="shared" si="0"/>
        <v>LTM_1250_6.1/NI_7m.png</v>
      </c>
      <c r="AD23" s="3" t="str">
        <f t="shared" si="0"/>
        <v>LTM_1250_6.1/7m_N_head.png</v>
      </c>
      <c r="AE23" s="3" t="str">
        <f t="shared" si="0"/>
        <v>LTM_1250_6.1/L.png</v>
      </c>
    </row>
    <row r="24" spans="1:31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3">
        <v>12</v>
      </c>
      <c r="O24" s="3">
        <v>8</v>
      </c>
      <c r="P24" s="3">
        <v>8</v>
      </c>
      <c r="Q24" s="3">
        <v>8</v>
      </c>
      <c r="R24" s="3">
        <v>8</v>
      </c>
      <c r="S24" s="3">
        <v>8</v>
      </c>
      <c r="T24" s="3">
        <v>9</v>
      </c>
      <c r="U24" s="3">
        <v>9</v>
      </c>
      <c r="V24" s="3">
        <v>9</v>
      </c>
      <c r="W24" s="3">
        <v>8</v>
      </c>
      <c r="X24" s="3">
        <v>8</v>
      </c>
      <c r="Y24" s="3">
        <v>8</v>
      </c>
      <c r="Z24" s="3">
        <v>8</v>
      </c>
      <c r="AA24" s="3">
        <v>8</v>
      </c>
      <c r="AB24" s="3">
        <v>8</v>
      </c>
      <c r="AC24" s="3">
        <v>8</v>
      </c>
      <c r="AD24" s="3">
        <v>8</v>
      </c>
      <c r="AE24" s="3">
        <v>15</v>
      </c>
    </row>
    <row r="25" spans="1:31" x14ac:dyDescent="0.45">
      <c r="A25" s="3" t="s">
        <v>137</v>
      </c>
      <c r="B25" s="3">
        <v>525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45">
      <c r="A26" s="3" t="s">
        <v>138</v>
      </c>
      <c r="B26" s="3">
        <v>497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45">
      <c r="A27" s="15" t="s">
        <v>139</v>
      </c>
      <c r="B27" s="3">
        <v>102</v>
      </c>
      <c r="C27">
        <v>1045</v>
      </c>
      <c r="D27">
        <v>954</v>
      </c>
      <c r="E27">
        <v>859</v>
      </c>
      <c r="F27">
        <v>763</v>
      </c>
      <c r="G27">
        <v>668</v>
      </c>
      <c r="H27">
        <v>572</v>
      </c>
      <c r="I27">
        <v>478</v>
      </c>
      <c r="J27">
        <v>381</v>
      </c>
      <c r="K27">
        <v>285</v>
      </c>
      <c r="L27">
        <v>189</v>
      </c>
      <c r="M27">
        <v>94</v>
      </c>
      <c r="N27">
        <v>11</v>
      </c>
      <c r="O27" s="3">
        <v>149</v>
      </c>
      <c r="P27" s="3">
        <v>149</v>
      </c>
      <c r="Q27" s="3">
        <v>149</v>
      </c>
      <c r="R27" s="3">
        <v>252</v>
      </c>
      <c r="S27" s="3">
        <v>128</v>
      </c>
      <c r="T27" s="3">
        <v>164</v>
      </c>
      <c r="U27" s="3">
        <v>169</v>
      </c>
      <c r="V27" s="3">
        <v>166</v>
      </c>
      <c r="W27" s="3">
        <v>113</v>
      </c>
      <c r="X27" s="3">
        <v>212</v>
      </c>
      <c r="Y27" s="3">
        <v>153</v>
      </c>
      <c r="Z27" s="3">
        <v>87</v>
      </c>
      <c r="AA27" s="3">
        <v>184</v>
      </c>
      <c r="AB27" s="3">
        <v>152</v>
      </c>
      <c r="AC27" s="3">
        <v>89</v>
      </c>
      <c r="AD27" s="3">
        <v>56</v>
      </c>
      <c r="AE27" s="3">
        <v>455</v>
      </c>
    </row>
    <row r="28" spans="1:31" x14ac:dyDescent="0.45">
      <c r="A28" s="16" t="s">
        <v>140</v>
      </c>
      <c r="B28" s="3">
        <v>496</v>
      </c>
      <c r="C28">
        <v>145</v>
      </c>
      <c r="D28">
        <v>145</v>
      </c>
      <c r="E28">
        <v>145</v>
      </c>
      <c r="F28">
        <v>145</v>
      </c>
      <c r="G28">
        <v>145</v>
      </c>
      <c r="H28">
        <v>145</v>
      </c>
      <c r="I28">
        <v>145</v>
      </c>
      <c r="J28">
        <v>145</v>
      </c>
      <c r="K28">
        <v>145</v>
      </c>
      <c r="L28">
        <v>145</v>
      </c>
      <c r="M28">
        <v>145</v>
      </c>
      <c r="N28">
        <v>145</v>
      </c>
      <c r="O28" s="3">
        <v>263</v>
      </c>
      <c r="P28" s="3">
        <v>263</v>
      </c>
      <c r="Q28" s="3">
        <v>263</v>
      </c>
      <c r="R28" s="3">
        <v>264</v>
      </c>
      <c r="S28" s="3">
        <v>264</v>
      </c>
      <c r="T28" s="3">
        <v>279</v>
      </c>
      <c r="U28" s="3">
        <v>275</v>
      </c>
      <c r="V28" s="3">
        <v>261</v>
      </c>
      <c r="W28" s="3">
        <v>262</v>
      </c>
      <c r="X28" s="3">
        <v>503</v>
      </c>
      <c r="Y28" s="3">
        <v>270</v>
      </c>
      <c r="Z28" s="3">
        <v>263</v>
      </c>
      <c r="AA28" s="3">
        <v>263</v>
      </c>
      <c r="AB28" s="3">
        <v>256</v>
      </c>
      <c r="AC28" s="3">
        <v>256</v>
      </c>
      <c r="AD28" s="3">
        <v>256</v>
      </c>
      <c r="AE28" s="3">
        <v>563</v>
      </c>
    </row>
    <row r="29" spans="1:31" x14ac:dyDescent="0.45">
      <c r="A29" s="16" t="s">
        <v>141</v>
      </c>
      <c r="B29" s="9">
        <v>554</v>
      </c>
      <c r="C29" s="3">
        <v>1677</v>
      </c>
      <c r="D29" s="3">
        <v>1768</v>
      </c>
      <c r="E29" s="3">
        <v>1862</v>
      </c>
      <c r="F29" s="3">
        <v>1959</v>
      </c>
      <c r="G29" s="3">
        <v>2053</v>
      </c>
      <c r="H29" s="3">
        <v>2149</v>
      </c>
      <c r="I29" s="3">
        <v>2244</v>
      </c>
      <c r="J29" s="3">
        <v>2340</v>
      </c>
      <c r="K29" s="3">
        <v>2437</v>
      </c>
      <c r="L29" s="3">
        <v>2533</v>
      </c>
      <c r="M29" s="3">
        <v>2627</v>
      </c>
      <c r="N29" s="3">
        <v>2710</v>
      </c>
      <c r="O29" s="3">
        <v>277</v>
      </c>
      <c r="P29" s="3">
        <v>539</v>
      </c>
      <c r="Q29" s="3">
        <v>899</v>
      </c>
      <c r="R29" s="3">
        <v>1256</v>
      </c>
      <c r="S29" s="3">
        <v>1381</v>
      </c>
      <c r="T29" s="3">
        <v>210</v>
      </c>
      <c r="U29" s="3">
        <v>217</v>
      </c>
      <c r="V29" s="3">
        <v>261</v>
      </c>
      <c r="W29" s="3">
        <v>315</v>
      </c>
      <c r="X29" s="3">
        <v>537</v>
      </c>
      <c r="Y29" s="3">
        <v>277</v>
      </c>
      <c r="Z29" s="3">
        <v>343</v>
      </c>
      <c r="AA29" s="3">
        <v>247</v>
      </c>
      <c r="AB29" s="3">
        <v>276</v>
      </c>
      <c r="AC29" s="3">
        <v>341</v>
      </c>
      <c r="AD29" s="3">
        <v>345</v>
      </c>
      <c r="AE29" s="3"/>
    </row>
    <row r="30" spans="1:31" x14ac:dyDescent="0.45">
      <c r="A30" s="17" t="s">
        <v>142</v>
      </c>
      <c r="B30" s="3">
        <v>496</v>
      </c>
      <c r="C30">
        <v>145</v>
      </c>
      <c r="D30">
        <v>145</v>
      </c>
      <c r="E30">
        <v>145</v>
      </c>
      <c r="F30">
        <v>145</v>
      </c>
      <c r="G30">
        <v>145</v>
      </c>
      <c r="H30">
        <v>145</v>
      </c>
      <c r="I30">
        <v>145</v>
      </c>
      <c r="J30">
        <v>145</v>
      </c>
      <c r="K30">
        <v>145</v>
      </c>
      <c r="L30">
        <v>145</v>
      </c>
      <c r="M30">
        <v>145</v>
      </c>
      <c r="N30">
        <v>145</v>
      </c>
      <c r="O30" s="3">
        <v>263</v>
      </c>
      <c r="P30" s="3">
        <v>263</v>
      </c>
      <c r="Q30" s="3">
        <v>263</v>
      </c>
      <c r="R30" s="3">
        <v>264</v>
      </c>
      <c r="S30" s="3">
        <v>264</v>
      </c>
      <c r="T30" s="3">
        <v>279</v>
      </c>
      <c r="U30" s="3">
        <v>275</v>
      </c>
      <c r="V30" s="3">
        <v>261</v>
      </c>
      <c r="W30" s="3">
        <v>262</v>
      </c>
      <c r="X30" s="3">
        <v>503</v>
      </c>
      <c r="Y30" s="3">
        <v>270</v>
      </c>
      <c r="Z30" s="3">
        <v>263</v>
      </c>
      <c r="AA30" s="3">
        <v>263</v>
      </c>
      <c r="AB30" s="3">
        <v>256</v>
      </c>
      <c r="AC30" s="3">
        <v>256</v>
      </c>
      <c r="AD30" s="3">
        <v>263</v>
      </c>
      <c r="AE30" s="3"/>
    </row>
    <row r="34" spans="3:14" x14ac:dyDescent="0.4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3:14" x14ac:dyDescent="0.4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35"/>
  <sheetViews>
    <sheetView zoomScale="125" zoomScaleNormal="70" zoomScalePageLayoutView="70" workbookViewId="0">
      <selection activeCell="S28" sqref="S28"/>
    </sheetView>
  </sheetViews>
  <sheetFormatPr defaultColWidth="8.6328125" defaultRowHeight="19.2" x14ac:dyDescent="0.45"/>
  <sheetData>
    <row r="1" spans="1:25" x14ac:dyDescent="0.45">
      <c r="A1" s="3" t="s">
        <v>143</v>
      </c>
      <c r="B1" s="3" t="s">
        <v>1</v>
      </c>
      <c r="C1" s="3" t="s">
        <v>351</v>
      </c>
      <c r="D1" s="3" t="s">
        <v>352</v>
      </c>
      <c r="E1" s="3" t="s">
        <v>353</v>
      </c>
      <c r="F1" s="3" t="s">
        <v>354</v>
      </c>
      <c r="G1" s="3" t="s">
        <v>355</v>
      </c>
      <c r="H1" s="3" t="s">
        <v>356</v>
      </c>
      <c r="I1" s="3" t="s">
        <v>357</v>
      </c>
      <c r="J1" s="3" t="s">
        <v>358</v>
      </c>
      <c r="K1" s="3" t="s">
        <v>359</v>
      </c>
      <c r="L1" s="3" t="s">
        <v>360</v>
      </c>
      <c r="M1" s="3" t="s">
        <v>361</v>
      </c>
      <c r="N1" s="3" t="s">
        <v>362</v>
      </c>
      <c r="O1" s="3" t="s">
        <v>363</v>
      </c>
      <c r="P1" s="3" t="s">
        <v>341</v>
      </c>
      <c r="Q1" s="3" t="s">
        <v>342</v>
      </c>
      <c r="R1" s="3" t="s">
        <v>343</v>
      </c>
      <c r="S1" s="3" t="s">
        <v>364</v>
      </c>
      <c r="T1" s="3" t="s">
        <v>344</v>
      </c>
      <c r="U1" s="3" t="s">
        <v>365</v>
      </c>
      <c r="V1" s="3" t="s">
        <v>345</v>
      </c>
      <c r="W1" s="3" t="s">
        <v>346</v>
      </c>
      <c r="X1" s="3" t="s">
        <v>199</v>
      </c>
      <c r="Y1" s="3" t="s">
        <v>239</v>
      </c>
    </row>
    <row r="2" spans="1:25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54</v>
      </c>
      <c r="N2" s="3" t="s">
        <v>54</v>
      </c>
      <c r="O2" s="3" t="s">
        <v>54</v>
      </c>
      <c r="P2" s="3" t="s">
        <v>54</v>
      </c>
      <c r="Q2" s="3"/>
      <c r="R2" s="3"/>
      <c r="S2" s="3"/>
      <c r="T2" s="3"/>
      <c r="U2" s="3"/>
      <c r="V2" s="3"/>
      <c r="W2" s="3"/>
      <c r="X2" s="3"/>
      <c r="Y2" s="3"/>
    </row>
    <row r="3" spans="1:25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 t="b">
        <v>1</v>
      </c>
      <c r="Y4" s="3" t="b">
        <v>0</v>
      </c>
    </row>
    <row r="5" spans="1:25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7</v>
      </c>
      <c r="Y5" s="3">
        <v>0</v>
      </c>
    </row>
    <row r="6" spans="1:25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63</v>
      </c>
      <c r="P6" s="3" t="s">
        <v>63</v>
      </c>
      <c r="Q6" s="3" t="s">
        <v>66</v>
      </c>
      <c r="R6" s="3" t="s">
        <v>66</v>
      </c>
      <c r="S6" s="3" t="s">
        <v>66</v>
      </c>
      <c r="T6" s="3" t="s">
        <v>66</v>
      </c>
      <c r="U6" s="3" t="s">
        <v>66</v>
      </c>
      <c r="V6" s="3" t="s">
        <v>66</v>
      </c>
      <c r="W6" s="3" t="s">
        <v>66</v>
      </c>
      <c r="X6" s="3" t="s">
        <v>64</v>
      </c>
      <c r="Y6" s="3" t="s">
        <v>175</v>
      </c>
    </row>
    <row r="7" spans="1:25" x14ac:dyDescent="0.45">
      <c r="A7" s="3" t="s">
        <v>178</v>
      </c>
      <c r="B7" s="3">
        <v>165</v>
      </c>
      <c r="C7">
        <v>1240</v>
      </c>
      <c r="D7">
        <v>1157</v>
      </c>
      <c r="E7">
        <v>1068</v>
      </c>
      <c r="F7">
        <v>968</v>
      </c>
      <c r="G7">
        <v>871</v>
      </c>
      <c r="H7">
        <v>778</v>
      </c>
      <c r="I7">
        <v>681</v>
      </c>
      <c r="J7">
        <v>591</v>
      </c>
      <c r="K7">
        <v>496</v>
      </c>
      <c r="L7">
        <v>402</v>
      </c>
      <c r="M7">
        <v>306</v>
      </c>
      <c r="N7">
        <v>212</v>
      </c>
      <c r="O7">
        <v>119</v>
      </c>
      <c r="P7">
        <v>21</v>
      </c>
      <c r="Q7" s="3">
        <v>145</v>
      </c>
      <c r="R7" s="3">
        <v>94</v>
      </c>
      <c r="S7" s="3">
        <v>412</v>
      </c>
      <c r="T7" s="3">
        <v>95</v>
      </c>
      <c r="U7" s="3">
        <v>261</v>
      </c>
      <c r="V7" s="3">
        <v>207</v>
      </c>
      <c r="W7" s="3">
        <v>40</v>
      </c>
      <c r="X7" s="3">
        <v>70</v>
      </c>
      <c r="Y7" s="3">
        <v>171</v>
      </c>
    </row>
    <row r="8" spans="1:25" x14ac:dyDescent="0.45">
      <c r="A8" s="3" t="s">
        <v>179</v>
      </c>
      <c r="B8" s="3">
        <v>416</v>
      </c>
      <c r="C8">
        <v>169</v>
      </c>
      <c r="D8">
        <v>169</v>
      </c>
      <c r="E8">
        <v>169</v>
      </c>
      <c r="F8">
        <v>169</v>
      </c>
      <c r="G8">
        <v>169</v>
      </c>
      <c r="H8">
        <v>169</v>
      </c>
      <c r="I8">
        <v>169</v>
      </c>
      <c r="J8">
        <v>169</v>
      </c>
      <c r="K8">
        <v>169</v>
      </c>
      <c r="L8">
        <v>169</v>
      </c>
      <c r="M8">
        <v>169</v>
      </c>
      <c r="N8">
        <v>169</v>
      </c>
      <c r="O8">
        <v>169</v>
      </c>
      <c r="P8">
        <v>169</v>
      </c>
      <c r="Q8" s="3">
        <v>232</v>
      </c>
      <c r="R8" s="3">
        <v>244</v>
      </c>
      <c r="S8" s="3">
        <v>232</v>
      </c>
      <c r="T8" s="3">
        <v>244</v>
      </c>
      <c r="U8" s="3">
        <v>232</v>
      </c>
      <c r="V8" s="3">
        <v>236</v>
      </c>
      <c r="W8" s="3">
        <v>235</v>
      </c>
      <c r="X8" s="3">
        <v>236</v>
      </c>
      <c r="Y8" s="3">
        <v>253</v>
      </c>
    </row>
    <row r="9" spans="1:25" x14ac:dyDescent="0.45">
      <c r="A9" s="3" t="s">
        <v>180</v>
      </c>
      <c r="B9" s="9">
        <v>499</v>
      </c>
      <c r="C9" s="3">
        <v>1896</v>
      </c>
      <c r="D9" s="3">
        <v>1979</v>
      </c>
      <c r="E9" s="3">
        <v>2068</v>
      </c>
      <c r="F9" s="3">
        <v>2168</v>
      </c>
      <c r="G9" s="3">
        <v>2264</v>
      </c>
      <c r="H9" s="3">
        <v>2357</v>
      </c>
      <c r="I9" s="3">
        <v>2454</v>
      </c>
      <c r="J9" s="3">
        <v>2545</v>
      </c>
      <c r="K9" s="3">
        <v>2640</v>
      </c>
      <c r="L9" s="3">
        <v>2734</v>
      </c>
      <c r="M9" s="3">
        <v>2829</v>
      </c>
      <c r="N9" s="3">
        <v>2923</v>
      </c>
      <c r="O9" s="3">
        <v>3018</v>
      </c>
      <c r="P9" s="3">
        <v>3115</v>
      </c>
      <c r="Q9" s="3">
        <v>292</v>
      </c>
      <c r="R9" s="3">
        <v>498</v>
      </c>
      <c r="S9" s="3">
        <v>1150</v>
      </c>
      <c r="T9" s="3">
        <v>876</v>
      </c>
      <c r="U9" s="3">
        <v>1301</v>
      </c>
      <c r="V9" s="3">
        <v>1354</v>
      </c>
      <c r="W9" s="3">
        <v>1521</v>
      </c>
      <c r="X9" s="3">
        <v>376</v>
      </c>
      <c r="Y9" s="3">
        <v>219</v>
      </c>
    </row>
    <row r="10" spans="1:25" x14ac:dyDescent="0.45">
      <c r="A10" s="3" t="s">
        <v>181</v>
      </c>
      <c r="B10" s="14">
        <v>310</v>
      </c>
      <c r="C10" s="3">
        <v>178</v>
      </c>
      <c r="D10" s="3">
        <v>178</v>
      </c>
      <c r="E10" s="3">
        <v>178</v>
      </c>
      <c r="F10" s="3">
        <v>178</v>
      </c>
      <c r="G10" s="3">
        <v>178</v>
      </c>
      <c r="H10" s="3">
        <v>178</v>
      </c>
      <c r="I10" s="3">
        <v>178</v>
      </c>
      <c r="J10" s="3">
        <v>178</v>
      </c>
      <c r="K10" s="3">
        <v>178</v>
      </c>
      <c r="L10" s="3">
        <v>178</v>
      </c>
      <c r="M10" s="3">
        <v>178</v>
      </c>
      <c r="N10" s="3">
        <v>178</v>
      </c>
      <c r="O10" s="3">
        <v>178</v>
      </c>
      <c r="P10" s="3">
        <v>178</v>
      </c>
      <c r="Q10" s="3">
        <v>232</v>
      </c>
      <c r="R10" s="3">
        <v>244</v>
      </c>
      <c r="S10" s="3">
        <v>232</v>
      </c>
      <c r="T10" s="3">
        <v>244</v>
      </c>
      <c r="U10" s="3">
        <v>232</v>
      </c>
      <c r="V10" s="3">
        <v>236</v>
      </c>
      <c r="W10" s="3">
        <v>235</v>
      </c>
      <c r="X10" s="3">
        <v>236</v>
      </c>
      <c r="Y10" s="3">
        <v>246</v>
      </c>
    </row>
    <row r="11" spans="1:25" x14ac:dyDescent="0.45">
      <c r="A11" s="3" t="s">
        <v>182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x14ac:dyDescent="0.45">
      <c r="A12" s="3" t="s">
        <v>183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45">
      <c r="A15" s="3" t="s">
        <v>184</v>
      </c>
      <c r="B15" s="3">
        <v>396</v>
      </c>
      <c r="C15" s="3">
        <v>1886</v>
      </c>
      <c r="D15" s="3">
        <v>1969</v>
      </c>
      <c r="E15" s="3">
        <v>2058</v>
      </c>
      <c r="F15" s="3">
        <v>2158</v>
      </c>
      <c r="G15" s="3">
        <v>2254</v>
      </c>
      <c r="H15" s="3">
        <v>2347</v>
      </c>
      <c r="I15" s="3">
        <v>2444</v>
      </c>
      <c r="J15" s="3">
        <v>2535</v>
      </c>
      <c r="K15" s="3">
        <v>2630</v>
      </c>
      <c r="L15" s="3">
        <v>2724</v>
      </c>
      <c r="M15" s="3">
        <v>2820</v>
      </c>
      <c r="N15" s="3">
        <v>2913</v>
      </c>
      <c r="O15" s="3">
        <v>3009</v>
      </c>
      <c r="P15" s="3">
        <v>3106</v>
      </c>
      <c r="Q15" s="3">
        <v>290</v>
      </c>
      <c r="R15" s="3">
        <v>488</v>
      </c>
      <c r="S15" s="3">
        <v>1148</v>
      </c>
      <c r="T15" s="3">
        <v>879</v>
      </c>
      <c r="U15" s="3">
        <v>1300</v>
      </c>
      <c r="V15" s="3">
        <v>1357</v>
      </c>
      <c r="W15" s="3">
        <v>1524</v>
      </c>
      <c r="X15" s="3"/>
      <c r="Y15" s="3">
        <v>264</v>
      </c>
    </row>
    <row r="16" spans="1:25" x14ac:dyDescent="0.45">
      <c r="A16" s="3" t="s">
        <v>185</v>
      </c>
      <c r="B16" s="3">
        <v>232</v>
      </c>
      <c r="C16" s="3">
        <v>115</v>
      </c>
      <c r="D16" s="3">
        <v>115</v>
      </c>
      <c r="E16" s="3">
        <v>115</v>
      </c>
      <c r="F16" s="3">
        <v>115</v>
      </c>
      <c r="G16" s="3">
        <v>115</v>
      </c>
      <c r="H16" s="3">
        <v>115</v>
      </c>
      <c r="I16" s="3">
        <v>115</v>
      </c>
      <c r="J16" s="3">
        <v>115</v>
      </c>
      <c r="K16" s="3">
        <v>115</v>
      </c>
      <c r="L16" s="3">
        <v>115</v>
      </c>
      <c r="M16" s="3">
        <v>115</v>
      </c>
      <c r="N16" s="3">
        <v>115</v>
      </c>
      <c r="O16" s="3">
        <v>115</v>
      </c>
      <c r="P16" s="3">
        <v>115</v>
      </c>
      <c r="Q16" s="3">
        <v>173</v>
      </c>
      <c r="R16" s="3">
        <v>189</v>
      </c>
      <c r="S16" s="3">
        <v>177</v>
      </c>
      <c r="T16" s="3">
        <v>183</v>
      </c>
      <c r="U16" s="3">
        <v>177</v>
      </c>
      <c r="V16" s="3">
        <v>172</v>
      </c>
      <c r="W16" s="3">
        <v>174</v>
      </c>
      <c r="X16" s="3"/>
      <c r="Y16" s="3">
        <v>163</v>
      </c>
    </row>
    <row r="17" spans="1:25" x14ac:dyDescent="0.45">
      <c r="A17" s="3" t="s">
        <v>77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45">
      <c r="A18" s="3" t="s">
        <v>78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45">
      <c r="A19" s="3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X19" s="3"/>
    </row>
    <row r="20" spans="1:25" x14ac:dyDescent="0.45">
      <c r="A20" s="3" t="s">
        <v>80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X20" s="3"/>
    </row>
    <row r="21" spans="1:25" x14ac:dyDescent="0.45">
      <c r="A21" s="3" t="s">
        <v>349</v>
      </c>
      <c r="B21" s="3"/>
      <c r="C21">
        <f>C8+9</f>
        <v>178</v>
      </c>
      <c r="D21">
        <f t="shared" ref="D21:P21" si="0">D8+9</f>
        <v>178</v>
      </c>
      <c r="E21">
        <f t="shared" si="0"/>
        <v>178</v>
      </c>
      <c r="F21">
        <f t="shared" si="0"/>
        <v>178</v>
      </c>
      <c r="G21">
        <f t="shared" si="0"/>
        <v>178</v>
      </c>
      <c r="H21">
        <f t="shared" si="0"/>
        <v>178</v>
      </c>
      <c r="I21">
        <f t="shared" si="0"/>
        <v>178</v>
      </c>
      <c r="J21">
        <f t="shared" si="0"/>
        <v>178</v>
      </c>
      <c r="K21">
        <f t="shared" si="0"/>
        <v>178</v>
      </c>
      <c r="L21">
        <f t="shared" si="0"/>
        <v>178</v>
      </c>
      <c r="M21">
        <f t="shared" si="0"/>
        <v>178</v>
      </c>
      <c r="N21">
        <f t="shared" si="0"/>
        <v>178</v>
      </c>
      <c r="O21">
        <f t="shared" si="0"/>
        <v>178</v>
      </c>
      <c r="P21">
        <f t="shared" si="0"/>
        <v>178</v>
      </c>
      <c r="Q21" s="3">
        <v>267</v>
      </c>
      <c r="R21" s="3">
        <v>216</v>
      </c>
      <c r="S21" s="3">
        <v>533</v>
      </c>
      <c r="T21" s="3">
        <v>215</v>
      </c>
      <c r="U21" s="3">
        <v>383</v>
      </c>
      <c r="V21" s="3">
        <v>329</v>
      </c>
      <c r="W21" s="3">
        <v>162</v>
      </c>
      <c r="X21" s="3"/>
      <c r="Y21" s="3">
        <v>269</v>
      </c>
    </row>
    <row r="22" spans="1:25" x14ac:dyDescent="0.45">
      <c r="A22" s="3" t="s">
        <v>350</v>
      </c>
      <c r="B22" s="3"/>
      <c r="C22">
        <f>C9+9</f>
        <v>1905</v>
      </c>
      <c r="D22">
        <f t="shared" ref="D22:P22" si="1">D9+9</f>
        <v>1988</v>
      </c>
      <c r="E22">
        <f t="shared" si="1"/>
        <v>2077</v>
      </c>
      <c r="F22">
        <f t="shared" si="1"/>
        <v>2177</v>
      </c>
      <c r="G22">
        <f t="shared" si="1"/>
        <v>2273</v>
      </c>
      <c r="H22">
        <f t="shared" si="1"/>
        <v>2366</v>
      </c>
      <c r="I22">
        <f t="shared" si="1"/>
        <v>2463</v>
      </c>
      <c r="J22">
        <f t="shared" si="1"/>
        <v>2554</v>
      </c>
      <c r="K22">
        <f t="shared" si="1"/>
        <v>2649</v>
      </c>
      <c r="L22">
        <f t="shared" si="1"/>
        <v>2743</v>
      </c>
      <c r="M22">
        <f t="shared" si="1"/>
        <v>2838</v>
      </c>
      <c r="N22">
        <f t="shared" si="1"/>
        <v>2932</v>
      </c>
      <c r="O22">
        <f t="shared" si="1"/>
        <v>3027</v>
      </c>
      <c r="P22">
        <f t="shared" si="1"/>
        <v>3124</v>
      </c>
      <c r="Q22" s="3">
        <v>179</v>
      </c>
      <c r="R22" s="3">
        <v>191</v>
      </c>
      <c r="S22" s="3">
        <v>179</v>
      </c>
      <c r="T22" s="3">
        <v>190</v>
      </c>
      <c r="U22" s="3">
        <v>179</v>
      </c>
      <c r="V22" s="3">
        <v>182</v>
      </c>
      <c r="W22" s="3">
        <v>182</v>
      </c>
      <c r="X22" s="3"/>
      <c r="Y22" s="3">
        <v>191</v>
      </c>
    </row>
    <row r="23" spans="1:25" x14ac:dyDescent="0.45">
      <c r="A23" s="3" t="s">
        <v>83</v>
      </c>
      <c r="B23" s="3" t="str">
        <f>"LTM_1200_5.1/"&amp;B1&amp;".png"</f>
        <v>LTM_1200_5.1/BODY.png</v>
      </c>
      <c r="C23" s="3" t="str">
        <f t="shared" ref="C23:Y23" si="2">"LTM_1200_5.1/"&amp;C1&amp;".png"</f>
        <v>LTM_1200_5.1/T_13.2.png</v>
      </c>
      <c r="D23" s="3" t="str">
        <f t="shared" si="2"/>
        <v>LTM_1200_5.1/T_17.7.png</v>
      </c>
      <c r="E23" s="3" t="str">
        <f t="shared" si="2"/>
        <v>LTM_1200_5.1/T_22.2.png</v>
      </c>
      <c r="F23" s="3" t="str">
        <f t="shared" si="2"/>
        <v>LTM_1200_5.1/T_26.7.png</v>
      </c>
      <c r="G23" s="3" t="str">
        <f t="shared" si="2"/>
        <v>LTM_1200_5.1/T_31.3.png</v>
      </c>
      <c r="H23" s="3" t="str">
        <f t="shared" si="2"/>
        <v>LTM_1200_5.1/T_35.8.png</v>
      </c>
      <c r="I23" s="3" t="str">
        <f t="shared" si="2"/>
        <v>LTM_1200_5.1/T_40.3.png</v>
      </c>
      <c r="J23" s="3" t="str">
        <f t="shared" si="2"/>
        <v>LTM_1200_5.1/T_44.8.png</v>
      </c>
      <c r="K23" s="3" t="str">
        <f t="shared" si="2"/>
        <v>LTM_1200_5.1/T_49.3.png</v>
      </c>
      <c r="L23" s="3" t="str">
        <f t="shared" si="2"/>
        <v>LTM_1200_5.1/T_53.8.png</v>
      </c>
      <c r="M23" s="3" t="str">
        <f t="shared" si="2"/>
        <v>LTM_1200_5.1/T_58.3.png</v>
      </c>
      <c r="N23" s="3" t="str">
        <f t="shared" si="2"/>
        <v>LTM_1200_5.1/T_62.8.png</v>
      </c>
      <c r="O23" s="3" t="str">
        <f t="shared" si="2"/>
        <v>LTM_1200_5.1/T_67.3.png</v>
      </c>
      <c r="P23" s="3" t="str">
        <f t="shared" si="2"/>
        <v>LTM_1200_5.1/T_72.png</v>
      </c>
      <c r="Q23" s="3" t="str">
        <f t="shared" si="2"/>
        <v>LTM_1200_5.1/K_5.4.png</v>
      </c>
      <c r="R23" s="3" t="str">
        <f t="shared" si="2"/>
        <v>LTM_1200_5.1/K_12.2.png</v>
      </c>
      <c r="S23" s="3" t="str">
        <f t="shared" si="2"/>
        <v>LTM_1200_5.1/K_19.2.png</v>
      </c>
      <c r="T23" s="3" t="str">
        <f t="shared" si="2"/>
        <v>LTM_1200_5.1/K_22.png</v>
      </c>
      <c r="U23" s="3" t="str">
        <f t="shared" si="2"/>
        <v>LTM_1200_5.1/K_26.2.png</v>
      </c>
      <c r="V23" s="3" t="str">
        <f t="shared" si="2"/>
        <v>LTM_1200_5.1/K_29.png</v>
      </c>
      <c r="W23" s="3" t="str">
        <f t="shared" si="2"/>
        <v>LTM_1200_5.1/K_36.png</v>
      </c>
      <c r="X23" s="3" t="str">
        <f t="shared" si="2"/>
        <v>LTM_1200_5.1/V.png</v>
      </c>
      <c r="Y23" s="3" t="str">
        <f t="shared" si="2"/>
        <v>LTM_1200_5.1/A_0.png</v>
      </c>
    </row>
    <row r="24" spans="1:25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3">
        <v>12</v>
      </c>
      <c r="O24" s="3">
        <v>12</v>
      </c>
      <c r="P24" s="3">
        <v>12</v>
      </c>
      <c r="Q24" s="3">
        <v>8</v>
      </c>
      <c r="R24" s="3">
        <v>8</v>
      </c>
      <c r="S24" s="3">
        <v>8</v>
      </c>
      <c r="T24" s="3">
        <v>8</v>
      </c>
      <c r="U24" s="3">
        <v>8</v>
      </c>
      <c r="V24" s="3">
        <v>8</v>
      </c>
      <c r="W24" s="3">
        <v>8</v>
      </c>
      <c r="X24" s="3">
        <v>10</v>
      </c>
      <c r="Y24" s="3">
        <v>9</v>
      </c>
    </row>
    <row r="25" spans="1:25" x14ac:dyDescent="0.45">
      <c r="A25" s="3" t="s">
        <v>137</v>
      </c>
      <c r="B25" s="3">
        <v>562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45">
      <c r="A26" s="3" t="s">
        <v>138</v>
      </c>
      <c r="B26" s="3">
        <v>417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45">
      <c r="A27" s="15" t="s">
        <v>139</v>
      </c>
      <c r="B27" s="3">
        <v>165</v>
      </c>
      <c r="C27">
        <v>1240</v>
      </c>
      <c r="D27">
        <v>1157</v>
      </c>
      <c r="E27">
        <v>1068</v>
      </c>
      <c r="F27">
        <v>968</v>
      </c>
      <c r="G27">
        <v>871</v>
      </c>
      <c r="H27">
        <v>778</v>
      </c>
      <c r="I27">
        <v>681</v>
      </c>
      <c r="J27">
        <v>591</v>
      </c>
      <c r="K27">
        <v>496</v>
      </c>
      <c r="L27">
        <v>402</v>
      </c>
      <c r="M27">
        <v>306</v>
      </c>
      <c r="N27">
        <v>212</v>
      </c>
      <c r="O27">
        <v>119</v>
      </c>
      <c r="P27">
        <v>21</v>
      </c>
      <c r="Q27" s="3">
        <v>145</v>
      </c>
      <c r="R27" s="3">
        <v>94</v>
      </c>
      <c r="S27" s="3">
        <v>412</v>
      </c>
      <c r="T27" s="3">
        <v>95</v>
      </c>
      <c r="U27" s="3">
        <v>261</v>
      </c>
      <c r="V27" s="3">
        <v>207</v>
      </c>
      <c r="W27" s="3">
        <v>40</v>
      </c>
      <c r="X27" s="3">
        <v>70</v>
      </c>
      <c r="Y27" s="3">
        <v>171</v>
      </c>
    </row>
    <row r="28" spans="1:25" x14ac:dyDescent="0.45">
      <c r="A28" s="16" t="s">
        <v>140</v>
      </c>
      <c r="B28" s="3">
        <v>416</v>
      </c>
      <c r="C28">
        <v>169</v>
      </c>
      <c r="D28">
        <v>169</v>
      </c>
      <c r="E28">
        <v>169</v>
      </c>
      <c r="F28">
        <v>169</v>
      </c>
      <c r="G28">
        <v>169</v>
      </c>
      <c r="H28">
        <v>169</v>
      </c>
      <c r="I28">
        <v>169</v>
      </c>
      <c r="J28">
        <v>169</v>
      </c>
      <c r="K28">
        <v>169</v>
      </c>
      <c r="L28">
        <v>169</v>
      </c>
      <c r="M28">
        <v>169</v>
      </c>
      <c r="N28">
        <v>169</v>
      </c>
      <c r="O28">
        <v>169</v>
      </c>
      <c r="P28">
        <v>169</v>
      </c>
      <c r="Q28" s="3">
        <v>232</v>
      </c>
      <c r="R28" s="3">
        <v>244</v>
      </c>
      <c r="S28" s="3">
        <v>232</v>
      </c>
      <c r="T28" s="3">
        <v>244</v>
      </c>
      <c r="U28" s="3">
        <v>232</v>
      </c>
      <c r="V28" s="3">
        <v>236</v>
      </c>
      <c r="W28" s="3">
        <v>235</v>
      </c>
      <c r="X28" s="3">
        <v>236</v>
      </c>
      <c r="Y28" s="3">
        <v>253</v>
      </c>
    </row>
    <row r="29" spans="1:25" x14ac:dyDescent="0.45">
      <c r="A29" s="16" t="s">
        <v>141</v>
      </c>
      <c r="B29" s="9">
        <v>499</v>
      </c>
      <c r="C29" s="3">
        <v>1896</v>
      </c>
      <c r="D29" s="3">
        <v>1979</v>
      </c>
      <c r="E29" s="3">
        <v>2068</v>
      </c>
      <c r="F29" s="3">
        <v>2168</v>
      </c>
      <c r="G29" s="3">
        <v>2264</v>
      </c>
      <c r="H29" s="3">
        <v>2357</v>
      </c>
      <c r="I29" s="3">
        <v>2454</v>
      </c>
      <c r="J29" s="3">
        <v>2545</v>
      </c>
      <c r="K29" s="3">
        <v>2640</v>
      </c>
      <c r="L29" s="3">
        <v>2734</v>
      </c>
      <c r="M29" s="3">
        <v>2829</v>
      </c>
      <c r="N29" s="3">
        <v>2923</v>
      </c>
      <c r="O29" s="3">
        <v>3018</v>
      </c>
      <c r="P29" s="3">
        <v>3115</v>
      </c>
      <c r="Q29" s="3">
        <v>292</v>
      </c>
      <c r="R29" s="3">
        <v>498</v>
      </c>
      <c r="S29" s="3">
        <v>1150</v>
      </c>
      <c r="T29" s="3">
        <v>876</v>
      </c>
      <c r="U29" s="3">
        <v>1301</v>
      </c>
      <c r="V29" s="3">
        <v>1354</v>
      </c>
      <c r="W29" s="3">
        <v>1521</v>
      </c>
      <c r="X29" s="3">
        <v>376</v>
      </c>
      <c r="Y29" s="3">
        <v>219</v>
      </c>
    </row>
    <row r="30" spans="1:25" x14ac:dyDescent="0.45">
      <c r="A30" s="17" t="s">
        <v>142</v>
      </c>
      <c r="B30" s="3">
        <v>416</v>
      </c>
      <c r="C30">
        <v>169</v>
      </c>
      <c r="D30">
        <v>169</v>
      </c>
      <c r="E30">
        <v>169</v>
      </c>
      <c r="F30">
        <v>169</v>
      </c>
      <c r="G30">
        <v>169</v>
      </c>
      <c r="H30">
        <v>169</v>
      </c>
      <c r="I30">
        <v>169</v>
      </c>
      <c r="J30">
        <v>169</v>
      </c>
      <c r="K30">
        <v>169</v>
      </c>
      <c r="L30">
        <v>169</v>
      </c>
      <c r="M30">
        <v>169</v>
      </c>
      <c r="N30">
        <v>169</v>
      </c>
      <c r="O30">
        <v>169</v>
      </c>
      <c r="P30">
        <v>169</v>
      </c>
      <c r="Q30" s="3">
        <v>232</v>
      </c>
      <c r="R30" s="3">
        <v>244</v>
      </c>
      <c r="S30" s="3">
        <v>232</v>
      </c>
      <c r="T30" s="3">
        <v>244</v>
      </c>
      <c r="U30" s="3">
        <v>232</v>
      </c>
      <c r="V30" s="3">
        <v>236</v>
      </c>
      <c r="W30" s="3">
        <v>235</v>
      </c>
      <c r="X30" s="3">
        <v>236</v>
      </c>
      <c r="Y30" s="3">
        <v>253</v>
      </c>
    </row>
    <row r="34" spans="3:16" x14ac:dyDescent="0.4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3:16" x14ac:dyDescent="0.4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0"/>
  <sheetViews>
    <sheetView zoomScale="114" zoomScaleNormal="70" zoomScalePageLayoutView="70" workbookViewId="0">
      <selection activeCell="V30" sqref="V30"/>
    </sheetView>
  </sheetViews>
  <sheetFormatPr defaultColWidth="8.6328125" defaultRowHeight="19.2" x14ac:dyDescent="0.45"/>
  <sheetData>
    <row r="1" spans="1:22" x14ac:dyDescent="0.45">
      <c r="A1" s="3" t="s">
        <v>143</v>
      </c>
      <c r="B1" t="s">
        <v>1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217</v>
      </c>
      <c r="J1" t="s">
        <v>372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381</v>
      </c>
      <c r="T1" t="s">
        <v>239</v>
      </c>
      <c r="U1" t="s">
        <v>382</v>
      </c>
      <c r="V1" t="s">
        <v>199</v>
      </c>
    </row>
    <row r="2" spans="1:22" x14ac:dyDescent="0.45">
      <c r="A2" s="3" t="s">
        <v>165</v>
      </c>
      <c r="B2" s="7"/>
      <c r="C2" s="3" t="s">
        <v>166</v>
      </c>
      <c r="D2" s="3" t="s">
        <v>166</v>
      </c>
      <c r="E2" s="3" t="s">
        <v>166</v>
      </c>
      <c r="F2" s="3" t="s">
        <v>166</v>
      </c>
      <c r="G2" s="3" t="s">
        <v>166</v>
      </c>
      <c r="H2" s="3" t="s">
        <v>166</v>
      </c>
      <c r="I2" s="3" t="s">
        <v>166</v>
      </c>
      <c r="J2" s="3" t="s">
        <v>166</v>
      </c>
      <c r="K2" s="3" t="s">
        <v>166</v>
      </c>
      <c r="L2" s="3" t="s">
        <v>166</v>
      </c>
      <c r="M2" s="3" t="s">
        <v>166</v>
      </c>
      <c r="N2" s="3" t="s">
        <v>166</v>
      </c>
      <c r="O2" s="3" t="s">
        <v>166</v>
      </c>
      <c r="P2" s="3" t="s">
        <v>166</v>
      </c>
      <c r="Q2" s="3"/>
      <c r="R2" s="3"/>
      <c r="S2" s="3"/>
      <c r="T2" s="3"/>
      <c r="U2" s="3"/>
      <c r="V2" s="3"/>
    </row>
    <row r="3" spans="1:22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 t="b">
        <v>0</v>
      </c>
      <c r="U4" s="3" t="b">
        <v>0</v>
      </c>
      <c r="V4" s="3" t="b">
        <v>1</v>
      </c>
    </row>
    <row r="5" spans="1:22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v>0</v>
      </c>
      <c r="U5" s="3">
        <v>0</v>
      </c>
      <c r="V5" s="3">
        <v>7</v>
      </c>
    </row>
    <row r="6" spans="1:22" x14ac:dyDescent="0.45">
      <c r="A6" s="3" t="s">
        <v>172</v>
      </c>
      <c r="B6" s="3" t="s">
        <v>173</v>
      </c>
      <c r="C6" s="3" t="s">
        <v>174</v>
      </c>
      <c r="D6" s="3" t="s">
        <v>174</v>
      </c>
      <c r="E6" s="3" t="s">
        <v>174</v>
      </c>
      <c r="F6" s="3" t="s">
        <v>174</v>
      </c>
      <c r="G6" s="3" t="s">
        <v>174</v>
      </c>
      <c r="H6" s="3" t="s">
        <v>174</v>
      </c>
      <c r="I6" s="3" t="s">
        <v>174</v>
      </c>
      <c r="J6" s="3" t="s">
        <v>174</v>
      </c>
      <c r="K6" s="3" t="s">
        <v>174</v>
      </c>
      <c r="L6" s="3" t="s">
        <v>174</v>
      </c>
      <c r="M6" s="3" t="s">
        <v>174</v>
      </c>
      <c r="N6" s="3" t="s">
        <v>174</v>
      </c>
      <c r="O6" s="3" t="s">
        <v>174</v>
      </c>
      <c r="P6" s="3" t="s">
        <v>174</v>
      </c>
      <c r="Q6" s="3" t="s">
        <v>177</v>
      </c>
      <c r="R6" s="3" t="s">
        <v>177</v>
      </c>
      <c r="S6" s="3" t="s">
        <v>177</v>
      </c>
      <c r="T6" s="3" t="s">
        <v>175</v>
      </c>
      <c r="U6" s="3" t="s">
        <v>175</v>
      </c>
      <c r="V6" s="3" t="s">
        <v>175</v>
      </c>
    </row>
    <row r="7" spans="1:22" x14ac:dyDescent="0.45">
      <c r="A7" s="3" t="s">
        <v>178</v>
      </c>
      <c r="B7">
        <v>104</v>
      </c>
      <c r="C7">
        <v>1359</v>
      </c>
      <c r="D7">
        <v>1255</v>
      </c>
      <c r="E7">
        <v>1147</v>
      </c>
      <c r="F7">
        <v>1042</v>
      </c>
      <c r="G7">
        <v>939</v>
      </c>
      <c r="H7">
        <v>835</v>
      </c>
      <c r="I7">
        <v>733</v>
      </c>
      <c r="J7">
        <v>626</v>
      </c>
      <c r="K7">
        <v>519</v>
      </c>
      <c r="L7">
        <v>418</v>
      </c>
      <c r="M7">
        <v>347</v>
      </c>
      <c r="N7">
        <v>313</v>
      </c>
      <c r="O7">
        <v>241</v>
      </c>
      <c r="P7">
        <v>225</v>
      </c>
      <c r="Q7">
        <v>67</v>
      </c>
      <c r="R7">
        <v>61</v>
      </c>
      <c r="S7">
        <v>72</v>
      </c>
      <c r="T7">
        <v>79</v>
      </c>
      <c r="U7">
        <v>130</v>
      </c>
      <c r="V7">
        <v>112</v>
      </c>
    </row>
    <row r="8" spans="1:22" x14ac:dyDescent="0.45">
      <c r="A8" s="3" t="s">
        <v>179</v>
      </c>
      <c r="B8">
        <v>442</v>
      </c>
      <c r="C8">
        <v>171</v>
      </c>
      <c r="D8">
        <v>171</v>
      </c>
      <c r="E8">
        <v>171</v>
      </c>
      <c r="F8">
        <v>171</v>
      </c>
      <c r="G8">
        <v>171</v>
      </c>
      <c r="H8">
        <v>171</v>
      </c>
      <c r="I8">
        <v>171</v>
      </c>
      <c r="J8">
        <v>171</v>
      </c>
      <c r="K8">
        <v>171</v>
      </c>
      <c r="L8">
        <v>171</v>
      </c>
      <c r="M8">
        <v>171</v>
      </c>
      <c r="N8">
        <v>171</v>
      </c>
      <c r="O8">
        <v>171</v>
      </c>
      <c r="P8">
        <v>171</v>
      </c>
      <c r="Q8">
        <v>180</v>
      </c>
      <c r="R8">
        <v>184</v>
      </c>
      <c r="S8">
        <v>179</v>
      </c>
      <c r="T8">
        <v>203</v>
      </c>
      <c r="U8">
        <v>187</v>
      </c>
      <c r="V8">
        <v>189</v>
      </c>
    </row>
    <row r="9" spans="1:22" x14ac:dyDescent="0.45">
      <c r="A9" s="3" t="s">
        <v>180</v>
      </c>
      <c r="B9" s="10">
        <v>428</v>
      </c>
      <c r="C9">
        <v>2029</v>
      </c>
      <c r="D9">
        <v>2125</v>
      </c>
      <c r="E9">
        <v>2230</v>
      </c>
      <c r="F9">
        <v>2334</v>
      </c>
      <c r="G9">
        <v>2438</v>
      </c>
      <c r="H9">
        <v>2543</v>
      </c>
      <c r="I9">
        <v>2644</v>
      </c>
      <c r="J9">
        <v>2752</v>
      </c>
      <c r="K9">
        <v>2857</v>
      </c>
      <c r="L9">
        <v>2958</v>
      </c>
      <c r="M9">
        <v>3029</v>
      </c>
      <c r="N9">
        <v>3063</v>
      </c>
      <c r="O9">
        <v>3136</v>
      </c>
      <c r="P9">
        <v>3152</v>
      </c>
      <c r="Q9">
        <v>456</v>
      </c>
      <c r="R9">
        <v>808</v>
      </c>
      <c r="S9">
        <v>191</v>
      </c>
      <c r="T9">
        <v>140</v>
      </c>
      <c r="U9">
        <v>149</v>
      </c>
      <c r="V9">
        <v>414</v>
      </c>
    </row>
    <row r="10" spans="1:22" x14ac:dyDescent="0.45">
      <c r="A10" s="3" t="s">
        <v>181</v>
      </c>
      <c r="B10" s="13">
        <v>350</v>
      </c>
      <c r="C10">
        <v>184</v>
      </c>
      <c r="D10">
        <v>185</v>
      </c>
      <c r="E10">
        <v>184</v>
      </c>
      <c r="F10">
        <v>185</v>
      </c>
      <c r="G10">
        <v>184</v>
      </c>
      <c r="H10">
        <v>185</v>
      </c>
      <c r="I10">
        <v>184</v>
      </c>
      <c r="J10">
        <v>185</v>
      </c>
      <c r="K10">
        <v>185</v>
      </c>
      <c r="L10">
        <v>185</v>
      </c>
      <c r="M10">
        <v>185</v>
      </c>
      <c r="N10">
        <v>185</v>
      </c>
      <c r="O10">
        <v>185</v>
      </c>
      <c r="P10">
        <v>185</v>
      </c>
      <c r="Q10">
        <v>180</v>
      </c>
      <c r="R10">
        <v>184</v>
      </c>
      <c r="S10">
        <v>179</v>
      </c>
      <c r="T10">
        <v>194</v>
      </c>
      <c r="U10">
        <v>187</v>
      </c>
      <c r="V10">
        <v>189</v>
      </c>
    </row>
    <row r="11" spans="1:22" x14ac:dyDescent="0.45">
      <c r="A11" s="3" t="s">
        <v>182</v>
      </c>
    </row>
    <row r="12" spans="1:22" x14ac:dyDescent="0.45">
      <c r="A12" s="3" t="s">
        <v>183</v>
      </c>
    </row>
    <row r="13" spans="1:22" x14ac:dyDescent="0.45">
      <c r="A13" s="3" t="s">
        <v>73</v>
      </c>
    </row>
    <row r="14" spans="1:22" x14ac:dyDescent="0.45">
      <c r="A14" s="3" t="s">
        <v>74</v>
      </c>
    </row>
    <row r="15" spans="1:22" x14ac:dyDescent="0.45">
      <c r="A15" s="3" t="s">
        <v>184</v>
      </c>
      <c r="B15">
        <v>348</v>
      </c>
      <c r="C15">
        <v>2019</v>
      </c>
      <c r="D15">
        <v>2115</v>
      </c>
      <c r="E15">
        <v>2220</v>
      </c>
      <c r="F15">
        <v>2325</v>
      </c>
      <c r="G15">
        <v>2428</v>
      </c>
      <c r="H15">
        <v>2532</v>
      </c>
      <c r="I15">
        <v>2634</v>
      </c>
      <c r="J15">
        <v>2742</v>
      </c>
      <c r="K15">
        <v>2848</v>
      </c>
      <c r="L15">
        <v>2948</v>
      </c>
      <c r="M15">
        <v>3019</v>
      </c>
      <c r="N15">
        <v>3053</v>
      </c>
      <c r="O15">
        <v>3127</v>
      </c>
      <c r="P15">
        <v>3142</v>
      </c>
      <c r="Q15">
        <v>457</v>
      </c>
      <c r="R15">
        <v>813</v>
      </c>
      <c r="S15">
        <v>104</v>
      </c>
      <c r="T15">
        <v>181</v>
      </c>
    </row>
    <row r="16" spans="1:22" x14ac:dyDescent="0.45">
      <c r="A16" s="3" t="s">
        <v>185</v>
      </c>
      <c r="B16">
        <v>271</v>
      </c>
      <c r="C16">
        <v>120</v>
      </c>
      <c r="D16">
        <v>120</v>
      </c>
      <c r="E16">
        <v>120</v>
      </c>
      <c r="F16">
        <v>120</v>
      </c>
      <c r="G16">
        <v>120</v>
      </c>
      <c r="H16">
        <v>120</v>
      </c>
      <c r="I16">
        <v>120</v>
      </c>
      <c r="J16">
        <v>120</v>
      </c>
      <c r="K16">
        <v>120</v>
      </c>
      <c r="L16">
        <v>120</v>
      </c>
      <c r="M16">
        <v>120</v>
      </c>
      <c r="N16">
        <v>120</v>
      </c>
      <c r="O16">
        <v>120</v>
      </c>
      <c r="P16">
        <v>120</v>
      </c>
      <c r="Q16">
        <v>141</v>
      </c>
      <c r="R16">
        <v>139</v>
      </c>
      <c r="S16">
        <v>106</v>
      </c>
      <c r="T16">
        <v>120</v>
      </c>
    </row>
    <row r="17" spans="1:22" x14ac:dyDescent="0.45">
      <c r="A17" s="3" t="s">
        <v>77</v>
      </c>
      <c r="S17">
        <v>199</v>
      </c>
    </row>
    <row r="18" spans="1:22" x14ac:dyDescent="0.45">
      <c r="A18" s="3" t="s">
        <v>78</v>
      </c>
      <c r="S18">
        <v>195</v>
      </c>
    </row>
    <row r="19" spans="1:22" x14ac:dyDescent="0.45">
      <c r="A19" s="3" t="s">
        <v>79</v>
      </c>
    </row>
    <row r="20" spans="1:22" x14ac:dyDescent="0.45">
      <c r="A20" s="3" t="s">
        <v>80</v>
      </c>
    </row>
    <row r="21" spans="1:22" x14ac:dyDescent="0.45">
      <c r="A21" s="3" t="s">
        <v>349</v>
      </c>
      <c r="C21">
        <v>2029</v>
      </c>
      <c r="D21">
        <v>2125</v>
      </c>
      <c r="E21">
        <v>2230</v>
      </c>
      <c r="F21">
        <v>2335</v>
      </c>
      <c r="G21">
        <v>2438</v>
      </c>
      <c r="H21">
        <v>2542</v>
      </c>
      <c r="I21">
        <v>2644</v>
      </c>
      <c r="J21">
        <v>2752</v>
      </c>
      <c r="K21">
        <v>2858</v>
      </c>
      <c r="L21">
        <v>2958</v>
      </c>
      <c r="M21">
        <v>3029</v>
      </c>
      <c r="N21">
        <v>3063</v>
      </c>
      <c r="O21">
        <v>3137</v>
      </c>
      <c r="P21">
        <v>3152</v>
      </c>
      <c r="Q21">
        <v>180</v>
      </c>
      <c r="R21">
        <v>175</v>
      </c>
      <c r="S21">
        <v>73</v>
      </c>
      <c r="T21">
        <v>177</v>
      </c>
    </row>
    <row r="22" spans="1:22" x14ac:dyDescent="0.45">
      <c r="A22" s="3" t="s">
        <v>350</v>
      </c>
      <c r="C22">
        <v>130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130</v>
      </c>
      <c r="M22">
        <v>130</v>
      </c>
      <c r="N22">
        <v>130</v>
      </c>
      <c r="O22">
        <v>130</v>
      </c>
      <c r="P22">
        <v>130</v>
      </c>
      <c r="Q22">
        <v>142</v>
      </c>
      <c r="R22">
        <v>145</v>
      </c>
      <c r="S22">
        <v>129</v>
      </c>
      <c r="T22">
        <v>153</v>
      </c>
    </row>
    <row r="23" spans="1:22" x14ac:dyDescent="0.45">
      <c r="A23" s="3" t="s">
        <v>83</v>
      </c>
      <c r="B23" t="str">
        <f>"LTM_1150_6.1/"&amp;B1&amp;".png"</f>
        <v>LTM_1150_6.1/BODY.png</v>
      </c>
      <c r="C23" t="str">
        <f t="shared" ref="C23:V23" si="0">"LTM_1150_6.1/"&amp;C1&amp;".png"</f>
        <v>LTM_1150_6.1/T_13.7.png</v>
      </c>
      <c r="D23" t="str">
        <f t="shared" si="0"/>
        <v>LTM_1150_6.1/T_18.5.png</v>
      </c>
      <c r="E23" t="str">
        <f t="shared" si="0"/>
        <v>LTM_1150_6.1/T_23.3.png</v>
      </c>
      <c r="F23" t="str">
        <f t="shared" si="0"/>
        <v>LTM_1150_6.1/T_28.1.png</v>
      </c>
      <c r="G23" t="str">
        <f t="shared" si="0"/>
        <v>LTM_1150_6.1/T_32.9.png</v>
      </c>
      <c r="H23" t="str">
        <f t="shared" si="0"/>
        <v>LTM_1150_6.1/T_37.7.png</v>
      </c>
      <c r="I23" t="str">
        <f t="shared" si="0"/>
        <v>LTM_1150_6.1/T_42.5.png</v>
      </c>
      <c r="J23" t="str">
        <f t="shared" si="0"/>
        <v>LTM_1150_6.1/T_47.4.png</v>
      </c>
      <c r="K23" t="str">
        <f t="shared" si="0"/>
        <v>LTM_1150_6.1/T_52.2.png</v>
      </c>
      <c r="L23" t="str">
        <f t="shared" si="0"/>
        <v>LTM_1150_6.1/T_57.png</v>
      </c>
      <c r="M23" t="str">
        <f t="shared" si="0"/>
        <v>LTM_1150_6.1/T_60.3.png</v>
      </c>
      <c r="N23" t="str">
        <f t="shared" si="0"/>
        <v>LTM_1150_6.1/T_61.8.png</v>
      </c>
      <c r="O23" t="str">
        <f t="shared" si="0"/>
        <v>LTM_1150_6.1/T_65.2.png</v>
      </c>
      <c r="P23" t="str">
        <f t="shared" si="0"/>
        <v>LTM_1150_6.1/T_66.png</v>
      </c>
      <c r="Q23" t="str">
        <f t="shared" si="0"/>
        <v>LTM_1150_6.1/K_10.8.png</v>
      </c>
      <c r="R23" t="str">
        <f t="shared" si="0"/>
        <v>LTM_1150_6.1/K_19.png</v>
      </c>
      <c r="S23" t="str">
        <f t="shared" si="0"/>
        <v>LTM_1150_6.1/K_2.9.png</v>
      </c>
      <c r="T23" t="str">
        <f t="shared" si="0"/>
        <v>LTM_1150_6.1/A_0.png</v>
      </c>
      <c r="U23" t="str">
        <f t="shared" si="0"/>
        <v>LTM_1150_6.1/A_H.png</v>
      </c>
      <c r="V23" t="str">
        <f t="shared" si="0"/>
        <v>LTM_1150_6.1/V.png</v>
      </c>
    </row>
    <row r="24" spans="1:22" x14ac:dyDescent="0.45">
      <c r="A24" s="3" t="s">
        <v>186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8</v>
      </c>
      <c r="R24">
        <v>8</v>
      </c>
      <c r="S24">
        <v>8</v>
      </c>
      <c r="T24">
        <v>9</v>
      </c>
      <c r="U24">
        <v>9</v>
      </c>
      <c r="V24">
        <v>10</v>
      </c>
    </row>
    <row r="25" spans="1:22" x14ac:dyDescent="0.45">
      <c r="A25" t="s">
        <v>137</v>
      </c>
      <c r="B25">
        <v>497</v>
      </c>
    </row>
    <row r="26" spans="1:22" x14ac:dyDescent="0.45">
      <c r="A26" t="s">
        <v>138</v>
      </c>
      <c r="B26">
        <v>443</v>
      </c>
    </row>
    <row r="27" spans="1:22" x14ac:dyDescent="0.45">
      <c r="A27" s="15" t="s">
        <v>139</v>
      </c>
      <c r="B27">
        <v>104</v>
      </c>
      <c r="C27">
        <v>1359</v>
      </c>
      <c r="D27">
        <v>1255</v>
      </c>
      <c r="E27">
        <v>1147</v>
      </c>
      <c r="F27">
        <v>1042</v>
      </c>
      <c r="G27">
        <v>939</v>
      </c>
      <c r="H27">
        <v>835</v>
      </c>
      <c r="I27">
        <v>733</v>
      </c>
      <c r="J27">
        <v>626</v>
      </c>
      <c r="K27">
        <v>519</v>
      </c>
      <c r="L27">
        <v>418</v>
      </c>
      <c r="M27">
        <v>347</v>
      </c>
      <c r="N27">
        <v>313</v>
      </c>
      <c r="O27">
        <v>241</v>
      </c>
      <c r="P27">
        <v>225</v>
      </c>
      <c r="Q27">
        <v>67</v>
      </c>
      <c r="R27">
        <v>61</v>
      </c>
      <c r="S27">
        <v>72</v>
      </c>
      <c r="T27">
        <v>79</v>
      </c>
      <c r="U27">
        <v>130</v>
      </c>
      <c r="V27">
        <v>112</v>
      </c>
    </row>
    <row r="28" spans="1:22" x14ac:dyDescent="0.45">
      <c r="A28" s="16" t="s">
        <v>140</v>
      </c>
      <c r="B28">
        <v>442</v>
      </c>
      <c r="C28">
        <v>171</v>
      </c>
      <c r="D28">
        <v>171</v>
      </c>
      <c r="E28">
        <v>171</v>
      </c>
      <c r="F28">
        <v>171</v>
      </c>
      <c r="G28">
        <v>171</v>
      </c>
      <c r="H28">
        <v>171</v>
      </c>
      <c r="I28">
        <v>171</v>
      </c>
      <c r="J28">
        <v>171</v>
      </c>
      <c r="K28">
        <v>171</v>
      </c>
      <c r="L28">
        <v>171</v>
      </c>
      <c r="M28">
        <v>171</v>
      </c>
      <c r="N28">
        <v>171</v>
      </c>
      <c r="O28">
        <v>171</v>
      </c>
      <c r="P28">
        <v>171</v>
      </c>
      <c r="Q28">
        <v>180</v>
      </c>
      <c r="R28">
        <v>184</v>
      </c>
      <c r="S28">
        <v>179</v>
      </c>
      <c r="T28">
        <v>203</v>
      </c>
      <c r="U28">
        <v>187</v>
      </c>
      <c r="V28">
        <v>189</v>
      </c>
    </row>
    <row r="29" spans="1:22" x14ac:dyDescent="0.45">
      <c r="A29" s="16" t="s">
        <v>141</v>
      </c>
      <c r="B29" s="10">
        <v>428</v>
      </c>
      <c r="C29">
        <v>2029</v>
      </c>
      <c r="D29">
        <v>2125</v>
      </c>
      <c r="E29">
        <v>2230</v>
      </c>
      <c r="F29">
        <v>2334</v>
      </c>
      <c r="G29">
        <v>2438</v>
      </c>
      <c r="H29">
        <v>2543</v>
      </c>
      <c r="I29">
        <v>2644</v>
      </c>
      <c r="J29">
        <v>2752</v>
      </c>
      <c r="K29">
        <v>2857</v>
      </c>
      <c r="L29">
        <v>2958</v>
      </c>
      <c r="M29">
        <v>3029</v>
      </c>
      <c r="N29">
        <v>3063</v>
      </c>
      <c r="O29">
        <v>3136</v>
      </c>
      <c r="P29">
        <v>3152</v>
      </c>
      <c r="Q29">
        <v>456</v>
      </c>
      <c r="R29">
        <v>808</v>
      </c>
      <c r="S29">
        <v>191</v>
      </c>
      <c r="T29">
        <v>140</v>
      </c>
      <c r="U29">
        <v>149</v>
      </c>
      <c r="V29">
        <v>414</v>
      </c>
    </row>
    <row r="30" spans="1:22" x14ac:dyDescent="0.45">
      <c r="A30" s="17" t="s">
        <v>142</v>
      </c>
      <c r="B30">
        <v>442</v>
      </c>
      <c r="C30">
        <v>171</v>
      </c>
      <c r="D30">
        <v>171</v>
      </c>
      <c r="E30">
        <v>171</v>
      </c>
      <c r="F30">
        <v>171</v>
      </c>
      <c r="G30">
        <v>171</v>
      </c>
      <c r="H30">
        <v>171</v>
      </c>
      <c r="I30">
        <v>171</v>
      </c>
      <c r="J30">
        <v>171</v>
      </c>
      <c r="K30">
        <v>171</v>
      </c>
      <c r="L30">
        <v>171</v>
      </c>
      <c r="M30">
        <v>171</v>
      </c>
      <c r="N30">
        <v>171</v>
      </c>
      <c r="O30">
        <v>171</v>
      </c>
      <c r="P30">
        <v>171</v>
      </c>
      <c r="Q30">
        <v>180</v>
      </c>
      <c r="R30">
        <v>184</v>
      </c>
      <c r="S30">
        <v>179</v>
      </c>
      <c r="T30">
        <v>203</v>
      </c>
      <c r="U30">
        <v>187</v>
      </c>
      <c r="V30">
        <v>189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0"/>
  <sheetViews>
    <sheetView zoomScale="113" zoomScaleNormal="70" zoomScalePageLayoutView="70" workbookViewId="0">
      <selection activeCell="I35" sqref="I35"/>
    </sheetView>
  </sheetViews>
  <sheetFormatPr defaultColWidth="8.6328125" defaultRowHeight="19.2" x14ac:dyDescent="0.45"/>
  <sheetData>
    <row r="1" spans="1:21" x14ac:dyDescent="0.45">
      <c r="A1" s="3" t="s">
        <v>143</v>
      </c>
      <c r="B1" s="3" t="s">
        <v>1</v>
      </c>
      <c r="C1" s="3" t="s">
        <v>383</v>
      </c>
      <c r="D1" s="3" t="s">
        <v>384</v>
      </c>
      <c r="E1" s="3" t="s">
        <v>212</v>
      </c>
      <c r="F1" s="3" t="s">
        <v>253</v>
      </c>
      <c r="G1" s="3" t="s">
        <v>272</v>
      </c>
      <c r="H1" s="3" t="s">
        <v>385</v>
      </c>
      <c r="I1" s="3" t="s">
        <v>386</v>
      </c>
      <c r="J1" s="3" t="s">
        <v>387</v>
      </c>
      <c r="K1" s="3" t="s">
        <v>388</v>
      </c>
      <c r="L1" s="3" t="s">
        <v>389</v>
      </c>
      <c r="M1" s="3" t="s">
        <v>337</v>
      </c>
      <c r="N1" s="3" t="s">
        <v>390</v>
      </c>
      <c r="O1" s="3" t="s">
        <v>391</v>
      </c>
      <c r="P1" s="3" t="s">
        <v>392</v>
      </c>
      <c r="Q1" s="3" t="s">
        <v>260</v>
      </c>
      <c r="R1" s="3" t="s">
        <v>379</v>
      </c>
      <c r="S1" s="3" t="s">
        <v>380</v>
      </c>
      <c r="T1" s="3" t="s">
        <v>239</v>
      </c>
      <c r="U1" s="3" t="s">
        <v>199</v>
      </c>
    </row>
    <row r="2" spans="1:21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54</v>
      </c>
      <c r="N2" s="3" t="s">
        <v>54</v>
      </c>
      <c r="O2" s="3" t="s">
        <v>54</v>
      </c>
      <c r="P2" s="3" t="s">
        <v>54</v>
      </c>
      <c r="Q2" s="3" t="s">
        <v>54</v>
      </c>
      <c r="R2" s="3"/>
      <c r="S2" s="3"/>
      <c r="T2" s="3"/>
      <c r="U2" s="3"/>
    </row>
    <row r="3" spans="1:21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 t="b">
        <v>0</v>
      </c>
      <c r="U4" s="3" t="b">
        <v>1</v>
      </c>
    </row>
    <row r="5" spans="1:21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v>0</v>
      </c>
      <c r="U5" s="3">
        <v>7</v>
      </c>
    </row>
    <row r="6" spans="1:21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63</v>
      </c>
      <c r="P6" s="3" t="s">
        <v>63</v>
      </c>
      <c r="Q6" s="3" t="s">
        <v>63</v>
      </c>
      <c r="R6" s="3" t="s">
        <v>66</v>
      </c>
      <c r="S6" s="3" t="s">
        <v>66</v>
      </c>
      <c r="T6" s="3" t="s">
        <v>64</v>
      </c>
      <c r="U6" s="3" t="s">
        <v>64</v>
      </c>
    </row>
    <row r="7" spans="1:21" x14ac:dyDescent="0.45">
      <c r="A7" s="3" t="s">
        <v>178</v>
      </c>
      <c r="B7" s="3">
        <v>161</v>
      </c>
      <c r="C7" s="3">
        <v>1141</v>
      </c>
      <c r="D7" s="3">
        <v>1039</v>
      </c>
      <c r="E7" s="3">
        <v>934</v>
      </c>
      <c r="F7" s="3">
        <v>836</v>
      </c>
      <c r="G7" s="3">
        <v>731</v>
      </c>
      <c r="H7" s="3">
        <v>627</v>
      </c>
      <c r="I7" s="3">
        <v>522</v>
      </c>
      <c r="J7" s="3">
        <v>419</v>
      </c>
      <c r="K7" s="3">
        <v>312</v>
      </c>
      <c r="L7" s="3">
        <v>242</v>
      </c>
      <c r="M7" s="3">
        <v>209</v>
      </c>
      <c r="N7" s="3">
        <v>141</v>
      </c>
      <c r="O7" s="3">
        <v>107</v>
      </c>
      <c r="P7" s="3">
        <v>16</v>
      </c>
      <c r="Q7" s="3">
        <v>16</v>
      </c>
      <c r="R7" s="3">
        <v>37</v>
      </c>
      <c r="S7" s="3">
        <v>102</v>
      </c>
      <c r="T7" s="3">
        <v>64</v>
      </c>
      <c r="U7" s="3">
        <v>86</v>
      </c>
    </row>
    <row r="8" spans="1:21" x14ac:dyDescent="0.45">
      <c r="A8" s="3" t="s">
        <v>179</v>
      </c>
      <c r="B8" s="3">
        <v>539</v>
      </c>
      <c r="C8" s="3">
        <v>208</v>
      </c>
      <c r="D8" s="3">
        <v>208</v>
      </c>
      <c r="E8" s="3">
        <v>208</v>
      </c>
      <c r="F8" s="3">
        <v>208</v>
      </c>
      <c r="G8" s="3">
        <v>208</v>
      </c>
      <c r="H8" s="3">
        <v>208</v>
      </c>
      <c r="I8" s="3">
        <v>208</v>
      </c>
      <c r="J8" s="3">
        <v>208</v>
      </c>
      <c r="K8" s="3">
        <v>208</v>
      </c>
      <c r="L8" s="3">
        <v>208</v>
      </c>
      <c r="M8" s="3">
        <v>208</v>
      </c>
      <c r="N8" s="3">
        <v>208</v>
      </c>
      <c r="O8" s="3">
        <v>208</v>
      </c>
      <c r="P8" s="3">
        <v>208</v>
      </c>
      <c r="Q8" s="3">
        <v>208</v>
      </c>
      <c r="R8" s="3">
        <v>141</v>
      </c>
      <c r="S8" s="3">
        <v>142</v>
      </c>
      <c r="T8" s="3">
        <v>146</v>
      </c>
      <c r="U8" s="3">
        <v>144</v>
      </c>
    </row>
    <row r="9" spans="1:21" x14ac:dyDescent="0.45">
      <c r="A9" s="3" t="s">
        <v>180</v>
      </c>
      <c r="B9" s="9">
        <v>486</v>
      </c>
      <c r="C9" s="3">
        <v>1826</v>
      </c>
      <c r="D9" s="3">
        <v>1927</v>
      </c>
      <c r="E9" s="3">
        <v>2032</v>
      </c>
      <c r="F9" s="3">
        <v>2131</v>
      </c>
      <c r="G9" s="3">
        <v>2235</v>
      </c>
      <c r="H9" s="3">
        <v>2340</v>
      </c>
      <c r="I9" s="3">
        <v>2445</v>
      </c>
      <c r="J9" s="3">
        <v>2548</v>
      </c>
      <c r="K9" s="3">
        <v>2655</v>
      </c>
      <c r="L9" s="3">
        <v>2725</v>
      </c>
      <c r="M9" s="3">
        <v>2757</v>
      </c>
      <c r="N9" s="3">
        <v>2826</v>
      </c>
      <c r="O9" s="3">
        <v>2859</v>
      </c>
      <c r="P9" s="3">
        <v>2922</v>
      </c>
      <c r="Q9" s="3">
        <v>2950</v>
      </c>
      <c r="R9" s="3">
        <v>460</v>
      </c>
      <c r="S9" s="3">
        <v>928</v>
      </c>
      <c r="T9" s="3">
        <v>138</v>
      </c>
      <c r="U9" s="3">
        <v>416</v>
      </c>
    </row>
    <row r="10" spans="1:21" x14ac:dyDescent="0.45">
      <c r="A10" s="3" t="s">
        <v>181</v>
      </c>
      <c r="B10" s="14">
        <v>436</v>
      </c>
      <c r="C10" s="3">
        <v>218</v>
      </c>
      <c r="D10" s="3">
        <v>218</v>
      </c>
      <c r="E10" s="3">
        <v>218</v>
      </c>
      <c r="F10" s="3">
        <v>218</v>
      </c>
      <c r="G10" s="3">
        <v>218</v>
      </c>
      <c r="H10" s="3">
        <v>218</v>
      </c>
      <c r="I10" s="3">
        <v>218</v>
      </c>
      <c r="J10" s="3">
        <v>218</v>
      </c>
      <c r="K10" s="3">
        <v>218</v>
      </c>
      <c r="L10" s="3">
        <v>218</v>
      </c>
      <c r="M10" s="3">
        <v>218</v>
      </c>
      <c r="N10" s="3">
        <v>218</v>
      </c>
      <c r="O10" s="3">
        <v>218</v>
      </c>
      <c r="P10" s="3">
        <v>218</v>
      </c>
      <c r="Q10" s="3">
        <v>218</v>
      </c>
      <c r="R10" s="3">
        <v>141</v>
      </c>
      <c r="S10" s="3">
        <v>142</v>
      </c>
      <c r="T10" s="3">
        <v>135</v>
      </c>
      <c r="U10" s="3">
        <v>144</v>
      </c>
    </row>
    <row r="11" spans="1:21" x14ac:dyDescent="0.45">
      <c r="A11" s="3" t="s">
        <v>182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</row>
    <row r="12" spans="1:21" x14ac:dyDescent="0.45">
      <c r="A12" s="3" t="s">
        <v>183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</row>
    <row r="13" spans="1:21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45">
      <c r="A15" s="3" t="s">
        <v>184</v>
      </c>
      <c r="B15" s="3">
        <v>393</v>
      </c>
      <c r="C15" s="3">
        <v>1815</v>
      </c>
      <c r="D15" s="3">
        <v>1916</v>
      </c>
      <c r="E15" s="3">
        <v>2021</v>
      </c>
      <c r="F15" s="3">
        <v>2120</v>
      </c>
      <c r="G15" s="3">
        <v>2225</v>
      </c>
      <c r="H15" s="3">
        <v>2329</v>
      </c>
      <c r="I15" s="3">
        <v>2434</v>
      </c>
      <c r="J15" s="3">
        <v>2536</v>
      </c>
      <c r="K15" s="3">
        <v>2643</v>
      </c>
      <c r="L15" s="3">
        <v>2715</v>
      </c>
      <c r="M15" s="3">
        <v>2746</v>
      </c>
      <c r="N15" s="3">
        <v>2815</v>
      </c>
      <c r="O15" s="3">
        <v>2848</v>
      </c>
      <c r="P15" s="3">
        <v>2911</v>
      </c>
      <c r="Q15" s="3">
        <v>2939</v>
      </c>
      <c r="R15" s="3">
        <v>459</v>
      </c>
      <c r="S15" s="3">
        <v>934</v>
      </c>
      <c r="T15" s="3">
        <v>183</v>
      </c>
      <c r="U15" s="3"/>
    </row>
    <row r="16" spans="1:21" x14ac:dyDescent="0.45">
      <c r="A16" s="3" t="s">
        <v>185</v>
      </c>
      <c r="B16" s="3">
        <v>348</v>
      </c>
      <c r="C16" s="3">
        <v>155</v>
      </c>
      <c r="D16" s="3">
        <v>155</v>
      </c>
      <c r="E16" s="3">
        <v>155</v>
      </c>
      <c r="F16" s="3">
        <v>155</v>
      </c>
      <c r="G16" s="3">
        <v>155</v>
      </c>
      <c r="H16" s="3">
        <v>155</v>
      </c>
      <c r="I16" s="3">
        <v>155</v>
      </c>
      <c r="J16" s="3">
        <v>155</v>
      </c>
      <c r="K16" s="3">
        <v>155</v>
      </c>
      <c r="L16" s="3">
        <v>155</v>
      </c>
      <c r="M16" s="3">
        <v>155</v>
      </c>
      <c r="N16" s="3">
        <v>155</v>
      </c>
      <c r="O16" s="3">
        <v>155</v>
      </c>
      <c r="P16" s="3">
        <v>155</v>
      </c>
      <c r="Q16" s="3">
        <v>155</v>
      </c>
      <c r="R16" s="3">
        <v>92</v>
      </c>
      <c r="S16" s="3">
        <v>92</v>
      </c>
      <c r="T16" s="3">
        <v>51</v>
      </c>
      <c r="U16" s="3"/>
    </row>
    <row r="17" spans="1:21" x14ac:dyDescent="0.45">
      <c r="A17" s="3" t="s">
        <v>77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45">
      <c r="A18" s="3" t="s">
        <v>78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45">
      <c r="A19" s="3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U19" s="3"/>
    </row>
    <row r="20" spans="1:21" x14ac:dyDescent="0.45">
      <c r="A20" s="3" t="s">
        <v>80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U20" s="3"/>
    </row>
    <row r="21" spans="1:21" x14ac:dyDescent="0.45">
      <c r="A21" s="3" t="s">
        <v>349</v>
      </c>
      <c r="B21" s="3"/>
      <c r="C21" s="3">
        <v>1826</v>
      </c>
      <c r="D21" s="3">
        <v>1927</v>
      </c>
      <c r="E21" s="3">
        <v>2032</v>
      </c>
      <c r="F21" s="3">
        <v>2131</v>
      </c>
      <c r="G21" s="3">
        <v>2236</v>
      </c>
      <c r="H21" s="3">
        <v>2340</v>
      </c>
      <c r="I21" s="3">
        <v>2445</v>
      </c>
      <c r="J21" s="3">
        <v>2547</v>
      </c>
      <c r="K21" s="3">
        <v>2654</v>
      </c>
      <c r="L21" s="3">
        <v>2726</v>
      </c>
      <c r="M21" s="3">
        <v>2757</v>
      </c>
      <c r="N21" s="3">
        <v>2826</v>
      </c>
      <c r="O21" s="3">
        <v>2859</v>
      </c>
      <c r="P21" s="3">
        <v>2922</v>
      </c>
      <c r="Q21" s="3">
        <v>2950</v>
      </c>
      <c r="R21" s="3">
        <v>141</v>
      </c>
      <c r="S21" s="3">
        <v>216</v>
      </c>
      <c r="T21" s="3">
        <v>182</v>
      </c>
      <c r="U21" s="3"/>
    </row>
    <row r="22" spans="1:21" x14ac:dyDescent="0.45">
      <c r="A22" s="3" t="s">
        <v>350</v>
      </c>
      <c r="B22" s="3"/>
      <c r="C22" s="3">
        <v>166</v>
      </c>
      <c r="D22" s="3">
        <v>166</v>
      </c>
      <c r="E22" s="3">
        <v>166</v>
      </c>
      <c r="F22" s="3">
        <v>166</v>
      </c>
      <c r="G22" s="3">
        <v>166</v>
      </c>
      <c r="H22" s="3">
        <v>166</v>
      </c>
      <c r="I22" s="3">
        <v>166</v>
      </c>
      <c r="J22" s="3">
        <v>166</v>
      </c>
      <c r="K22" s="3">
        <v>166</v>
      </c>
      <c r="L22" s="3">
        <v>166</v>
      </c>
      <c r="M22" s="3">
        <v>166</v>
      </c>
      <c r="N22" s="3">
        <v>166</v>
      </c>
      <c r="O22" s="3">
        <v>166</v>
      </c>
      <c r="P22" s="3">
        <v>166</v>
      </c>
      <c r="Q22" s="3">
        <v>166</v>
      </c>
      <c r="R22" s="3">
        <v>98</v>
      </c>
      <c r="S22" s="3">
        <v>97</v>
      </c>
      <c r="T22" s="3">
        <v>89</v>
      </c>
      <c r="U22" s="3"/>
    </row>
    <row r="23" spans="1:21" x14ac:dyDescent="0.45">
      <c r="A23" s="3" t="s">
        <v>83</v>
      </c>
      <c r="B23" s="3" t="str">
        <f>"LTM_1130_5.1/"&amp;B1&amp;".png"</f>
        <v>LTM_1130_5.1/BODY.png</v>
      </c>
      <c r="C23" s="3" t="str">
        <f t="shared" ref="C23:U23" si="0">"LTM_1130_5.1/"&amp;C1&amp;".png"</f>
        <v>LTM_1130_5.1/T_12.7.png</v>
      </c>
      <c r="D23" s="3" t="str">
        <f t="shared" si="0"/>
        <v>LTM_1130_5.1/T_17.png</v>
      </c>
      <c r="E23" s="3" t="str">
        <f t="shared" si="0"/>
        <v>LTM_1130_5.1/T_21.4.png</v>
      </c>
      <c r="F23" s="3" t="str">
        <f t="shared" si="0"/>
        <v>LTM_1130_5.1/T_25.7.png</v>
      </c>
      <c r="G23" s="3" t="str">
        <f t="shared" si="0"/>
        <v>LTM_1130_5.1/T_30.1.png</v>
      </c>
      <c r="H23" s="3" t="str">
        <f t="shared" si="0"/>
        <v>LTM_1130_5.1/T_34.4.png</v>
      </c>
      <c r="I23" s="3" t="str">
        <f t="shared" si="0"/>
        <v>LTM_1130_5.1/T_38.8.png</v>
      </c>
      <c r="J23" s="3" t="str">
        <f t="shared" si="0"/>
        <v>LTM_1130_5.1/T_43.1.png</v>
      </c>
      <c r="K23" s="3" t="str">
        <f t="shared" si="0"/>
        <v>LTM_1130_5.1/T_47.5.png</v>
      </c>
      <c r="L23" s="3" t="str">
        <f t="shared" si="0"/>
        <v>LTM_1130_5.1/T_50.5.png</v>
      </c>
      <c r="M23" s="3" t="str">
        <f t="shared" si="0"/>
        <v>LTM_1130_5.1/T_51.9.png</v>
      </c>
      <c r="N23" s="3" t="str">
        <f t="shared" si="0"/>
        <v>LTM_1130_5.1/T_54.9.png</v>
      </c>
      <c r="O23" s="3" t="str">
        <f t="shared" si="0"/>
        <v>LTM_1130_5.1/T_56.2.png</v>
      </c>
      <c r="P23" s="3" t="str">
        <f t="shared" si="0"/>
        <v>LTM_1130_5.1/T_59.2.png</v>
      </c>
      <c r="Q23" s="3" t="str">
        <f t="shared" si="0"/>
        <v>LTM_1130_5.1/T_60.png</v>
      </c>
      <c r="R23" s="3" t="str">
        <f t="shared" si="0"/>
        <v>LTM_1130_5.1/K_10.8.png</v>
      </c>
      <c r="S23" s="3" t="str">
        <f t="shared" si="0"/>
        <v>LTM_1130_5.1/K_19.png</v>
      </c>
      <c r="T23" s="3" t="str">
        <f t="shared" si="0"/>
        <v>LTM_1130_5.1/A_0.png</v>
      </c>
      <c r="U23" s="3" t="str">
        <f t="shared" si="0"/>
        <v>LTM_1130_5.1/V.png</v>
      </c>
    </row>
    <row r="24" spans="1:21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3">
        <v>12</v>
      </c>
      <c r="O24" s="3">
        <v>12</v>
      </c>
      <c r="P24" s="3">
        <v>12</v>
      </c>
      <c r="Q24" s="3">
        <v>12</v>
      </c>
      <c r="R24" s="3">
        <v>8</v>
      </c>
      <c r="S24" s="3">
        <v>8</v>
      </c>
      <c r="T24" s="3">
        <v>9</v>
      </c>
      <c r="U24" s="3">
        <v>10</v>
      </c>
    </row>
    <row r="25" spans="1:21" x14ac:dyDescent="0.45">
      <c r="A25" s="3" t="s">
        <v>137</v>
      </c>
      <c r="B25" s="3">
        <v>562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45">
      <c r="A26" s="3" t="s">
        <v>138</v>
      </c>
      <c r="B26" s="3">
        <v>540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45">
      <c r="A27" s="15" t="s">
        <v>139</v>
      </c>
      <c r="B27" s="3">
        <v>161</v>
      </c>
      <c r="C27" s="3">
        <v>1215</v>
      </c>
      <c r="D27" s="3">
        <v>1113</v>
      </c>
      <c r="E27" s="3">
        <v>1008</v>
      </c>
      <c r="F27" s="3">
        <v>910</v>
      </c>
      <c r="G27" s="3">
        <v>805</v>
      </c>
      <c r="H27" s="3">
        <v>701</v>
      </c>
      <c r="I27" s="3">
        <v>596</v>
      </c>
      <c r="J27" s="3">
        <v>493</v>
      </c>
      <c r="K27" s="3">
        <v>386</v>
      </c>
      <c r="L27" s="3">
        <v>316</v>
      </c>
      <c r="M27" s="3">
        <v>283</v>
      </c>
      <c r="N27" s="3">
        <v>215</v>
      </c>
      <c r="O27" s="3">
        <v>181</v>
      </c>
      <c r="P27" s="3">
        <v>90</v>
      </c>
      <c r="Q27" s="3">
        <v>90</v>
      </c>
      <c r="R27" s="3">
        <v>37</v>
      </c>
      <c r="S27" s="3">
        <v>102</v>
      </c>
      <c r="T27" s="3">
        <v>64</v>
      </c>
      <c r="U27" s="3">
        <v>86</v>
      </c>
    </row>
    <row r="28" spans="1:21" x14ac:dyDescent="0.45">
      <c r="A28" s="16" t="s">
        <v>140</v>
      </c>
      <c r="B28" s="3">
        <v>539</v>
      </c>
      <c r="C28" s="3">
        <v>182</v>
      </c>
      <c r="D28" s="3">
        <v>182</v>
      </c>
      <c r="E28" s="3">
        <v>182</v>
      </c>
      <c r="F28" s="3">
        <v>182</v>
      </c>
      <c r="G28" s="3">
        <v>182</v>
      </c>
      <c r="H28" s="3">
        <v>182</v>
      </c>
      <c r="I28" s="3">
        <v>182</v>
      </c>
      <c r="J28" s="3">
        <v>182</v>
      </c>
      <c r="K28" s="3">
        <v>182</v>
      </c>
      <c r="L28" s="3">
        <v>182</v>
      </c>
      <c r="M28" s="3">
        <v>182</v>
      </c>
      <c r="N28" s="3">
        <v>182</v>
      </c>
      <c r="O28" s="3">
        <v>182</v>
      </c>
      <c r="P28" s="3">
        <v>182</v>
      </c>
      <c r="Q28" s="3">
        <v>182</v>
      </c>
      <c r="R28" s="3">
        <v>141</v>
      </c>
      <c r="S28" s="3">
        <v>142</v>
      </c>
      <c r="T28" s="3">
        <v>146</v>
      </c>
      <c r="U28" s="3">
        <v>144</v>
      </c>
    </row>
    <row r="29" spans="1:21" x14ac:dyDescent="0.45">
      <c r="A29" s="16" t="s">
        <v>141</v>
      </c>
      <c r="B29" s="9">
        <v>486</v>
      </c>
      <c r="C29" s="3">
        <v>1826</v>
      </c>
      <c r="D29" s="3">
        <v>1927</v>
      </c>
      <c r="E29" s="3">
        <v>2032</v>
      </c>
      <c r="F29" s="3">
        <v>2131</v>
      </c>
      <c r="G29" s="3">
        <v>2235</v>
      </c>
      <c r="H29" s="3">
        <v>2340</v>
      </c>
      <c r="I29" s="3">
        <v>2445</v>
      </c>
      <c r="J29" s="3">
        <v>2548</v>
      </c>
      <c r="K29" s="3">
        <v>2655</v>
      </c>
      <c r="L29" s="3">
        <v>2725</v>
      </c>
      <c r="M29" s="3">
        <v>2757</v>
      </c>
      <c r="N29" s="3">
        <v>2826</v>
      </c>
      <c r="O29" s="3">
        <v>2859</v>
      </c>
      <c r="P29" s="3">
        <v>2922</v>
      </c>
      <c r="Q29" s="3">
        <v>2950</v>
      </c>
      <c r="R29" s="3">
        <v>460</v>
      </c>
      <c r="S29" s="3">
        <v>928</v>
      </c>
      <c r="T29" s="3">
        <v>138</v>
      </c>
      <c r="U29" s="3">
        <v>416</v>
      </c>
    </row>
    <row r="30" spans="1:21" x14ac:dyDescent="0.45">
      <c r="A30" s="17" t="s">
        <v>142</v>
      </c>
      <c r="B30" s="14">
        <v>436</v>
      </c>
      <c r="C30" s="3">
        <v>182</v>
      </c>
      <c r="D30" s="3">
        <v>182</v>
      </c>
      <c r="E30" s="3">
        <v>182</v>
      </c>
      <c r="F30" s="3">
        <v>182</v>
      </c>
      <c r="G30" s="3">
        <v>182</v>
      </c>
      <c r="H30" s="3">
        <v>182</v>
      </c>
      <c r="I30" s="3">
        <v>182</v>
      </c>
      <c r="J30" s="3">
        <v>182</v>
      </c>
      <c r="K30" s="3">
        <v>182</v>
      </c>
      <c r="L30" s="3">
        <v>182</v>
      </c>
      <c r="M30" s="3">
        <v>182</v>
      </c>
      <c r="N30" s="3">
        <v>182</v>
      </c>
      <c r="O30" s="3">
        <v>182</v>
      </c>
      <c r="P30" s="3">
        <v>182</v>
      </c>
      <c r="Q30" s="3">
        <v>182</v>
      </c>
      <c r="R30" s="3">
        <v>141</v>
      </c>
      <c r="S30" s="3">
        <v>142</v>
      </c>
      <c r="T30" s="3">
        <v>146</v>
      </c>
      <c r="U30" s="3">
        <v>144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0"/>
  <sheetViews>
    <sheetView zoomScale="126" zoomScaleNormal="85" zoomScalePageLayoutView="85" workbookViewId="0">
      <selection activeCell="B30" sqref="B30:R30"/>
    </sheetView>
  </sheetViews>
  <sheetFormatPr defaultColWidth="8.6328125" defaultRowHeight="19.2" x14ac:dyDescent="0.45"/>
  <sheetData>
    <row r="1" spans="1:18" x14ac:dyDescent="0.45">
      <c r="A1" s="3" t="s">
        <v>143</v>
      </c>
      <c r="B1" t="s">
        <v>1</v>
      </c>
      <c r="C1" t="s">
        <v>393</v>
      </c>
      <c r="D1" t="s">
        <v>394</v>
      </c>
      <c r="E1" t="s">
        <v>395</v>
      </c>
      <c r="F1" t="s">
        <v>396</v>
      </c>
      <c r="G1" t="s">
        <v>397</v>
      </c>
      <c r="H1" t="s">
        <v>272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379</v>
      </c>
      <c r="P1" t="s">
        <v>380</v>
      </c>
      <c r="Q1" t="s">
        <v>239</v>
      </c>
      <c r="R1" t="s">
        <v>199</v>
      </c>
    </row>
    <row r="2" spans="1:18" x14ac:dyDescent="0.45">
      <c r="A2" s="3" t="s">
        <v>165</v>
      </c>
      <c r="B2" s="2"/>
      <c r="C2" t="s">
        <v>166</v>
      </c>
      <c r="D2" t="s">
        <v>166</v>
      </c>
      <c r="E2" t="s">
        <v>166</v>
      </c>
      <c r="F2" t="s">
        <v>166</v>
      </c>
      <c r="G2" t="s">
        <v>166</v>
      </c>
      <c r="H2" t="s">
        <v>166</v>
      </c>
      <c r="I2" t="s">
        <v>166</v>
      </c>
      <c r="J2" t="s">
        <v>166</v>
      </c>
      <c r="K2" t="s">
        <v>166</v>
      </c>
      <c r="L2" t="s">
        <v>166</v>
      </c>
      <c r="M2" t="s">
        <v>166</v>
      </c>
      <c r="N2" t="s">
        <v>166</v>
      </c>
    </row>
    <row r="3" spans="1:18" x14ac:dyDescent="0.45">
      <c r="A3" s="3" t="s">
        <v>169</v>
      </c>
      <c r="B3" s="2"/>
    </row>
    <row r="4" spans="1:18" x14ac:dyDescent="0.45">
      <c r="A4" s="3" t="s">
        <v>170</v>
      </c>
      <c r="B4" s="1"/>
      <c r="Q4" t="b">
        <v>0</v>
      </c>
      <c r="R4" t="b">
        <v>1</v>
      </c>
    </row>
    <row r="5" spans="1:18" x14ac:dyDescent="0.45">
      <c r="A5" s="3" t="s">
        <v>171</v>
      </c>
      <c r="Q5">
        <v>0</v>
      </c>
      <c r="R5">
        <v>7</v>
      </c>
    </row>
    <row r="6" spans="1:18" x14ac:dyDescent="0.45">
      <c r="A6" s="3" t="s">
        <v>172</v>
      </c>
      <c r="B6" t="s">
        <v>173</v>
      </c>
      <c r="C6" t="s">
        <v>174</v>
      </c>
      <c r="D6" t="s">
        <v>174</v>
      </c>
      <c r="E6" t="s">
        <v>174</v>
      </c>
      <c r="F6" t="s">
        <v>174</v>
      </c>
      <c r="G6" t="s">
        <v>174</v>
      </c>
      <c r="H6" t="s">
        <v>174</v>
      </c>
      <c r="I6" t="s">
        <v>174</v>
      </c>
      <c r="J6" t="s">
        <v>174</v>
      </c>
      <c r="K6" t="s">
        <v>174</v>
      </c>
      <c r="L6" t="s">
        <v>174</v>
      </c>
      <c r="M6" t="s">
        <v>174</v>
      </c>
      <c r="N6" t="s">
        <v>174</v>
      </c>
      <c r="O6" t="s">
        <v>177</v>
      </c>
      <c r="P6" t="s">
        <v>177</v>
      </c>
      <c r="Q6" t="s">
        <v>175</v>
      </c>
      <c r="R6" t="s">
        <v>175</v>
      </c>
    </row>
    <row r="7" spans="1:18" x14ac:dyDescent="0.45">
      <c r="A7" s="3" t="s">
        <v>178</v>
      </c>
      <c r="B7">
        <v>206</v>
      </c>
      <c r="C7">
        <v>1224</v>
      </c>
      <c r="D7">
        <v>1136</v>
      </c>
      <c r="E7">
        <v>1042</v>
      </c>
      <c r="F7">
        <v>947</v>
      </c>
      <c r="G7">
        <v>851</v>
      </c>
      <c r="H7">
        <v>757</v>
      </c>
      <c r="I7">
        <v>661</v>
      </c>
      <c r="J7">
        <v>564</v>
      </c>
      <c r="K7">
        <v>446</v>
      </c>
      <c r="L7">
        <v>377</v>
      </c>
      <c r="M7">
        <v>338</v>
      </c>
      <c r="N7">
        <v>196</v>
      </c>
      <c r="O7">
        <v>151</v>
      </c>
      <c r="P7">
        <v>216</v>
      </c>
      <c r="Q7">
        <v>319</v>
      </c>
      <c r="R7">
        <v>217</v>
      </c>
    </row>
    <row r="8" spans="1:18" x14ac:dyDescent="0.45">
      <c r="A8" s="3" t="s">
        <v>179</v>
      </c>
      <c r="B8">
        <v>612</v>
      </c>
      <c r="C8">
        <v>194</v>
      </c>
      <c r="D8">
        <v>194</v>
      </c>
      <c r="E8">
        <v>194</v>
      </c>
      <c r="F8">
        <v>194</v>
      </c>
      <c r="G8">
        <v>194</v>
      </c>
      <c r="H8">
        <v>194</v>
      </c>
      <c r="I8">
        <v>194</v>
      </c>
      <c r="J8">
        <v>194</v>
      </c>
      <c r="K8">
        <v>224</v>
      </c>
      <c r="L8">
        <v>194</v>
      </c>
      <c r="M8">
        <v>194</v>
      </c>
      <c r="N8">
        <v>194</v>
      </c>
      <c r="O8">
        <v>343</v>
      </c>
      <c r="P8">
        <v>345</v>
      </c>
      <c r="Q8">
        <v>365</v>
      </c>
      <c r="R8">
        <v>345</v>
      </c>
    </row>
    <row r="9" spans="1:18" x14ac:dyDescent="0.45">
      <c r="A9" s="3" t="s">
        <v>180</v>
      </c>
      <c r="B9" s="10">
        <v>547</v>
      </c>
      <c r="C9">
        <v>1920</v>
      </c>
      <c r="D9">
        <v>2009</v>
      </c>
      <c r="E9">
        <v>2102</v>
      </c>
      <c r="F9">
        <v>2198</v>
      </c>
      <c r="G9">
        <v>2294</v>
      </c>
      <c r="H9">
        <v>2389</v>
      </c>
      <c r="I9">
        <v>2484</v>
      </c>
      <c r="J9">
        <v>2580</v>
      </c>
      <c r="K9">
        <v>2653</v>
      </c>
      <c r="L9">
        <v>2769</v>
      </c>
      <c r="M9">
        <v>2924</v>
      </c>
      <c r="N9">
        <v>2948</v>
      </c>
      <c r="O9">
        <v>619</v>
      </c>
      <c r="P9">
        <v>1111</v>
      </c>
      <c r="Q9">
        <v>401</v>
      </c>
      <c r="R9">
        <v>566</v>
      </c>
    </row>
    <row r="10" spans="1:18" x14ac:dyDescent="0.45">
      <c r="A10" s="3" t="s">
        <v>181</v>
      </c>
      <c r="B10" s="13">
        <v>507</v>
      </c>
      <c r="C10">
        <v>202</v>
      </c>
      <c r="D10">
        <v>203</v>
      </c>
      <c r="E10">
        <v>203</v>
      </c>
      <c r="F10">
        <v>203</v>
      </c>
      <c r="G10">
        <v>203</v>
      </c>
      <c r="H10">
        <v>203</v>
      </c>
      <c r="I10">
        <v>203</v>
      </c>
      <c r="J10">
        <v>203</v>
      </c>
      <c r="K10">
        <v>234</v>
      </c>
      <c r="L10">
        <v>203</v>
      </c>
      <c r="M10">
        <v>203</v>
      </c>
      <c r="N10">
        <v>203</v>
      </c>
      <c r="O10">
        <v>343</v>
      </c>
      <c r="P10">
        <v>345</v>
      </c>
      <c r="Q10">
        <v>354</v>
      </c>
      <c r="R10">
        <v>344</v>
      </c>
    </row>
    <row r="11" spans="1:18" x14ac:dyDescent="0.45">
      <c r="A11" s="3" t="s">
        <v>182</v>
      </c>
    </row>
    <row r="12" spans="1:18" x14ac:dyDescent="0.45">
      <c r="A12" s="3" t="s">
        <v>183</v>
      </c>
    </row>
    <row r="13" spans="1:18" x14ac:dyDescent="0.45">
      <c r="A13" s="3" t="s">
        <v>73</v>
      </c>
    </row>
    <row r="14" spans="1:18" x14ac:dyDescent="0.45">
      <c r="A14" s="3" t="s">
        <v>74</v>
      </c>
    </row>
    <row r="15" spans="1:18" x14ac:dyDescent="0.45">
      <c r="A15" s="3" t="s">
        <v>184</v>
      </c>
      <c r="B15">
        <v>463</v>
      </c>
      <c r="C15">
        <v>1907</v>
      </c>
      <c r="D15">
        <v>1996</v>
      </c>
      <c r="E15">
        <v>2090</v>
      </c>
      <c r="F15">
        <v>2185</v>
      </c>
      <c r="G15">
        <v>2282</v>
      </c>
      <c r="H15">
        <v>2376</v>
      </c>
      <c r="I15">
        <v>2472</v>
      </c>
      <c r="J15">
        <v>2568</v>
      </c>
      <c r="K15">
        <v>2642</v>
      </c>
      <c r="L15">
        <v>2757</v>
      </c>
      <c r="M15">
        <v>2912</v>
      </c>
      <c r="N15">
        <v>2936</v>
      </c>
      <c r="O15">
        <v>619</v>
      </c>
      <c r="P15">
        <v>1110</v>
      </c>
      <c r="Q15">
        <v>450</v>
      </c>
    </row>
    <row r="16" spans="1:18" x14ac:dyDescent="0.45">
      <c r="A16" s="3" t="s">
        <v>185</v>
      </c>
      <c r="B16">
        <v>409</v>
      </c>
      <c r="C16">
        <v>132</v>
      </c>
      <c r="D16">
        <v>132</v>
      </c>
      <c r="E16">
        <v>132</v>
      </c>
      <c r="F16">
        <v>132</v>
      </c>
      <c r="G16">
        <v>132</v>
      </c>
      <c r="H16">
        <v>132</v>
      </c>
      <c r="I16">
        <v>132</v>
      </c>
      <c r="J16">
        <v>132</v>
      </c>
      <c r="K16">
        <v>163</v>
      </c>
      <c r="L16">
        <v>132</v>
      </c>
      <c r="M16">
        <v>132</v>
      </c>
      <c r="N16">
        <v>132</v>
      </c>
      <c r="O16">
        <v>286</v>
      </c>
      <c r="P16">
        <v>283</v>
      </c>
      <c r="Q16">
        <v>262</v>
      </c>
    </row>
    <row r="17" spans="1:18" x14ac:dyDescent="0.45">
      <c r="A17" s="3" t="s">
        <v>77</v>
      </c>
    </row>
    <row r="18" spans="1:18" x14ac:dyDescent="0.45">
      <c r="A18" s="3" t="s">
        <v>78</v>
      </c>
    </row>
    <row r="19" spans="1:18" x14ac:dyDescent="0.45">
      <c r="A19" s="3" t="s">
        <v>79</v>
      </c>
    </row>
    <row r="20" spans="1:18" x14ac:dyDescent="0.45">
      <c r="A20" s="3" t="s">
        <v>80</v>
      </c>
    </row>
    <row r="21" spans="1:18" x14ac:dyDescent="0.45">
      <c r="A21" s="3" t="s">
        <v>349</v>
      </c>
      <c r="C21">
        <f>C8+12</f>
        <v>206</v>
      </c>
      <c r="D21">
        <f t="shared" ref="D21:N21" si="0">D8+12</f>
        <v>206</v>
      </c>
      <c r="E21">
        <f t="shared" si="0"/>
        <v>206</v>
      </c>
      <c r="F21">
        <f t="shared" si="0"/>
        <v>206</v>
      </c>
      <c r="G21">
        <f t="shared" si="0"/>
        <v>206</v>
      </c>
      <c r="H21">
        <f t="shared" si="0"/>
        <v>206</v>
      </c>
      <c r="I21">
        <f t="shared" si="0"/>
        <v>206</v>
      </c>
      <c r="J21">
        <f t="shared" si="0"/>
        <v>206</v>
      </c>
      <c r="K21">
        <f t="shared" si="0"/>
        <v>236</v>
      </c>
      <c r="L21">
        <f t="shared" si="0"/>
        <v>206</v>
      </c>
      <c r="M21">
        <f t="shared" si="0"/>
        <v>206</v>
      </c>
      <c r="N21">
        <f t="shared" si="0"/>
        <v>206</v>
      </c>
      <c r="O21">
        <v>288</v>
      </c>
      <c r="P21">
        <v>353</v>
      </c>
      <c r="Q21">
        <v>441</v>
      </c>
    </row>
    <row r="22" spans="1:18" x14ac:dyDescent="0.45">
      <c r="A22" s="3" t="s">
        <v>350</v>
      </c>
      <c r="C22">
        <f>C9+11</f>
        <v>1931</v>
      </c>
      <c r="D22">
        <f t="shared" ref="D22:N22" si="1">D9+11</f>
        <v>2020</v>
      </c>
      <c r="E22">
        <f t="shared" si="1"/>
        <v>2113</v>
      </c>
      <c r="F22">
        <f t="shared" si="1"/>
        <v>2209</v>
      </c>
      <c r="G22">
        <f t="shared" si="1"/>
        <v>2305</v>
      </c>
      <c r="H22">
        <f t="shared" si="1"/>
        <v>2400</v>
      </c>
      <c r="I22">
        <f t="shared" si="1"/>
        <v>2495</v>
      </c>
      <c r="J22">
        <f t="shared" si="1"/>
        <v>2591</v>
      </c>
      <c r="K22">
        <f t="shared" si="1"/>
        <v>2664</v>
      </c>
      <c r="L22">
        <f t="shared" si="1"/>
        <v>2780</v>
      </c>
      <c r="M22">
        <f t="shared" si="1"/>
        <v>2935</v>
      </c>
      <c r="N22">
        <f t="shared" si="1"/>
        <v>2959</v>
      </c>
      <c r="O22">
        <v>293</v>
      </c>
      <c r="P22">
        <v>295</v>
      </c>
      <c r="Q22">
        <v>305</v>
      </c>
    </row>
    <row r="23" spans="1:18" x14ac:dyDescent="0.45">
      <c r="A23" s="3" t="s">
        <v>83</v>
      </c>
      <c r="B23" t="str">
        <f>"LTM_1100_5.2/"&amp;B1&amp;".png"</f>
        <v>LTM_1100_5.2/BODY.png</v>
      </c>
      <c r="C23" t="str">
        <f t="shared" ref="C23:R23" si="2">"LTM_1100_5.2/"&amp;C1&amp;".png"</f>
        <v>LTM_1100_5.2/T_11.5.png</v>
      </c>
      <c r="D23" t="str">
        <f t="shared" si="2"/>
        <v>LTM_1100_5.2/T_15.2.png</v>
      </c>
      <c r="E23" t="str">
        <f t="shared" si="2"/>
        <v>LTM_1100_5.2/T_19.png</v>
      </c>
      <c r="F23" t="str">
        <f t="shared" si="2"/>
        <v>LTM_1100_5.2/T_22.7.png</v>
      </c>
      <c r="G23" t="str">
        <f t="shared" si="2"/>
        <v>LTM_1100_5.2/T_26.4.png</v>
      </c>
      <c r="H23" t="str">
        <f t="shared" si="2"/>
        <v>LTM_1100_5.2/T_30.1.png</v>
      </c>
      <c r="I23" t="str">
        <f t="shared" si="2"/>
        <v>LTM_1100_5.2/T_33.9.png</v>
      </c>
      <c r="J23" t="str">
        <f t="shared" si="2"/>
        <v>LTM_1100_5.2/T_37.6.png</v>
      </c>
      <c r="K23" t="str">
        <f t="shared" si="2"/>
        <v>LTM_1100_5.2/T_41.3.png</v>
      </c>
      <c r="L23" t="str">
        <f t="shared" si="2"/>
        <v>LTM_1100_5.2/T_45.png</v>
      </c>
      <c r="M23" t="str">
        <f t="shared" si="2"/>
        <v>LTM_1100_5.2/T_48.8.png</v>
      </c>
      <c r="N23" t="str">
        <f t="shared" si="2"/>
        <v>LTM_1100_5.2/T_52.png</v>
      </c>
      <c r="O23" t="str">
        <f t="shared" si="2"/>
        <v>LTM_1100_5.2/K_10.8.png</v>
      </c>
      <c r="P23" t="str">
        <f t="shared" si="2"/>
        <v>LTM_1100_5.2/K_19.png</v>
      </c>
      <c r="Q23" t="str">
        <f t="shared" si="2"/>
        <v>LTM_1100_5.2/A_0.png</v>
      </c>
      <c r="R23" t="str">
        <f t="shared" si="2"/>
        <v>LTM_1100_5.2/V.png</v>
      </c>
    </row>
    <row r="24" spans="1:18" x14ac:dyDescent="0.45">
      <c r="A24" s="3" t="s">
        <v>186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8</v>
      </c>
      <c r="P24">
        <v>8</v>
      </c>
      <c r="Q24">
        <v>10</v>
      </c>
      <c r="R24">
        <v>9</v>
      </c>
    </row>
    <row r="25" spans="1:18" x14ac:dyDescent="0.45">
      <c r="A25" t="s">
        <v>137</v>
      </c>
      <c r="B25">
        <v>619</v>
      </c>
    </row>
    <row r="26" spans="1:18" x14ac:dyDescent="0.45">
      <c r="A26" t="s">
        <v>138</v>
      </c>
      <c r="B26">
        <v>613</v>
      </c>
    </row>
    <row r="27" spans="1:18" x14ac:dyDescent="0.45">
      <c r="A27" s="15" t="s">
        <v>139</v>
      </c>
      <c r="B27">
        <v>206</v>
      </c>
      <c r="C27">
        <v>1224</v>
      </c>
      <c r="D27">
        <v>1136</v>
      </c>
      <c r="E27">
        <v>1042</v>
      </c>
      <c r="F27">
        <v>947</v>
      </c>
      <c r="G27">
        <v>851</v>
      </c>
      <c r="H27">
        <v>757</v>
      </c>
      <c r="I27">
        <v>661</v>
      </c>
      <c r="J27">
        <v>564</v>
      </c>
      <c r="K27">
        <v>446</v>
      </c>
      <c r="L27">
        <v>377</v>
      </c>
      <c r="M27">
        <v>338</v>
      </c>
      <c r="N27">
        <v>196</v>
      </c>
      <c r="O27">
        <v>151</v>
      </c>
      <c r="P27">
        <v>216</v>
      </c>
      <c r="Q27">
        <v>319</v>
      </c>
      <c r="R27">
        <v>217</v>
      </c>
    </row>
    <row r="28" spans="1:18" x14ac:dyDescent="0.45">
      <c r="A28" s="16" t="s">
        <v>140</v>
      </c>
      <c r="B28">
        <v>612</v>
      </c>
      <c r="C28">
        <v>194</v>
      </c>
      <c r="D28">
        <v>194</v>
      </c>
      <c r="E28">
        <v>194</v>
      </c>
      <c r="F28">
        <v>194</v>
      </c>
      <c r="G28">
        <v>194</v>
      </c>
      <c r="H28">
        <v>194</v>
      </c>
      <c r="I28">
        <v>194</v>
      </c>
      <c r="J28">
        <v>194</v>
      </c>
      <c r="K28">
        <v>224</v>
      </c>
      <c r="L28">
        <v>194</v>
      </c>
      <c r="M28">
        <v>194</v>
      </c>
      <c r="N28">
        <v>194</v>
      </c>
      <c r="O28">
        <v>343</v>
      </c>
      <c r="P28">
        <v>345</v>
      </c>
      <c r="Q28">
        <v>365</v>
      </c>
      <c r="R28">
        <v>345</v>
      </c>
    </row>
    <row r="29" spans="1:18" x14ac:dyDescent="0.45">
      <c r="A29" s="16" t="s">
        <v>141</v>
      </c>
      <c r="B29" s="10">
        <v>547</v>
      </c>
      <c r="C29">
        <v>1920</v>
      </c>
      <c r="D29">
        <v>2009</v>
      </c>
      <c r="E29">
        <v>2102</v>
      </c>
      <c r="F29">
        <v>2198</v>
      </c>
      <c r="G29">
        <v>2294</v>
      </c>
      <c r="H29">
        <v>2389</v>
      </c>
      <c r="I29">
        <v>2484</v>
      </c>
      <c r="J29">
        <v>2580</v>
      </c>
      <c r="K29">
        <v>2653</v>
      </c>
      <c r="L29">
        <v>2769</v>
      </c>
      <c r="M29">
        <v>2924</v>
      </c>
      <c r="N29">
        <v>2948</v>
      </c>
      <c r="O29">
        <v>619</v>
      </c>
      <c r="P29">
        <v>1111</v>
      </c>
      <c r="Q29">
        <v>401</v>
      </c>
      <c r="R29">
        <v>566</v>
      </c>
    </row>
    <row r="30" spans="1:18" x14ac:dyDescent="0.45">
      <c r="A30" s="17" t="s">
        <v>142</v>
      </c>
      <c r="B30">
        <v>612</v>
      </c>
      <c r="C30">
        <v>194</v>
      </c>
      <c r="D30">
        <v>194</v>
      </c>
      <c r="E30">
        <v>194</v>
      </c>
      <c r="F30">
        <v>194</v>
      </c>
      <c r="G30">
        <v>194</v>
      </c>
      <c r="H30">
        <v>194</v>
      </c>
      <c r="I30">
        <v>194</v>
      </c>
      <c r="J30">
        <v>194</v>
      </c>
      <c r="K30">
        <v>224</v>
      </c>
      <c r="L30">
        <v>194</v>
      </c>
      <c r="M30">
        <v>194</v>
      </c>
      <c r="N30">
        <v>194</v>
      </c>
      <c r="O30">
        <v>343</v>
      </c>
      <c r="P30">
        <v>345</v>
      </c>
      <c r="Q30">
        <v>365</v>
      </c>
      <c r="R30">
        <v>345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30"/>
  <sheetViews>
    <sheetView zoomScale="124" zoomScaleNormal="85" zoomScalePageLayoutView="85" workbookViewId="0">
      <selection activeCell="Q40" sqref="Q40"/>
    </sheetView>
  </sheetViews>
  <sheetFormatPr defaultColWidth="8.6328125" defaultRowHeight="19.2" x14ac:dyDescent="0.45"/>
  <sheetData>
    <row r="1" spans="1:25" x14ac:dyDescent="0.45">
      <c r="A1" s="3" t="s">
        <v>143</v>
      </c>
      <c r="B1" t="s">
        <v>1</v>
      </c>
      <c r="C1" t="s">
        <v>393</v>
      </c>
      <c r="D1" t="s">
        <v>394</v>
      </c>
      <c r="E1" t="s">
        <v>404</v>
      </c>
      <c r="F1" t="s">
        <v>405</v>
      </c>
      <c r="G1" t="s">
        <v>406</v>
      </c>
      <c r="H1" t="s">
        <v>272</v>
      </c>
      <c r="I1" t="s">
        <v>407</v>
      </c>
      <c r="J1" t="s">
        <v>408</v>
      </c>
      <c r="K1" t="s">
        <v>409</v>
      </c>
      <c r="L1" t="s">
        <v>401</v>
      </c>
      <c r="M1" t="s">
        <v>388</v>
      </c>
      <c r="N1" t="s">
        <v>302</v>
      </c>
      <c r="O1" t="s">
        <v>337</v>
      </c>
      <c r="P1" t="s">
        <v>410</v>
      </c>
      <c r="Q1" t="s">
        <v>411</v>
      </c>
      <c r="R1" t="s">
        <v>412</v>
      </c>
      <c r="S1" t="s">
        <v>260</v>
      </c>
      <c r="T1" t="s">
        <v>379</v>
      </c>
      <c r="U1" t="s">
        <v>380</v>
      </c>
      <c r="V1" t="s">
        <v>381</v>
      </c>
      <c r="W1" t="s">
        <v>239</v>
      </c>
      <c r="X1" t="s">
        <v>382</v>
      </c>
      <c r="Y1" t="s">
        <v>199</v>
      </c>
    </row>
    <row r="2" spans="1:25" x14ac:dyDescent="0.45">
      <c r="A2" s="3" t="s">
        <v>165</v>
      </c>
      <c r="B2" s="7"/>
      <c r="C2" s="3" t="s">
        <v>166</v>
      </c>
      <c r="D2" s="3" t="s">
        <v>166</v>
      </c>
      <c r="E2" s="3" t="s">
        <v>166</v>
      </c>
      <c r="F2" s="3" t="s">
        <v>166</v>
      </c>
      <c r="G2" s="3" t="s">
        <v>166</v>
      </c>
      <c r="H2" s="3" t="s">
        <v>166</v>
      </c>
      <c r="I2" s="3" t="s">
        <v>166</v>
      </c>
      <c r="J2" s="3" t="s">
        <v>166</v>
      </c>
      <c r="K2" s="3" t="s">
        <v>166</v>
      </c>
      <c r="L2" s="3" t="s">
        <v>166</v>
      </c>
      <c r="M2" s="3" t="s">
        <v>166</v>
      </c>
      <c r="N2" s="3" t="s">
        <v>166</v>
      </c>
      <c r="O2" s="3" t="s">
        <v>166</v>
      </c>
      <c r="P2" s="3" t="s">
        <v>166</v>
      </c>
      <c r="Q2" s="3" t="s">
        <v>166</v>
      </c>
      <c r="R2" s="3" t="s">
        <v>166</v>
      </c>
      <c r="S2" s="3" t="s">
        <v>166</v>
      </c>
      <c r="T2" s="3"/>
      <c r="U2" s="3"/>
      <c r="V2" s="3"/>
      <c r="W2" s="3"/>
      <c r="X2" s="3"/>
      <c r="Y2" s="3"/>
    </row>
    <row r="3" spans="1:25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 t="b">
        <v>0</v>
      </c>
      <c r="X4" s="3" t="b">
        <v>0</v>
      </c>
      <c r="Y4" s="3" t="b">
        <v>1</v>
      </c>
    </row>
    <row r="5" spans="1:25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0</v>
      </c>
      <c r="X5" s="3">
        <v>0</v>
      </c>
      <c r="Y5" s="3">
        <v>7</v>
      </c>
    </row>
    <row r="6" spans="1:25" x14ac:dyDescent="0.45">
      <c r="A6" s="3" t="s">
        <v>172</v>
      </c>
      <c r="B6" s="3" t="s">
        <v>173</v>
      </c>
      <c r="C6" s="3" t="s">
        <v>174</v>
      </c>
      <c r="D6" s="3" t="s">
        <v>174</v>
      </c>
      <c r="E6" s="3" t="s">
        <v>174</v>
      </c>
      <c r="F6" s="3" t="s">
        <v>174</v>
      </c>
      <c r="G6" s="3" t="s">
        <v>174</v>
      </c>
      <c r="H6" s="3" t="s">
        <v>174</v>
      </c>
      <c r="I6" s="3" t="s">
        <v>174</v>
      </c>
      <c r="J6" s="3" t="s">
        <v>174</v>
      </c>
      <c r="K6" s="3" t="s">
        <v>174</v>
      </c>
      <c r="L6" s="3" t="s">
        <v>174</v>
      </c>
      <c r="M6" s="3" t="s">
        <v>174</v>
      </c>
      <c r="N6" s="3" t="s">
        <v>174</v>
      </c>
      <c r="O6" s="3" t="s">
        <v>174</v>
      </c>
      <c r="P6" s="3" t="s">
        <v>174</v>
      </c>
      <c r="Q6" s="3" t="s">
        <v>174</v>
      </c>
      <c r="R6" s="3" t="s">
        <v>174</v>
      </c>
      <c r="S6" s="3" t="s">
        <v>174</v>
      </c>
      <c r="T6" s="3" t="s">
        <v>177</v>
      </c>
      <c r="U6" s="3" t="s">
        <v>177</v>
      </c>
      <c r="V6" s="3" t="s">
        <v>177</v>
      </c>
      <c r="W6" s="3" t="s">
        <v>175</v>
      </c>
      <c r="X6" s="3" t="s">
        <v>175</v>
      </c>
      <c r="Y6" s="3" t="s">
        <v>175</v>
      </c>
    </row>
    <row r="7" spans="1:25" x14ac:dyDescent="0.45">
      <c r="A7" s="3" t="s">
        <v>178</v>
      </c>
      <c r="B7">
        <v>102</v>
      </c>
      <c r="C7">
        <v>1326</v>
      </c>
      <c r="D7">
        <v>1226</v>
      </c>
      <c r="E7">
        <v>1125</v>
      </c>
      <c r="F7">
        <v>1026</v>
      </c>
      <c r="G7">
        <v>925</v>
      </c>
      <c r="H7">
        <v>822</v>
      </c>
      <c r="I7">
        <v>723</v>
      </c>
      <c r="J7">
        <v>622</v>
      </c>
      <c r="K7">
        <v>523</v>
      </c>
      <c r="L7">
        <v>420</v>
      </c>
      <c r="M7">
        <v>354</v>
      </c>
      <c r="N7">
        <v>318</v>
      </c>
      <c r="O7">
        <v>234</v>
      </c>
      <c r="P7">
        <v>220</v>
      </c>
      <c r="Q7">
        <v>134</v>
      </c>
      <c r="R7">
        <v>119</v>
      </c>
      <c r="S7">
        <v>7</v>
      </c>
      <c r="T7">
        <v>70</v>
      </c>
      <c r="U7">
        <v>72</v>
      </c>
      <c r="V7">
        <v>87</v>
      </c>
      <c r="W7">
        <v>96</v>
      </c>
      <c r="X7">
        <v>139</v>
      </c>
      <c r="Y7">
        <v>129</v>
      </c>
    </row>
    <row r="8" spans="1:25" x14ac:dyDescent="0.45">
      <c r="A8" s="3" t="s">
        <v>179</v>
      </c>
      <c r="B8">
        <v>474</v>
      </c>
      <c r="C8">
        <v>248</v>
      </c>
      <c r="D8">
        <v>248</v>
      </c>
      <c r="E8">
        <v>248</v>
      </c>
      <c r="F8">
        <v>248</v>
      </c>
      <c r="G8">
        <v>248</v>
      </c>
      <c r="H8">
        <v>248</v>
      </c>
      <c r="I8">
        <v>248</v>
      </c>
      <c r="J8">
        <v>248</v>
      </c>
      <c r="K8">
        <v>248</v>
      </c>
      <c r="L8">
        <v>248</v>
      </c>
      <c r="M8">
        <v>248</v>
      </c>
      <c r="N8">
        <v>248</v>
      </c>
      <c r="O8">
        <v>248</v>
      </c>
      <c r="P8">
        <v>248</v>
      </c>
      <c r="Q8">
        <v>248</v>
      </c>
      <c r="R8">
        <v>248</v>
      </c>
      <c r="S8">
        <v>248</v>
      </c>
      <c r="T8">
        <v>176</v>
      </c>
      <c r="U8">
        <v>176</v>
      </c>
      <c r="V8">
        <v>169</v>
      </c>
      <c r="W8">
        <v>180</v>
      </c>
      <c r="X8">
        <v>181</v>
      </c>
      <c r="Y8">
        <v>178</v>
      </c>
    </row>
    <row r="9" spans="1:25" x14ac:dyDescent="0.45">
      <c r="A9" s="3" t="s">
        <v>180</v>
      </c>
      <c r="B9" s="10">
        <v>412</v>
      </c>
      <c r="C9">
        <v>2055</v>
      </c>
      <c r="D9">
        <v>2155</v>
      </c>
      <c r="E9">
        <v>2257</v>
      </c>
      <c r="F9">
        <v>2355</v>
      </c>
      <c r="G9">
        <v>2456</v>
      </c>
      <c r="H9">
        <v>2559</v>
      </c>
      <c r="I9">
        <v>2659</v>
      </c>
      <c r="J9">
        <v>2759</v>
      </c>
      <c r="K9">
        <v>2860</v>
      </c>
      <c r="L9">
        <v>2961</v>
      </c>
      <c r="M9">
        <v>3028</v>
      </c>
      <c r="N9">
        <v>3063</v>
      </c>
      <c r="O9">
        <v>3148</v>
      </c>
      <c r="P9">
        <v>3162</v>
      </c>
      <c r="Q9">
        <v>3248</v>
      </c>
      <c r="R9">
        <v>3263</v>
      </c>
      <c r="S9">
        <v>3328</v>
      </c>
      <c r="T9">
        <v>556</v>
      </c>
      <c r="U9">
        <v>1013</v>
      </c>
      <c r="V9">
        <v>209</v>
      </c>
      <c r="W9">
        <v>175</v>
      </c>
      <c r="X9">
        <v>163</v>
      </c>
      <c r="Y9">
        <v>486</v>
      </c>
    </row>
    <row r="10" spans="1:25" x14ac:dyDescent="0.45">
      <c r="A10" s="3" t="s">
        <v>181</v>
      </c>
      <c r="B10" s="13">
        <v>372</v>
      </c>
      <c r="C10">
        <v>261</v>
      </c>
      <c r="D10">
        <v>260</v>
      </c>
      <c r="E10">
        <v>260</v>
      </c>
      <c r="F10">
        <v>260</v>
      </c>
      <c r="G10">
        <v>260</v>
      </c>
      <c r="H10">
        <v>260</v>
      </c>
      <c r="I10">
        <v>260</v>
      </c>
      <c r="J10">
        <v>260</v>
      </c>
      <c r="K10">
        <v>260</v>
      </c>
      <c r="L10">
        <v>260</v>
      </c>
      <c r="M10">
        <v>260</v>
      </c>
      <c r="N10">
        <v>260</v>
      </c>
      <c r="O10">
        <v>260</v>
      </c>
      <c r="P10">
        <v>260</v>
      </c>
      <c r="Q10">
        <v>260</v>
      </c>
      <c r="R10">
        <v>260</v>
      </c>
      <c r="S10">
        <v>259</v>
      </c>
      <c r="T10">
        <v>176</v>
      </c>
      <c r="U10">
        <v>176</v>
      </c>
      <c r="V10">
        <v>176</v>
      </c>
      <c r="W10">
        <v>169</v>
      </c>
      <c r="X10">
        <v>181</v>
      </c>
      <c r="Y10">
        <v>178</v>
      </c>
    </row>
    <row r="11" spans="1:25" x14ac:dyDescent="0.45">
      <c r="A11" s="3" t="s">
        <v>182</v>
      </c>
    </row>
    <row r="12" spans="1:25" x14ac:dyDescent="0.45">
      <c r="A12" s="3" t="s">
        <v>183</v>
      </c>
    </row>
    <row r="13" spans="1:25" x14ac:dyDescent="0.45">
      <c r="A13" s="3" t="s">
        <v>73</v>
      </c>
    </row>
    <row r="14" spans="1:25" x14ac:dyDescent="0.45">
      <c r="A14" s="3" t="s">
        <v>74</v>
      </c>
    </row>
    <row r="15" spans="1:25" x14ac:dyDescent="0.45">
      <c r="A15" s="3" t="s">
        <v>184</v>
      </c>
      <c r="B15">
        <v>309</v>
      </c>
      <c r="C15">
        <v>2043</v>
      </c>
      <c r="D15">
        <v>2143</v>
      </c>
      <c r="E15">
        <v>2245</v>
      </c>
      <c r="F15">
        <v>2343</v>
      </c>
      <c r="G15">
        <v>2444</v>
      </c>
      <c r="H15">
        <v>2547</v>
      </c>
      <c r="I15">
        <v>2647</v>
      </c>
      <c r="J15">
        <v>2747</v>
      </c>
      <c r="K15">
        <v>2849</v>
      </c>
      <c r="L15">
        <v>2950</v>
      </c>
      <c r="M15">
        <v>3017</v>
      </c>
      <c r="N15">
        <v>3052</v>
      </c>
      <c r="O15">
        <v>3137</v>
      </c>
      <c r="P15">
        <v>3151</v>
      </c>
      <c r="Q15">
        <v>3237</v>
      </c>
      <c r="R15">
        <v>3252</v>
      </c>
      <c r="S15">
        <v>3316</v>
      </c>
      <c r="T15">
        <v>556</v>
      </c>
      <c r="U15">
        <v>1004</v>
      </c>
      <c r="V15">
        <v>93</v>
      </c>
      <c r="W15">
        <v>229</v>
      </c>
    </row>
    <row r="16" spans="1:25" x14ac:dyDescent="0.45">
      <c r="A16" s="3" t="s">
        <v>185</v>
      </c>
      <c r="B16">
        <v>263</v>
      </c>
      <c r="C16">
        <v>187</v>
      </c>
      <c r="D16">
        <v>187</v>
      </c>
      <c r="E16">
        <v>186</v>
      </c>
      <c r="F16">
        <v>186</v>
      </c>
      <c r="G16">
        <v>186</v>
      </c>
      <c r="H16">
        <v>187</v>
      </c>
      <c r="I16">
        <v>186</v>
      </c>
      <c r="J16">
        <v>186</v>
      </c>
      <c r="K16">
        <v>186</v>
      </c>
      <c r="L16">
        <v>187</v>
      </c>
      <c r="M16">
        <v>186</v>
      </c>
      <c r="N16">
        <v>186</v>
      </c>
      <c r="O16">
        <v>187</v>
      </c>
      <c r="P16">
        <v>186</v>
      </c>
      <c r="Q16">
        <v>186</v>
      </c>
      <c r="R16">
        <v>186</v>
      </c>
      <c r="S16">
        <v>185</v>
      </c>
      <c r="T16">
        <v>120</v>
      </c>
      <c r="U16">
        <v>116</v>
      </c>
      <c r="V16">
        <v>78</v>
      </c>
      <c r="W16">
        <v>73</v>
      </c>
    </row>
    <row r="17" spans="1:25" x14ac:dyDescent="0.45">
      <c r="A17" s="3" t="s">
        <v>77</v>
      </c>
      <c r="V17">
        <v>216</v>
      </c>
    </row>
    <row r="18" spans="1:25" x14ac:dyDescent="0.45">
      <c r="A18" s="3" t="s">
        <v>78</v>
      </c>
      <c r="V18">
        <v>190</v>
      </c>
    </row>
    <row r="19" spans="1:25" x14ac:dyDescent="0.45">
      <c r="A19" s="3" t="s">
        <v>79</v>
      </c>
    </row>
    <row r="20" spans="1:25" x14ac:dyDescent="0.45">
      <c r="A20" s="3" t="s">
        <v>80</v>
      </c>
    </row>
    <row r="21" spans="1:25" x14ac:dyDescent="0.45">
      <c r="A21" s="3" t="s">
        <v>349</v>
      </c>
      <c r="C21">
        <v>2053</v>
      </c>
      <c r="D21">
        <v>2153</v>
      </c>
      <c r="E21">
        <v>2255</v>
      </c>
      <c r="F21">
        <v>2353</v>
      </c>
      <c r="G21">
        <v>2454</v>
      </c>
      <c r="H21">
        <v>2557</v>
      </c>
      <c r="I21">
        <v>2657</v>
      </c>
      <c r="J21">
        <v>2757</v>
      </c>
      <c r="K21">
        <v>2859</v>
      </c>
      <c r="L21">
        <v>2960</v>
      </c>
      <c r="M21">
        <v>3027</v>
      </c>
      <c r="N21">
        <v>3062</v>
      </c>
      <c r="O21">
        <v>3147</v>
      </c>
      <c r="P21">
        <v>3161</v>
      </c>
      <c r="Q21">
        <v>3247</v>
      </c>
      <c r="R21">
        <v>3262</v>
      </c>
      <c r="S21">
        <v>3326</v>
      </c>
      <c r="T21">
        <v>209</v>
      </c>
      <c r="U21">
        <v>209</v>
      </c>
      <c r="V21">
        <v>87</v>
      </c>
      <c r="W21">
        <v>226</v>
      </c>
    </row>
    <row r="22" spans="1:25" x14ac:dyDescent="0.45">
      <c r="A22" s="3" t="s">
        <v>350</v>
      </c>
      <c r="C22">
        <v>197</v>
      </c>
      <c r="D22">
        <v>197</v>
      </c>
      <c r="E22">
        <v>196</v>
      </c>
      <c r="F22">
        <v>196</v>
      </c>
      <c r="G22">
        <v>196</v>
      </c>
      <c r="H22">
        <v>197</v>
      </c>
      <c r="I22">
        <v>196</v>
      </c>
      <c r="J22">
        <v>196</v>
      </c>
      <c r="K22">
        <v>196</v>
      </c>
      <c r="L22">
        <v>197</v>
      </c>
      <c r="M22">
        <v>196</v>
      </c>
      <c r="N22">
        <v>196</v>
      </c>
      <c r="O22">
        <v>197</v>
      </c>
      <c r="P22">
        <v>196</v>
      </c>
      <c r="Q22">
        <v>196</v>
      </c>
      <c r="R22">
        <v>196</v>
      </c>
      <c r="S22">
        <v>195</v>
      </c>
      <c r="T22">
        <v>127</v>
      </c>
      <c r="U22">
        <v>127</v>
      </c>
      <c r="V22">
        <v>105</v>
      </c>
      <c r="W22">
        <v>116</v>
      </c>
    </row>
    <row r="23" spans="1:25" x14ac:dyDescent="0.45">
      <c r="A23" s="3" t="s">
        <v>83</v>
      </c>
      <c r="B23" t="str">
        <f>"LTM_1100_4.2/"&amp;B1&amp;".png"</f>
        <v>LTM_1100_4.2/BODY.png</v>
      </c>
      <c r="C23" t="str">
        <f t="shared" ref="C23:Y23" si="0">"LTM_1100_4.2/"&amp;C1&amp;".png"</f>
        <v>LTM_1100_4.2/T_11.5.png</v>
      </c>
      <c r="D23" t="str">
        <f t="shared" si="0"/>
        <v>LTM_1100_4.2/T_15.2.png</v>
      </c>
      <c r="E23" t="str">
        <f t="shared" si="0"/>
        <v>LTM_1100_4.2/T_18.9.png</v>
      </c>
      <c r="F23" t="str">
        <f t="shared" si="0"/>
        <v>LTM_1100_4.2/T_22.6.png</v>
      </c>
      <c r="G23" t="str">
        <f t="shared" si="0"/>
        <v>LTM_1100_4.2/T_26.3.png</v>
      </c>
      <c r="H23" t="str">
        <f t="shared" si="0"/>
        <v>LTM_1100_4.2/T_30.1.png</v>
      </c>
      <c r="I23" t="str">
        <f t="shared" si="0"/>
        <v>LTM_1100_4.2/T_33.8.png</v>
      </c>
      <c r="J23" t="str">
        <f t="shared" si="0"/>
        <v>LTM_1100_4.2/T_37.5.png</v>
      </c>
      <c r="K23" t="str">
        <f t="shared" si="0"/>
        <v>LTM_1100_4.2/T_41.2.png</v>
      </c>
      <c r="L23" t="str">
        <f t="shared" si="0"/>
        <v>LTM_1100_4.2/T_45.png</v>
      </c>
      <c r="M23" t="str">
        <f t="shared" si="0"/>
        <v>LTM_1100_4.2/T_47.5.png</v>
      </c>
      <c r="N23" t="str">
        <f t="shared" si="0"/>
        <v>LTM_1100_4.2/T_48.7.png</v>
      </c>
      <c r="O23" t="str">
        <f t="shared" si="0"/>
        <v>LTM_1100_4.2/T_51.9.png</v>
      </c>
      <c r="P23" t="str">
        <f t="shared" si="0"/>
        <v>LTM_1100_4.2/T_52.4.png</v>
      </c>
      <c r="Q23" t="str">
        <f t="shared" si="0"/>
        <v>LTM_1100_4.2/T_55.6.png</v>
      </c>
      <c r="R23" t="str">
        <f t="shared" si="0"/>
        <v>LTM_1100_4.2/T_56.1.png</v>
      </c>
      <c r="S23" t="str">
        <f t="shared" si="0"/>
        <v>LTM_1100_4.2/T_60.png</v>
      </c>
      <c r="T23" t="str">
        <f t="shared" si="0"/>
        <v>LTM_1100_4.2/K_10.8.png</v>
      </c>
      <c r="U23" t="str">
        <f t="shared" si="0"/>
        <v>LTM_1100_4.2/K_19.png</v>
      </c>
      <c r="V23" t="str">
        <f t="shared" si="0"/>
        <v>LTM_1100_4.2/K_2.9.png</v>
      </c>
      <c r="W23" t="str">
        <f t="shared" si="0"/>
        <v>LTM_1100_4.2/A_0.png</v>
      </c>
      <c r="X23" t="str">
        <f t="shared" si="0"/>
        <v>LTM_1100_4.2/A_H.png</v>
      </c>
      <c r="Y23" t="str">
        <f t="shared" si="0"/>
        <v>LTM_1100_4.2/V.png</v>
      </c>
    </row>
    <row r="24" spans="1:25" x14ac:dyDescent="0.45">
      <c r="A24" s="3" t="s">
        <v>186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12</v>
      </c>
      <c r="R24">
        <v>12</v>
      </c>
      <c r="S24">
        <v>12</v>
      </c>
      <c r="T24">
        <v>8</v>
      </c>
      <c r="U24">
        <v>8</v>
      </c>
      <c r="V24">
        <v>8</v>
      </c>
      <c r="W24">
        <v>10</v>
      </c>
      <c r="X24">
        <v>10</v>
      </c>
      <c r="Y24">
        <v>9</v>
      </c>
    </row>
    <row r="25" spans="1:25" x14ac:dyDescent="0.45">
      <c r="A25" t="s">
        <v>137</v>
      </c>
      <c r="B25">
        <v>511</v>
      </c>
    </row>
    <row r="26" spans="1:25" x14ac:dyDescent="0.45">
      <c r="A26" t="s">
        <v>138</v>
      </c>
      <c r="B26">
        <v>475</v>
      </c>
    </row>
    <row r="27" spans="1:25" x14ac:dyDescent="0.45">
      <c r="A27" s="15" t="s">
        <v>139</v>
      </c>
      <c r="B27">
        <v>102</v>
      </c>
      <c r="C27">
        <v>1326</v>
      </c>
      <c r="D27">
        <v>1226</v>
      </c>
      <c r="E27">
        <v>1125</v>
      </c>
      <c r="F27">
        <v>1026</v>
      </c>
      <c r="G27">
        <v>925</v>
      </c>
      <c r="H27">
        <v>822</v>
      </c>
      <c r="I27">
        <v>723</v>
      </c>
      <c r="J27">
        <v>622</v>
      </c>
      <c r="K27">
        <v>523</v>
      </c>
      <c r="L27">
        <v>420</v>
      </c>
      <c r="M27">
        <v>354</v>
      </c>
      <c r="N27">
        <v>318</v>
      </c>
      <c r="O27">
        <v>234</v>
      </c>
      <c r="P27">
        <v>220</v>
      </c>
      <c r="Q27">
        <v>134</v>
      </c>
      <c r="R27">
        <v>119</v>
      </c>
      <c r="S27">
        <v>7</v>
      </c>
      <c r="T27">
        <v>70</v>
      </c>
      <c r="U27">
        <v>72</v>
      </c>
      <c r="V27">
        <v>87</v>
      </c>
      <c r="W27">
        <v>96</v>
      </c>
      <c r="X27">
        <v>139</v>
      </c>
      <c r="Y27">
        <v>129</v>
      </c>
    </row>
    <row r="28" spans="1:25" x14ac:dyDescent="0.45">
      <c r="A28" s="16" t="s">
        <v>140</v>
      </c>
      <c r="B28">
        <v>474</v>
      </c>
      <c r="C28">
        <v>248</v>
      </c>
      <c r="D28">
        <v>248</v>
      </c>
      <c r="E28">
        <v>248</v>
      </c>
      <c r="F28">
        <v>248</v>
      </c>
      <c r="G28">
        <v>248</v>
      </c>
      <c r="H28">
        <v>248</v>
      </c>
      <c r="I28">
        <v>248</v>
      </c>
      <c r="J28">
        <v>248</v>
      </c>
      <c r="K28">
        <v>248</v>
      </c>
      <c r="L28">
        <v>248</v>
      </c>
      <c r="M28">
        <v>248</v>
      </c>
      <c r="N28">
        <v>248</v>
      </c>
      <c r="O28">
        <v>248</v>
      </c>
      <c r="P28">
        <v>248</v>
      </c>
      <c r="Q28">
        <v>248</v>
      </c>
      <c r="R28">
        <v>248</v>
      </c>
      <c r="S28">
        <v>248</v>
      </c>
      <c r="T28">
        <v>176</v>
      </c>
      <c r="U28">
        <v>176</v>
      </c>
      <c r="V28">
        <v>169</v>
      </c>
      <c r="W28">
        <v>180</v>
      </c>
      <c r="X28">
        <v>181</v>
      </c>
      <c r="Y28">
        <v>178</v>
      </c>
    </row>
    <row r="29" spans="1:25" x14ac:dyDescent="0.45">
      <c r="A29" s="16" t="s">
        <v>141</v>
      </c>
      <c r="B29" s="10">
        <v>412</v>
      </c>
      <c r="C29">
        <v>2055</v>
      </c>
      <c r="D29">
        <v>2155</v>
      </c>
      <c r="E29">
        <v>2257</v>
      </c>
      <c r="F29">
        <v>2355</v>
      </c>
      <c r="G29">
        <v>2456</v>
      </c>
      <c r="H29">
        <v>2559</v>
      </c>
      <c r="I29">
        <v>2659</v>
      </c>
      <c r="J29">
        <v>2759</v>
      </c>
      <c r="K29">
        <v>2860</v>
      </c>
      <c r="L29">
        <v>2961</v>
      </c>
      <c r="M29">
        <v>3028</v>
      </c>
      <c r="N29">
        <v>3063</v>
      </c>
      <c r="O29">
        <v>3148</v>
      </c>
      <c r="P29">
        <v>3162</v>
      </c>
      <c r="Q29">
        <v>3248</v>
      </c>
      <c r="R29">
        <v>3263</v>
      </c>
      <c r="S29">
        <v>3328</v>
      </c>
      <c r="T29">
        <v>556</v>
      </c>
      <c r="U29">
        <v>1013</v>
      </c>
      <c r="V29">
        <v>209</v>
      </c>
      <c r="W29">
        <v>175</v>
      </c>
      <c r="X29">
        <v>163</v>
      </c>
      <c r="Y29">
        <v>486</v>
      </c>
    </row>
    <row r="30" spans="1:25" x14ac:dyDescent="0.45">
      <c r="A30" s="17" t="s">
        <v>142</v>
      </c>
      <c r="B30">
        <v>474</v>
      </c>
      <c r="C30">
        <v>248</v>
      </c>
      <c r="D30">
        <v>248</v>
      </c>
      <c r="E30">
        <v>248</v>
      </c>
      <c r="F30">
        <v>248</v>
      </c>
      <c r="G30">
        <v>248</v>
      </c>
      <c r="H30">
        <v>248</v>
      </c>
      <c r="I30">
        <v>248</v>
      </c>
      <c r="J30">
        <v>248</v>
      </c>
      <c r="K30">
        <v>248</v>
      </c>
      <c r="L30">
        <v>248</v>
      </c>
      <c r="M30">
        <v>248</v>
      </c>
      <c r="N30">
        <v>248</v>
      </c>
      <c r="O30">
        <v>248</v>
      </c>
      <c r="P30">
        <v>248</v>
      </c>
      <c r="Q30">
        <v>248</v>
      </c>
      <c r="R30">
        <v>248</v>
      </c>
      <c r="S30">
        <v>248</v>
      </c>
      <c r="T30">
        <v>176</v>
      </c>
      <c r="U30">
        <v>176</v>
      </c>
      <c r="V30">
        <v>169</v>
      </c>
      <c r="W30">
        <v>180</v>
      </c>
      <c r="X30">
        <v>181</v>
      </c>
      <c r="Y30">
        <v>178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30"/>
  <sheetViews>
    <sheetView zoomScale="126" zoomScaleNormal="70" zoomScalePageLayoutView="70" workbookViewId="0">
      <selection activeCell="R5" sqref="R5"/>
    </sheetView>
  </sheetViews>
  <sheetFormatPr defaultColWidth="8.6328125" defaultRowHeight="19.2" x14ac:dyDescent="0.45"/>
  <sheetData>
    <row r="1" spans="1:20" x14ac:dyDescent="0.45">
      <c r="A1" s="3" t="s">
        <v>143</v>
      </c>
      <c r="B1" s="3" t="s">
        <v>1</v>
      </c>
      <c r="C1" s="3" t="s">
        <v>413</v>
      </c>
      <c r="D1" s="3" t="s">
        <v>414</v>
      </c>
      <c r="E1" s="3" t="s">
        <v>415</v>
      </c>
      <c r="F1" s="3" t="s">
        <v>271</v>
      </c>
      <c r="G1" s="3" t="s">
        <v>416</v>
      </c>
      <c r="H1" s="3" t="s">
        <v>417</v>
      </c>
      <c r="I1" s="3" t="s">
        <v>418</v>
      </c>
      <c r="J1" s="3" t="s">
        <v>419</v>
      </c>
      <c r="K1" s="3" t="s">
        <v>420</v>
      </c>
      <c r="L1" s="3" t="s">
        <v>421</v>
      </c>
      <c r="M1" s="3" t="s">
        <v>422</v>
      </c>
      <c r="N1" s="9" t="s">
        <v>423</v>
      </c>
      <c r="O1" s="9" t="s">
        <v>424</v>
      </c>
      <c r="P1" s="3" t="s">
        <v>425</v>
      </c>
      <c r="Q1" s="3" t="s">
        <v>380</v>
      </c>
      <c r="R1" s="3" t="s">
        <v>239</v>
      </c>
      <c r="S1" s="3" t="s">
        <v>199</v>
      </c>
      <c r="T1" s="3"/>
    </row>
    <row r="2" spans="1:20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54</v>
      </c>
      <c r="N2" s="9" t="s">
        <v>54</v>
      </c>
      <c r="O2" s="9" t="s">
        <v>54</v>
      </c>
      <c r="P2" s="3"/>
      <c r="Q2" s="3"/>
      <c r="R2" s="3"/>
      <c r="S2" s="3"/>
      <c r="T2" s="3"/>
    </row>
    <row r="3" spans="1:20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9"/>
      <c r="O3" s="9"/>
      <c r="P3" s="3"/>
      <c r="Q3" s="3"/>
      <c r="R3" s="3"/>
      <c r="S3" s="3"/>
      <c r="T3" s="3"/>
    </row>
    <row r="4" spans="1:20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9"/>
      <c r="O4" s="9"/>
      <c r="P4" s="3"/>
      <c r="Q4" s="3"/>
      <c r="R4" s="3" t="b">
        <v>0</v>
      </c>
      <c r="S4" s="3" t="b">
        <v>1</v>
      </c>
      <c r="T4" s="3"/>
    </row>
    <row r="5" spans="1:20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9"/>
      <c r="O5" s="9"/>
      <c r="P5" s="3"/>
      <c r="Q5" s="3"/>
      <c r="R5" s="3">
        <v>0</v>
      </c>
      <c r="S5" s="3">
        <v>7</v>
      </c>
      <c r="T5" s="3"/>
    </row>
    <row r="6" spans="1:20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9" t="s">
        <v>63</v>
      </c>
      <c r="O6" s="9" t="s">
        <v>63</v>
      </c>
      <c r="P6" s="3" t="s">
        <v>66</v>
      </c>
      <c r="Q6" s="3" t="s">
        <v>66</v>
      </c>
      <c r="R6" s="3" t="s">
        <v>64</v>
      </c>
      <c r="S6" s="3" t="s">
        <v>64</v>
      </c>
      <c r="T6" s="3"/>
    </row>
    <row r="7" spans="1:20" x14ac:dyDescent="0.45">
      <c r="A7" s="3" t="s">
        <v>178</v>
      </c>
      <c r="B7" s="3">
        <v>151</v>
      </c>
      <c r="C7">
        <v>1158</v>
      </c>
      <c r="D7">
        <v>1030</v>
      </c>
      <c r="E7">
        <v>926</v>
      </c>
      <c r="F7">
        <v>824</v>
      </c>
      <c r="G7">
        <v>715</v>
      </c>
      <c r="H7">
        <v>612</v>
      </c>
      <c r="I7">
        <v>507</v>
      </c>
      <c r="J7">
        <v>403</v>
      </c>
      <c r="K7">
        <v>296</v>
      </c>
      <c r="L7">
        <v>191</v>
      </c>
      <c r="M7">
        <v>86</v>
      </c>
      <c r="N7" s="10">
        <v>28</v>
      </c>
      <c r="O7" s="10">
        <v>29</v>
      </c>
      <c r="P7" s="3">
        <v>71</v>
      </c>
      <c r="Q7" s="3">
        <v>95</v>
      </c>
      <c r="R7" s="3">
        <v>79</v>
      </c>
      <c r="S7" s="3">
        <v>105</v>
      </c>
      <c r="T7" s="3"/>
    </row>
    <row r="8" spans="1:20" x14ac:dyDescent="0.45">
      <c r="A8" s="3" t="s">
        <v>179</v>
      </c>
      <c r="B8" s="3">
        <v>484</v>
      </c>
      <c r="C8">
        <v>138</v>
      </c>
      <c r="D8">
        <v>138</v>
      </c>
      <c r="E8">
        <v>138</v>
      </c>
      <c r="F8">
        <v>138</v>
      </c>
      <c r="G8">
        <v>138</v>
      </c>
      <c r="H8">
        <v>138</v>
      </c>
      <c r="I8">
        <v>138</v>
      </c>
      <c r="J8">
        <v>138</v>
      </c>
      <c r="K8">
        <v>138</v>
      </c>
      <c r="L8">
        <v>138</v>
      </c>
      <c r="M8">
        <v>138</v>
      </c>
      <c r="N8" s="10">
        <v>138</v>
      </c>
      <c r="O8" s="10">
        <v>138</v>
      </c>
      <c r="P8" s="3">
        <v>175</v>
      </c>
      <c r="Q8" s="3">
        <v>175</v>
      </c>
      <c r="R8" s="3">
        <v>172</v>
      </c>
      <c r="S8" s="3">
        <v>177</v>
      </c>
      <c r="T8" s="3"/>
    </row>
    <row r="9" spans="1:20" x14ac:dyDescent="0.45">
      <c r="A9" s="3" t="s">
        <v>180</v>
      </c>
      <c r="B9" s="9">
        <v>443</v>
      </c>
      <c r="C9" s="3">
        <v>1878</v>
      </c>
      <c r="D9" s="3">
        <v>1944</v>
      </c>
      <c r="E9" s="3">
        <v>2049</v>
      </c>
      <c r="F9" s="3">
        <v>2156</v>
      </c>
      <c r="G9" s="3">
        <v>2260</v>
      </c>
      <c r="H9" s="3">
        <v>2363</v>
      </c>
      <c r="I9" s="3">
        <v>2468</v>
      </c>
      <c r="J9" s="3">
        <v>2571</v>
      </c>
      <c r="K9" s="3">
        <v>2679</v>
      </c>
      <c r="L9" s="3">
        <v>2784</v>
      </c>
      <c r="M9" s="3">
        <v>2889</v>
      </c>
      <c r="N9" s="10">
        <v>2995</v>
      </c>
      <c r="O9" s="10">
        <v>3013</v>
      </c>
      <c r="P9" s="3">
        <v>512</v>
      </c>
      <c r="Q9" s="3">
        <v>963</v>
      </c>
      <c r="R9" s="3">
        <v>152</v>
      </c>
      <c r="S9" s="3">
        <v>433</v>
      </c>
      <c r="T9" s="3"/>
    </row>
    <row r="10" spans="1:20" x14ac:dyDescent="0.45">
      <c r="A10" s="3" t="s">
        <v>181</v>
      </c>
      <c r="B10" s="14">
        <v>383</v>
      </c>
      <c r="C10" s="3">
        <v>154</v>
      </c>
      <c r="D10" s="3">
        <v>154</v>
      </c>
      <c r="E10" s="3">
        <v>154</v>
      </c>
      <c r="F10" s="3">
        <v>154</v>
      </c>
      <c r="G10" s="3">
        <v>154</v>
      </c>
      <c r="H10" s="3">
        <v>154</v>
      </c>
      <c r="I10" s="3">
        <v>154</v>
      </c>
      <c r="J10" s="3">
        <v>154</v>
      </c>
      <c r="K10" s="3">
        <v>154</v>
      </c>
      <c r="L10" s="3">
        <v>154</v>
      </c>
      <c r="M10" s="3">
        <v>154</v>
      </c>
      <c r="N10" s="10">
        <v>154</v>
      </c>
      <c r="O10" s="10">
        <v>154</v>
      </c>
      <c r="P10" s="3">
        <v>175</v>
      </c>
      <c r="Q10" s="3">
        <v>175</v>
      </c>
      <c r="R10" s="3">
        <v>160</v>
      </c>
      <c r="S10" s="3">
        <v>176</v>
      </c>
      <c r="T10" s="3"/>
    </row>
    <row r="11" spans="1:20" x14ac:dyDescent="0.45">
      <c r="A11" s="3" t="s">
        <v>182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"/>
      <c r="O11" s="10"/>
      <c r="P11" s="3"/>
      <c r="Q11" s="3"/>
      <c r="S11" s="3"/>
      <c r="T11" s="3"/>
    </row>
    <row r="12" spans="1:20" x14ac:dyDescent="0.45">
      <c r="A12" s="3" t="s">
        <v>183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"/>
      <c r="O12" s="10"/>
      <c r="P12" s="3"/>
      <c r="Q12" s="3"/>
      <c r="S12" s="3"/>
      <c r="T12" s="3"/>
    </row>
    <row r="13" spans="1:20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"/>
      <c r="O13" s="10"/>
      <c r="P13" s="3"/>
      <c r="Q13" s="3"/>
      <c r="R13" s="3"/>
      <c r="S13" s="3"/>
      <c r="T13" s="3"/>
    </row>
    <row r="14" spans="1:20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"/>
      <c r="O14" s="10"/>
      <c r="P14" s="3"/>
      <c r="Q14" s="3"/>
      <c r="R14" s="3"/>
      <c r="S14" s="3"/>
      <c r="T14" s="3"/>
    </row>
    <row r="15" spans="1:20" x14ac:dyDescent="0.45">
      <c r="A15" s="3" t="s">
        <v>184</v>
      </c>
      <c r="B15" s="3">
        <v>366</v>
      </c>
      <c r="C15" s="3">
        <v>1878</v>
      </c>
      <c r="D15" s="3">
        <v>1943</v>
      </c>
      <c r="E15" s="3">
        <v>2049</v>
      </c>
      <c r="F15" s="3">
        <v>2155</v>
      </c>
      <c r="G15" s="3">
        <v>2260</v>
      </c>
      <c r="H15" s="3">
        <v>2363</v>
      </c>
      <c r="I15" s="3">
        <v>2468</v>
      </c>
      <c r="J15" s="3">
        <v>2571</v>
      </c>
      <c r="K15" s="3">
        <v>2679</v>
      </c>
      <c r="L15" s="3">
        <v>2784</v>
      </c>
      <c r="M15" s="3">
        <v>2889</v>
      </c>
      <c r="N15" s="10">
        <v>2995</v>
      </c>
      <c r="O15" s="10">
        <v>3013</v>
      </c>
      <c r="P15" s="3">
        <v>513</v>
      </c>
      <c r="Q15" s="3">
        <v>963</v>
      </c>
      <c r="R15" s="3">
        <v>190</v>
      </c>
      <c r="S15" s="3"/>
      <c r="T15" s="3"/>
    </row>
    <row r="16" spans="1:20" x14ac:dyDescent="0.45">
      <c r="A16" s="3" t="s">
        <v>185</v>
      </c>
      <c r="B16" s="3">
        <v>284</v>
      </c>
      <c r="C16" s="3">
        <v>87</v>
      </c>
      <c r="D16" s="3">
        <v>87</v>
      </c>
      <c r="E16" s="3">
        <v>87</v>
      </c>
      <c r="F16" s="3">
        <v>87</v>
      </c>
      <c r="G16" s="3">
        <v>87</v>
      </c>
      <c r="H16" s="3">
        <v>87</v>
      </c>
      <c r="I16" s="3">
        <v>87</v>
      </c>
      <c r="J16" s="3">
        <v>87</v>
      </c>
      <c r="K16" s="3">
        <v>87</v>
      </c>
      <c r="L16" s="3">
        <v>87</v>
      </c>
      <c r="M16" s="3">
        <v>87</v>
      </c>
      <c r="N16" s="10">
        <v>87</v>
      </c>
      <c r="O16" s="10">
        <v>87</v>
      </c>
      <c r="P16" s="3">
        <v>117</v>
      </c>
      <c r="Q16" s="3">
        <v>117</v>
      </c>
      <c r="R16" s="3">
        <v>75</v>
      </c>
      <c r="S16" s="3"/>
      <c r="T16" s="3"/>
    </row>
    <row r="17" spans="1:20" x14ac:dyDescent="0.45">
      <c r="A17" s="3" t="s">
        <v>77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"/>
      <c r="O17" s="10"/>
      <c r="P17" s="3"/>
      <c r="Q17" s="3"/>
      <c r="R17" s="3"/>
      <c r="S17" s="3"/>
      <c r="T17" s="3"/>
    </row>
    <row r="18" spans="1:20" x14ac:dyDescent="0.45">
      <c r="A18" s="3" t="s">
        <v>78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"/>
      <c r="O18" s="10"/>
      <c r="P18" s="3"/>
      <c r="Q18" s="3"/>
      <c r="R18" s="3"/>
      <c r="S18" s="3"/>
      <c r="T18" s="3"/>
    </row>
    <row r="19" spans="1:20" x14ac:dyDescent="0.45">
      <c r="A19" s="3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"/>
      <c r="O19" s="10"/>
      <c r="S19" s="3"/>
      <c r="T19" s="3"/>
    </row>
    <row r="20" spans="1:20" x14ac:dyDescent="0.45">
      <c r="A20" s="3" t="s">
        <v>80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"/>
      <c r="O20" s="10"/>
      <c r="S20" s="3"/>
      <c r="T20" s="3"/>
    </row>
    <row r="21" spans="1:20" x14ac:dyDescent="0.45">
      <c r="A21" s="3" t="s">
        <v>349</v>
      </c>
      <c r="B21" s="3"/>
      <c r="C21" s="3">
        <v>1888</v>
      </c>
      <c r="D21" s="3">
        <v>1953</v>
      </c>
      <c r="E21" s="3">
        <v>2059</v>
      </c>
      <c r="F21" s="3">
        <v>2165</v>
      </c>
      <c r="G21" s="3">
        <v>2270</v>
      </c>
      <c r="H21" s="3">
        <v>2373</v>
      </c>
      <c r="I21" s="3">
        <v>2478</v>
      </c>
      <c r="J21" s="3">
        <v>2581</v>
      </c>
      <c r="K21" s="3">
        <v>2689</v>
      </c>
      <c r="L21" s="3">
        <v>2794</v>
      </c>
      <c r="M21" s="3">
        <v>2899</v>
      </c>
      <c r="N21" s="10">
        <v>3005</v>
      </c>
      <c r="O21" s="10">
        <v>3024</v>
      </c>
      <c r="P21" s="3">
        <v>172</v>
      </c>
      <c r="Q21" s="3">
        <v>197</v>
      </c>
      <c r="R21" s="3">
        <v>189</v>
      </c>
      <c r="S21" s="3"/>
      <c r="T21" s="3"/>
    </row>
    <row r="22" spans="1:20" x14ac:dyDescent="0.45">
      <c r="A22" s="3" t="s">
        <v>350</v>
      </c>
      <c r="B22" s="3"/>
      <c r="C22" s="3">
        <v>97</v>
      </c>
      <c r="D22" s="3">
        <v>97</v>
      </c>
      <c r="E22" s="3">
        <v>97</v>
      </c>
      <c r="F22" s="3">
        <v>97</v>
      </c>
      <c r="G22" s="3">
        <v>97</v>
      </c>
      <c r="H22" s="3">
        <v>97</v>
      </c>
      <c r="I22" s="3">
        <v>97</v>
      </c>
      <c r="J22" s="3">
        <v>97</v>
      </c>
      <c r="K22" s="3">
        <v>97</v>
      </c>
      <c r="L22" s="3">
        <v>97</v>
      </c>
      <c r="M22" s="3">
        <v>97</v>
      </c>
      <c r="N22" s="10">
        <v>97</v>
      </c>
      <c r="O22" s="10">
        <v>97</v>
      </c>
      <c r="P22" s="3">
        <v>129</v>
      </c>
      <c r="Q22" s="3">
        <v>129</v>
      </c>
      <c r="R22" s="3">
        <v>115</v>
      </c>
      <c r="S22" s="3"/>
      <c r="T22" s="3"/>
    </row>
    <row r="23" spans="1:20" x14ac:dyDescent="0.45">
      <c r="A23" s="3" t="s">
        <v>83</v>
      </c>
      <c r="B23" s="3" t="str">
        <f>"LTM_1095_5.1/"&amp;B1&amp;".png"</f>
        <v>LTM_1095_5.1/BODY.png</v>
      </c>
      <c r="C23" s="3" t="str">
        <f t="shared" ref="C23:S23" si="0">"LTM_1095_5.1/"&amp;C1&amp;".png"</f>
        <v>LTM_1095_5.1/T_12.5.png</v>
      </c>
      <c r="D23" s="3" t="str">
        <f t="shared" si="0"/>
        <v>LTM_1095_5.1/T_16.6.png</v>
      </c>
      <c r="E23" s="3" t="str">
        <f t="shared" si="0"/>
        <v>LTM_1095_5.1/T_20.8.png</v>
      </c>
      <c r="F23" s="3" t="str">
        <f t="shared" si="0"/>
        <v>LTM_1095_5.1/T_25.png</v>
      </c>
      <c r="G23" s="3" t="str">
        <f t="shared" si="0"/>
        <v>LTM_1095_5.1/T_29.2.png</v>
      </c>
      <c r="H23" s="3" t="str">
        <f t="shared" si="0"/>
        <v>LTM_1095_5.1/T_33.4.png</v>
      </c>
      <c r="I23" s="3" t="str">
        <f t="shared" si="0"/>
        <v>LTM_1095_5.1/T_37.6.png</v>
      </c>
      <c r="J23" s="3" t="str">
        <f t="shared" si="0"/>
        <v>LTM_1095_5.1/T_41.8.png</v>
      </c>
      <c r="K23" s="3" t="str">
        <f t="shared" si="0"/>
        <v>LTM_1095_5.1/T_46.png</v>
      </c>
      <c r="L23" s="3" t="str">
        <f t="shared" si="0"/>
        <v>LTM_1095_5.1/T_50.2.png</v>
      </c>
      <c r="M23" s="3" t="str">
        <f t="shared" si="0"/>
        <v>LTM_1095_5.1/T_54.4.png</v>
      </c>
      <c r="N23" s="9"/>
      <c r="O23" s="9" t="str">
        <f t="shared" si="0"/>
        <v>LTM_1095_5.1/T_58.png</v>
      </c>
      <c r="P23" s="3" t="str">
        <f t="shared" si="0"/>
        <v>LTM_1095_5.1/K_10.5.png</v>
      </c>
      <c r="Q23" s="3" t="str">
        <f t="shared" si="0"/>
        <v>LTM_1095_5.1/K_19.png</v>
      </c>
      <c r="R23" s="3" t="str">
        <f t="shared" si="0"/>
        <v>LTM_1095_5.1/A_0.png</v>
      </c>
      <c r="S23" s="3" t="str">
        <f t="shared" si="0"/>
        <v>LTM_1095_5.1/V.png</v>
      </c>
      <c r="T23" s="3"/>
    </row>
    <row r="24" spans="1:20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9">
        <v>12</v>
      </c>
      <c r="O24" s="9">
        <v>12</v>
      </c>
      <c r="P24" s="3">
        <v>8</v>
      </c>
      <c r="Q24" s="3">
        <v>8</v>
      </c>
      <c r="R24" s="3">
        <v>10</v>
      </c>
      <c r="S24" s="3">
        <v>9</v>
      </c>
      <c r="T24" s="3"/>
    </row>
    <row r="25" spans="1:20" x14ac:dyDescent="0.45">
      <c r="A25" s="3" t="s">
        <v>137</v>
      </c>
      <c r="B25" s="3">
        <v>553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45">
      <c r="A26" s="3" t="s">
        <v>138</v>
      </c>
      <c r="B26" s="3">
        <v>484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45">
      <c r="A27" s="15" t="s">
        <v>139</v>
      </c>
      <c r="B27" s="3">
        <v>151</v>
      </c>
      <c r="C27">
        <v>1158</v>
      </c>
      <c r="D27">
        <v>1030</v>
      </c>
      <c r="E27">
        <v>926</v>
      </c>
      <c r="F27">
        <v>824</v>
      </c>
      <c r="G27">
        <v>715</v>
      </c>
      <c r="H27">
        <v>612</v>
      </c>
      <c r="I27">
        <v>507</v>
      </c>
      <c r="J27">
        <v>403</v>
      </c>
      <c r="K27">
        <v>296</v>
      </c>
      <c r="L27">
        <v>191</v>
      </c>
      <c r="M27">
        <v>86</v>
      </c>
      <c r="N27" s="10">
        <v>28</v>
      </c>
      <c r="O27" s="10">
        <v>29</v>
      </c>
      <c r="P27" s="3">
        <v>71</v>
      </c>
      <c r="Q27" s="3">
        <v>95</v>
      </c>
      <c r="R27" s="3">
        <v>79</v>
      </c>
      <c r="S27" s="3">
        <v>105</v>
      </c>
      <c r="T27" s="3"/>
    </row>
    <row r="28" spans="1:20" x14ac:dyDescent="0.45">
      <c r="A28" s="16" t="s">
        <v>140</v>
      </c>
      <c r="B28" s="3">
        <v>484</v>
      </c>
      <c r="C28">
        <v>138</v>
      </c>
      <c r="D28">
        <v>138</v>
      </c>
      <c r="E28">
        <v>138</v>
      </c>
      <c r="F28">
        <v>138</v>
      </c>
      <c r="G28">
        <v>138</v>
      </c>
      <c r="H28">
        <v>138</v>
      </c>
      <c r="I28">
        <v>138</v>
      </c>
      <c r="J28">
        <v>138</v>
      </c>
      <c r="K28">
        <v>138</v>
      </c>
      <c r="L28">
        <v>138</v>
      </c>
      <c r="M28">
        <v>138</v>
      </c>
      <c r="N28" s="10">
        <v>138</v>
      </c>
      <c r="O28" s="10">
        <v>138</v>
      </c>
      <c r="P28" s="3">
        <v>175</v>
      </c>
      <c r="Q28" s="3">
        <v>175</v>
      </c>
      <c r="R28" s="3">
        <v>172</v>
      </c>
      <c r="S28" s="3">
        <v>177</v>
      </c>
      <c r="T28" s="3"/>
    </row>
    <row r="29" spans="1:20" x14ac:dyDescent="0.45">
      <c r="A29" s="16" t="s">
        <v>141</v>
      </c>
      <c r="B29" s="9">
        <v>443</v>
      </c>
      <c r="C29" s="3">
        <v>1878</v>
      </c>
      <c r="D29" s="3">
        <v>1944</v>
      </c>
      <c r="E29" s="3">
        <v>2049</v>
      </c>
      <c r="F29" s="3">
        <v>2156</v>
      </c>
      <c r="G29" s="3">
        <v>2260</v>
      </c>
      <c r="H29" s="3">
        <v>2363</v>
      </c>
      <c r="I29" s="3">
        <v>2468</v>
      </c>
      <c r="J29" s="3">
        <v>2571</v>
      </c>
      <c r="K29" s="3">
        <v>2679</v>
      </c>
      <c r="L29" s="3">
        <v>2784</v>
      </c>
      <c r="M29" s="3">
        <v>2889</v>
      </c>
      <c r="N29" s="10">
        <v>2995</v>
      </c>
      <c r="O29" s="10">
        <v>3013</v>
      </c>
      <c r="P29" s="3">
        <v>512</v>
      </c>
      <c r="Q29" s="3">
        <v>963</v>
      </c>
      <c r="R29" s="3">
        <v>152</v>
      </c>
      <c r="S29" s="3">
        <v>433</v>
      </c>
    </row>
    <row r="30" spans="1:20" x14ac:dyDescent="0.45">
      <c r="A30" s="17" t="s">
        <v>142</v>
      </c>
      <c r="B30" s="3">
        <v>484</v>
      </c>
      <c r="C30">
        <v>138</v>
      </c>
      <c r="D30">
        <v>138</v>
      </c>
      <c r="E30">
        <v>138</v>
      </c>
      <c r="F30">
        <v>138</v>
      </c>
      <c r="G30">
        <v>138</v>
      </c>
      <c r="H30">
        <v>138</v>
      </c>
      <c r="I30">
        <v>138</v>
      </c>
      <c r="J30">
        <v>138</v>
      </c>
      <c r="K30">
        <v>138</v>
      </c>
      <c r="L30">
        <v>138</v>
      </c>
      <c r="M30">
        <v>138</v>
      </c>
      <c r="N30" s="10">
        <v>138</v>
      </c>
      <c r="O30" s="10">
        <v>138</v>
      </c>
      <c r="P30" s="3">
        <v>175</v>
      </c>
      <c r="Q30" s="3">
        <v>175</v>
      </c>
      <c r="R30" s="3">
        <v>172</v>
      </c>
      <c r="S30" s="3">
        <v>177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0"/>
  <sheetViews>
    <sheetView zoomScale="116" zoomScaleNormal="70" zoomScalePageLayoutView="70" workbookViewId="0">
      <selection activeCell="B30" sqref="B30:T30"/>
    </sheetView>
  </sheetViews>
  <sheetFormatPr defaultColWidth="8.6328125" defaultRowHeight="19.2" x14ac:dyDescent="0.45"/>
  <sheetData>
    <row r="1" spans="1:20" x14ac:dyDescent="0.45">
      <c r="A1" s="3" t="s">
        <v>143</v>
      </c>
      <c r="B1" s="3" t="s">
        <v>1</v>
      </c>
      <c r="C1" s="3" t="s">
        <v>426</v>
      </c>
      <c r="D1" s="3" t="s">
        <v>295</v>
      </c>
      <c r="E1" s="3" t="s">
        <v>427</v>
      </c>
      <c r="F1" s="3" t="s">
        <v>428</v>
      </c>
      <c r="G1" s="3" t="s">
        <v>322</v>
      </c>
      <c r="H1" s="3" t="s">
        <v>429</v>
      </c>
      <c r="I1" s="3" t="s">
        <v>430</v>
      </c>
      <c r="J1" s="3" t="s">
        <v>431</v>
      </c>
      <c r="K1" s="3" t="s">
        <v>432</v>
      </c>
      <c r="L1" s="3" t="s">
        <v>433</v>
      </c>
      <c r="M1" s="3" t="s">
        <v>434</v>
      </c>
      <c r="N1" s="3" t="s">
        <v>194</v>
      </c>
      <c r="O1" s="3" t="s">
        <v>425</v>
      </c>
      <c r="P1" s="3" t="s">
        <v>380</v>
      </c>
      <c r="Q1" s="3" t="s">
        <v>435</v>
      </c>
      <c r="R1" s="3" t="s">
        <v>382</v>
      </c>
      <c r="S1" s="3" t="s">
        <v>239</v>
      </c>
      <c r="T1" s="3" t="s">
        <v>199</v>
      </c>
    </row>
    <row r="2" spans="1:20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54</v>
      </c>
      <c r="N2" s="3" t="s">
        <v>54</v>
      </c>
      <c r="O2" s="3"/>
      <c r="P2" s="3"/>
      <c r="Q2" s="3"/>
      <c r="R2" s="3"/>
      <c r="S2" s="3"/>
      <c r="T2" s="3"/>
    </row>
    <row r="3" spans="1:20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 t="b">
        <v>0</v>
      </c>
      <c r="S4" s="3" t="b">
        <v>0</v>
      </c>
      <c r="T4" s="3" t="b">
        <v>1</v>
      </c>
    </row>
    <row r="5" spans="1:20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0</v>
      </c>
      <c r="S5" s="3">
        <v>0</v>
      </c>
      <c r="T5" s="3">
        <v>7</v>
      </c>
    </row>
    <row r="6" spans="1:20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66</v>
      </c>
      <c r="P6" s="3" t="s">
        <v>66</v>
      </c>
      <c r="Q6" s="3" t="s">
        <v>66</v>
      </c>
      <c r="R6" s="3" t="s">
        <v>64</v>
      </c>
      <c r="S6" s="3" t="s">
        <v>64</v>
      </c>
      <c r="T6" s="3" t="s">
        <v>64</v>
      </c>
    </row>
    <row r="7" spans="1:20" x14ac:dyDescent="0.45">
      <c r="A7" s="3" t="s">
        <v>178</v>
      </c>
      <c r="B7" s="3">
        <v>140</v>
      </c>
      <c r="C7">
        <v>1212</v>
      </c>
      <c r="D7">
        <v>1121</v>
      </c>
      <c r="E7">
        <v>1027</v>
      </c>
      <c r="F7">
        <v>929</v>
      </c>
      <c r="G7">
        <v>835</v>
      </c>
      <c r="H7">
        <v>739</v>
      </c>
      <c r="I7">
        <v>645</v>
      </c>
      <c r="J7">
        <v>548</v>
      </c>
      <c r="K7">
        <v>455</v>
      </c>
      <c r="L7">
        <v>359</v>
      </c>
      <c r="M7">
        <v>262</v>
      </c>
      <c r="N7">
        <v>175</v>
      </c>
      <c r="O7" s="3">
        <v>50</v>
      </c>
      <c r="P7" s="3">
        <v>42</v>
      </c>
      <c r="Q7" s="3">
        <v>84</v>
      </c>
      <c r="R7" s="3">
        <v>142</v>
      </c>
      <c r="S7" s="3">
        <v>74</v>
      </c>
      <c r="T7" s="3">
        <v>71</v>
      </c>
    </row>
    <row r="8" spans="1:20" x14ac:dyDescent="0.45">
      <c r="A8" s="3" t="s">
        <v>179</v>
      </c>
      <c r="B8" s="3">
        <v>497</v>
      </c>
      <c r="C8">
        <v>143</v>
      </c>
      <c r="D8">
        <v>143</v>
      </c>
      <c r="E8">
        <v>143</v>
      </c>
      <c r="F8">
        <v>143</v>
      </c>
      <c r="G8">
        <v>143</v>
      </c>
      <c r="H8">
        <v>143</v>
      </c>
      <c r="I8">
        <v>143</v>
      </c>
      <c r="J8">
        <v>143</v>
      </c>
      <c r="K8">
        <v>143</v>
      </c>
      <c r="L8">
        <v>143</v>
      </c>
      <c r="M8">
        <v>143</v>
      </c>
      <c r="N8">
        <v>143</v>
      </c>
      <c r="O8" s="3">
        <v>145</v>
      </c>
      <c r="P8" s="3">
        <v>145</v>
      </c>
      <c r="Q8" s="3">
        <v>134</v>
      </c>
      <c r="R8" s="3">
        <v>143</v>
      </c>
      <c r="S8" s="3">
        <v>148</v>
      </c>
      <c r="T8" s="3">
        <v>144</v>
      </c>
    </row>
    <row r="9" spans="1:20" x14ac:dyDescent="0.45">
      <c r="A9" s="3" t="s">
        <v>180</v>
      </c>
      <c r="B9" s="9">
        <v>446</v>
      </c>
      <c r="C9" s="3">
        <v>1900</v>
      </c>
      <c r="D9" s="3">
        <v>1990</v>
      </c>
      <c r="E9" s="3">
        <v>2085</v>
      </c>
      <c r="F9" s="3">
        <v>2186</v>
      </c>
      <c r="G9" s="3">
        <v>2277</v>
      </c>
      <c r="H9" s="3">
        <v>2374</v>
      </c>
      <c r="I9" s="3">
        <v>2468</v>
      </c>
      <c r="J9" s="3">
        <v>2565</v>
      </c>
      <c r="K9" s="3">
        <v>2657</v>
      </c>
      <c r="L9" s="3">
        <v>2754</v>
      </c>
      <c r="M9" s="3">
        <v>2850</v>
      </c>
      <c r="N9" s="3">
        <v>2936</v>
      </c>
      <c r="O9" s="3">
        <v>532</v>
      </c>
      <c r="P9" s="3">
        <v>980</v>
      </c>
      <c r="Q9" s="3">
        <v>201</v>
      </c>
      <c r="R9" s="3">
        <v>156</v>
      </c>
      <c r="S9" s="3">
        <v>154</v>
      </c>
      <c r="T9" s="3">
        <v>420</v>
      </c>
    </row>
    <row r="10" spans="1:20" x14ac:dyDescent="0.45">
      <c r="A10" s="3" t="s">
        <v>181</v>
      </c>
      <c r="B10" s="14">
        <v>387</v>
      </c>
      <c r="C10" s="3">
        <v>158</v>
      </c>
      <c r="D10" s="3">
        <v>158</v>
      </c>
      <c r="E10" s="3">
        <v>157</v>
      </c>
      <c r="F10" s="3">
        <v>157</v>
      </c>
      <c r="G10" s="3">
        <v>157</v>
      </c>
      <c r="H10" s="3">
        <v>157</v>
      </c>
      <c r="I10" s="3">
        <v>157</v>
      </c>
      <c r="J10" s="3">
        <v>157</v>
      </c>
      <c r="K10" s="3">
        <v>157</v>
      </c>
      <c r="L10" s="3">
        <v>157</v>
      </c>
      <c r="M10" s="3">
        <v>157</v>
      </c>
      <c r="N10" s="3">
        <v>157</v>
      </c>
      <c r="O10" s="3">
        <v>145</v>
      </c>
      <c r="P10" s="3">
        <v>145</v>
      </c>
      <c r="Q10" s="3">
        <v>134</v>
      </c>
      <c r="R10" s="3">
        <v>139</v>
      </c>
      <c r="S10" s="3">
        <v>137</v>
      </c>
      <c r="T10" s="3">
        <v>144</v>
      </c>
    </row>
    <row r="11" spans="1:20" x14ac:dyDescent="0.45">
      <c r="A11" s="3" t="s">
        <v>182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3"/>
    </row>
    <row r="12" spans="1:20" x14ac:dyDescent="0.45">
      <c r="A12" s="3" t="s">
        <v>183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3"/>
    </row>
    <row r="13" spans="1:20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45">
      <c r="A15" s="3" t="s">
        <v>184</v>
      </c>
      <c r="B15" s="3">
        <v>359</v>
      </c>
      <c r="C15" s="3">
        <v>1901</v>
      </c>
      <c r="D15" s="3">
        <v>1991</v>
      </c>
      <c r="E15" s="3">
        <v>2086</v>
      </c>
      <c r="F15" s="3">
        <v>2185</v>
      </c>
      <c r="G15" s="3">
        <v>2276</v>
      </c>
      <c r="H15" s="3">
        <v>2373</v>
      </c>
      <c r="I15" s="3">
        <v>2467</v>
      </c>
      <c r="J15" s="3">
        <v>2564</v>
      </c>
      <c r="K15" s="3">
        <v>2656</v>
      </c>
      <c r="L15" s="3">
        <v>2753</v>
      </c>
      <c r="M15" s="3">
        <v>2849</v>
      </c>
      <c r="N15" s="3">
        <v>2936</v>
      </c>
      <c r="O15" s="3">
        <v>532</v>
      </c>
      <c r="P15" s="3">
        <v>979</v>
      </c>
      <c r="Q15" s="3">
        <v>100</v>
      </c>
      <c r="R15" s="3"/>
      <c r="S15" s="3">
        <v>193</v>
      </c>
      <c r="T15" s="3"/>
    </row>
    <row r="16" spans="1:20" x14ac:dyDescent="0.45">
      <c r="A16" s="3" t="s">
        <v>185</v>
      </c>
      <c r="B16" s="3">
        <v>281</v>
      </c>
      <c r="C16" s="3">
        <v>83</v>
      </c>
      <c r="D16" s="3">
        <v>83</v>
      </c>
      <c r="E16" s="3">
        <v>83</v>
      </c>
      <c r="F16" s="3">
        <v>83</v>
      </c>
      <c r="G16" s="3">
        <v>83</v>
      </c>
      <c r="H16" s="3">
        <v>83</v>
      </c>
      <c r="I16" s="3">
        <v>83</v>
      </c>
      <c r="J16" s="3">
        <v>83</v>
      </c>
      <c r="K16" s="3">
        <v>83</v>
      </c>
      <c r="L16" s="3">
        <v>83</v>
      </c>
      <c r="M16" s="3">
        <v>83</v>
      </c>
      <c r="N16" s="3">
        <v>83</v>
      </c>
      <c r="O16" s="3">
        <v>86</v>
      </c>
      <c r="P16" s="3">
        <v>91</v>
      </c>
      <c r="Q16" s="3">
        <v>67</v>
      </c>
      <c r="R16" s="3"/>
      <c r="S16" s="3">
        <v>46</v>
      </c>
      <c r="T16" s="3"/>
    </row>
    <row r="17" spans="1:20" x14ac:dyDescent="0.45">
      <c r="A17" s="3" t="s">
        <v>77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206</v>
      </c>
      <c r="R17" s="3"/>
      <c r="S17" s="3"/>
      <c r="T17" s="3"/>
    </row>
    <row r="18" spans="1:20" x14ac:dyDescent="0.45">
      <c r="A18" s="3" t="s">
        <v>78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144</v>
      </c>
      <c r="R18" s="3"/>
      <c r="S18" s="3"/>
      <c r="T18" s="3"/>
    </row>
    <row r="19" spans="1:20" x14ac:dyDescent="0.45">
      <c r="A19" s="3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T19" s="3"/>
    </row>
    <row r="20" spans="1:20" x14ac:dyDescent="0.45">
      <c r="A20" s="3" t="s">
        <v>80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T20" s="3"/>
    </row>
    <row r="21" spans="1:20" x14ac:dyDescent="0.45">
      <c r="A21" s="3" t="s">
        <v>349</v>
      </c>
      <c r="B21" s="3"/>
      <c r="C21" s="3">
        <v>1912</v>
      </c>
      <c r="D21" s="3">
        <v>2002</v>
      </c>
      <c r="E21" s="3">
        <v>2097</v>
      </c>
      <c r="F21" s="3">
        <v>2196</v>
      </c>
      <c r="G21" s="3">
        <v>2287</v>
      </c>
      <c r="H21" s="3">
        <v>2384</v>
      </c>
      <c r="I21" s="3">
        <v>2478</v>
      </c>
      <c r="J21" s="3">
        <v>2575</v>
      </c>
      <c r="K21" s="3">
        <v>2667</v>
      </c>
      <c r="L21" s="3">
        <v>2764</v>
      </c>
      <c r="M21" s="3">
        <v>2860</v>
      </c>
      <c r="N21" s="3">
        <v>2947</v>
      </c>
      <c r="O21" s="3">
        <v>164</v>
      </c>
      <c r="P21" s="3">
        <v>156</v>
      </c>
      <c r="Q21" s="3">
        <v>83</v>
      </c>
      <c r="R21" s="3"/>
      <c r="S21" s="3">
        <v>185</v>
      </c>
      <c r="T21" s="3"/>
    </row>
    <row r="22" spans="1:20" x14ac:dyDescent="0.45">
      <c r="A22" s="3" t="s">
        <v>350</v>
      </c>
      <c r="B22" s="3"/>
      <c r="C22" s="3">
        <v>95</v>
      </c>
      <c r="D22" s="3">
        <v>95</v>
      </c>
      <c r="E22" s="3">
        <v>95</v>
      </c>
      <c r="F22" s="3">
        <v>95</v>
      </c>
      <c r="G22" s="3">
        <v>95</v>
      </c>
      <c r="H22" s="3">
        <v>95</v>
      </c>
      <c r="I22" s="3">
        <v>95</v>
      </c>
      <c r="J22" s="3">
        <v>95</v>
      </c>
      <c r="K22" s="3">
        <v>95</v>
      </c>
      <c r="L22" s="3">
        <v>95</v>
      </c>
      <c r="M22" s="3">
        <v>95</v>
      </c>
      <c r="N22" s="3">
        <v>95</v>
      </c>
      <c r="O22" s="3">
        <v>97</v>
      </c>
      <c r="P22" s="3">
        <v>97</v>
      </c>
      <c r="Q22" s="3">
        <v>91</v>
      </c>
      <c r="R22" s="3"/>
      <c r="S22" s="3">
        <v>88</v>
      </c>
      <c r="T22" s="3"/>
    </row>
    <row r="23" spans="1:20" x14ac:dyDescent="0.45">
      <c r="A23" s="3" t="s">
        <v>83</v>
      </c>
      <c r="B23" s="3" t="str">
        <f>"LTM_1090_4.1/"&amp;B1&amp;".png"</f>
        <v>LTM_1090_4.1/BODY.png</v>
      </c>
      <c r="C23" s="3" t="str">
        <f t="shared" ref="C23:T23" si="0">"LTM_1090_4.1/"&amp;C1&amp;".png"</f>
        <v>LTM_1090_4.1/T_11.1.png</v>
      </c>
      <c r="D23" s="3" t="str">
        <f t="shared" si="0"/>
        <v>LTM_1090_4.1/T_14.7.png</v>
      </c>
      <c r="E23" s="3" t="str">
        <f t="shared" si="0"/>
        <v>LTM_1090_4.1/T_18.3.png</v>
      </c>
      <c r="F23" s="3" t="str">
        <f t="shared" si="0"/>
        <v>LTM_1090_4.1/T_21.9.png</v>
      </c>
      <c r="G23" s="3" t="str">
        <f t="shared" si="0"/>
        <v>LTM_1090_4.1/T_25.4.png</v>
      </c>
      <c r="H23" s="3" t="str">
        <f t="shared" si="0"/>
        <v>LTM_1090_4.1/T_29.png</v>
      </c>
      <c r="I23" s="3" t="str">
        <f t="shared" si="0"/>
        <v>LTM_1090_4.1/T_32.6.png</v>
      </c>
      <c r="J23" s="3" t="str">
        <f t="shared" si="0"/>
        <v>LTM_1090_4.1/T_36.2.png</v>
      </c>
      <c r="K23" s="3" t="str">
        <f t="shared" si="0"/>
        <v>LTM_1090_4.1/T_39.7.png</v>
      </c>
      <c r="L23" s="3" t="str">
        <f t="shared" si="0"/>
        <v>LTM_1090_4.1/T_43.3.png</v>
      </c>
      <c r="M23" s="3" t="str">
        <f t="shared" si="0"/>
        <v>LTM_1090_4.1/T_46.9.png</v>
      </c>
      <c r="N23" s="3" t="str">
        <f t="shared" si="0"/>
        <v>LTM_1090_4.1/T_50.png</v>
      </c>
      <c r="O23" s="3" t="str">
        <f t="shared" si="0"/>
        <v>LTM_1090_4.1/K_10.5.png</v>
      </c>
      <c r="P23" s="3" t="str">
        <f t="shared" si="0"/>
        <v>LTM_1090_4.1/K_19.png</v>
      </c>
      <c r="Q23" s="3" t="str">
        <f t="shared" si="0"/>
        <v>LTM_1090_4.1/K_2.5.png</v>
      </c>
      <c r="R23" s="3" t="str">
        <f t="shared" si="0"/>
        <v>LTM_1090_4.1/A_H.png</v>
      </c>
      <c r="S23" s="3" t="str">
        <f t="shared" si="0"/>
        <v>LTM_1090_4.1/A_0.png</v>
      </c>
      <c r="T23" s="3" t="str">
        <f t="shared" si="0"/>
        <v>LTM_1090_4.1/V.png</v>
      </c>
    </row>
    <row r="24" spans="1:20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3">
        <v>12</v>
      </c>
      <c r="O24" s="3">
        <v>8</v>
      </c>
      <c r="P24" s="3">
        <v>8</v>
      </c>
      <c r="Q24" s="3">
        <v>8</v>
      </c>
      <c r="R24" s="3">
        <v>10</v>
      </c>
      <c r="S24" s="3">
        <v>10</v>
      </c>
      <c r="T24" s="3">
        <v>9</v>
      </c>
    </row>
    <row r="25" spans="1:20" x14ac:dyDescent="0.45">
      <c r="A25" s="3" t="s">
        <v>137</v>
      </c>
      <c r="B25" s="3">
        <v>539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45">
      <c r="A26" s="3" t="s">
        <v>138</v>
      </c>
      <c r="B26" s="3">
        <v>496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45">
      <c r="A27" s="15" t="s">
        <v>139</v>
      </c>
      <c r="B27" s="3">
        <v>140</v>
      </c>
      <c r="C27">
        <v>1212</v>
      </c>
      <c r="D27">
        <v>1121</v>
      </c>
      <c r="E27">
        <v>1027</v>
      </c>
      <c r="F27">
        <v>929</v>
      </c>
      <c r="G27">
        <v>835</v>
      </c>
      <c r="H27">
        <v>739</v>
      </c>
      <c r="I27">
        <v>645</v>
      </c>
      <c r="J27">
        <v>548</v>
      </c>
      <c r="K27">
        <v>455</v>
      </c>
      <c r="L27">
        <v>359</v>
      </c>
      <c r="M27">
        <v>262</v>
      </c>
      <c r="N27">
        <v>175</v>
      </c>
      <c r="O27" s="3">
        <v>50</v>
      </c>
      <c r="P27" s="3">
        <v>42</v>
      </c>
      <c r="Q27" s="3">
        <v>84</v>
      </c>
      <c r="R27" s="3">
        <v>142</v>
      </c>
      <c r="S27" s="3">
        <v>74</v>
      </c>
      <c r="T27" s="3">
        <v>71</v>
      </c>
    </row>
    <row r="28" spans="1:20" x14ac:dyDescent="0.45">
      <c r="A28" s="16" t="s">
        <v>140</v>
      </c>
      <c r="B28" s="3">
        <v>497</v>
      </c>
      <c r="C28">
        <v>143</v>
      </c>
      <c r="D28">
        <v>143</v>
      </c>
      <c r="E28">
        <v>143</v>
      </c>
      <c r="F28">
        <v>143</v>
      </c>
      <c r="G28">
        <v>143</v>
      </c>
      <c r="H28">
        <v>143</v>
      </c>
      <c r="I28">
        <v>143</v>
      </c>
      <c r="J28">
        <v>143</v>
      </c>
      <c r="K28">
        <v>143</v>
      </c>
      <c r="L28">
        <v>143</v>
      </c>
      <c r="M28">
        <v>143</v>
      </c>
      <c r="N28">
        <v>143</v>
      </c>
      <c r="O28" s="3">
        <v>145</v>
      </c>
      <c r="P28" s="3">
        <v>145</v>
      </c>
      <c r="Q28" s="3">
        <v>134</v>
      </c>
      <c r="R28" s="3">
        <v>143</v>
      </c>
      <c r="S28" s="3">
        <v>148</v>
      </c>
      <c r="T28" s="3">
        <v>144</v>
      </c>
    </row>
    <row r="29" spans="1:20" x14ac:dyDescent="0.45">
      <c r="A29" s="16" t="s">
        <v>141</v>
      </c>
      <c r="B29" s="9">
        <v>446</v>
      </c>
      <c r="C29" s="3">
        <v>1900</v>
      </c>
      <c r="D29" s="3">
        <v>1990</v>
      </c>
      <c r="E29" s="3">
        <v>2085</v>
      </c>
      <c r="F29" s="3">
        <v>2186</v>
      </c>
      <c r="G29" s="3">
        <v>2277</v>
      </c>
      <c r="H29" s="3">
        <v>2374</v>
      </c>
      <c r="I29" s="3">
        <v>2468</v>
      </c>
      <c r="J29" s="3">
        <v>2565</v>
      </c>
      <c r="K29" s="3">
        <v>2657</v>
      </c>
      <c r="L29" s="3">
        <v>2754</v>
      </c>
      <c r="M29" s="3">
        <v>2850</v>
      </c>
      <c r="N29" s="3">
        <v>2936</v>
      </c>
      <c r="O29" s="3">
        <v>532</v>
      </c>
      <c r="P29" s="3">
        <v>980</v>
      </c>
      <c r="Q29" s="3">
        <v>201</v>
      </c>
      <c r="R29" s="3">
        <v>156</v>
      </c>
      <c r="S29" s="3">
        <v>154</v>
      </c>
      <c r="T29" s="3">
        <v>420</v>
      </c>
    </row>
    <row r="30" spans="1:20" x14ac:dyDescent="0.45">
      <c r="A30" s="17" t="s">
        <v>142</v>
      </c>
      <c r="B30" s="3">
        <v>497</v>
      </c>
      <c r="C30">
        <v>143</v>
      </c>
      <c r="D30">
        <v>143</v>
      </c>
      <c r="E30">
        <v>143</v>
      </c>
      <c r="F30">
        <v>143</v>
      </c>
      <c r="G30">
        <v>143</v>
      </c>
      <c r="H30">
        <v>143</v>
      </c>
      <c r="I30">
        <v>143</v>
      </c>
      <c r="J30">
        <v>143</v>
      </c>
      <c r="K30">
        <v>143</v>
      </c>
      <c r="L30">
        <v>143</v>
      </c>
      <c r="M30">
        <v>143</v>
      </c>
      <c r="N30">
        <v>143</v>
      </c>
      <c r="O30" s="3">
        <v>145</v>
      </c>
      <c r="P30" s="3">
        <v>145</v>
      </c>
      <c r="Q30" s="3">
        <v>134</v>
      </c>
      <c r="R30" s="3">
        <v>143</v>
      </c>
      <c r="S30" s="3">
        <v>148</v>
      </c>
      <c r="T30" s="3">
        <v>144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30"/>
  <sheetViews>
    <sheetView zoomScale="113" zoomScaleNormal="70" zoomScalePageLayoutView="70" workbookViewId="0">
      <selection activeCell="N39" sqref="N39"/>
    </sheetView>
  </sheetViews>
  <sheetFormatPr defaultColWidth="8.6328125" defaultRowHeight="19.2" x14ac:dyDescent="0.45"/>
  <sheetData>
    <row r="1" spans="1:19" x14ac:dyDescent="0.45">
      <c r="A1" s="3" t="s">
        <v>143</v>
      </c>
      <c r="B1" t="s">
        <v>1</v>
      </c>
      <c r="C1" t="s">
        <v>436</v>
      </c>
      <c r="D1" t="s">
        <v>437</v>
      </c>
      <c r="E1" t="s">
        <v>438</v>
      </c>
      <c r="F1" t="s">
        <v>439</v>
      </c>
      <c r="G1" t="s">
        <v>322</v>
      </c>
      <c r="H1" t="s">
        <v>440</v>
      </c>
      <c r="I1" t="s">
        <v>441</v>
      </c>
      <c r="J1" t="s">
        <v>442</v>
      </c>
      <c r="K1" t="s">
        <v>432</v>
      </c>
      <c r="L1" t="s">
        <v>433</v>
      </c>
      <c r="M1" t="s">
        <v>434</v>
      </c>
      <c r="N1" t="s">
        <v>194</v>
      </c>
      <c r="O1" t="s">
        <v>443</v>
      </c>
      <c r="P1" t="s">
        <v>444</v>
      </c>
      <c r="Q1" t="s">
        <v>445</v>
      </c>
      <c r="R1" t="s">
        <v>382</v>
      </c>
      <c r="S1" t="s">
        <v>239</v>
      </c>
    </row>
    <row r="2" spans="1:19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54</v>
      </c>
      <c r="N2" s="3" t="s">
        <v>54</v>
      </c>
      <c r="O2" s="3"/>
      <c r="P2" s="3"/>
      <c r="Q2" s="3"/>
      <c r="R2" s="3"/>
      <c r="S2" s="3"/>
    </row>
    <row r="3" spans="1:19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 t="b">
        <v>0</v>
      </c>
      <c r="S4" s="3" t="b">
        <v>0</v>
      </c>
    </row>
    <row r="5" spans="1:19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0</v>
      </c>
      <c r="S5" s="3">
        <v>0</v>
      </c>
    </row>
    <row r="6" spans="1:19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66</v>
      </c>
      <c r="P6" s="3" t="s">
        <v>66</v>
      </c>
      <c r="Q6" s="3" t="s">
        <v>66</v>
      </c>
      <c r="R6" s="3" t="s">
        <v>64</v>
      </c>
      <c r="S6" s="3" t="s">
        <v>64</v>
      </c>
    </row>
    <row r="7" spans="1:19" x14ac:dyDescent="0.45">
      <c r="A7" s="3" t="s">
        <v>178</v>
      </c>
      <c r="B7">
        <v>341</v>
      </c>
      <c r="C7">
        <v>1521</v>
      </c>
      <c r="D7">
        <v>1427</v>
      </c>
      <c r="E7">
        <v>1300</v>
      </c>
      <c r="F7">
        <v>1217</v>
      </c>
      <c r="G7">
        <v>1113</v>
      </c>
      <c r="H7">
        <v>1014</v>
      </c>
      <c r="I7">
        <v>910</v>
      </c>
      <c r="J7">
        <v>813</v>
      </c>
      <c r="K7">
        <v>708</v>
      </c>
      <c r="L7">
        <v>608</v>
      </c>
      <c r="M7">
        <v>504</v>
      </c>
      <c r="N7">
        <v>416</v>
      </c>
      <c r="O7">
        <v>164</v>
      </c>
      <c r="P7">
        <v>164</v>
      </c>
      <c r="Q7">
        <v>212</v>
      </c>
      <c r="R7">
        <v>152</v>
      </c>
      <c r="S7">
        <v>197</v>
      </c>
    </row>
    <row r="8" spans="1:19" x14ac:dyDescent="0.45">
      <c r="A8" s="3" t="s">
        <v>179</v>
      </c>
      <c r="B8">
        <v>684</v>
      </c>
      <c r="C8">
        <v>235</v>
      </c>
      <c r="D8">
        <v>235</v>
      </c>
      <c r="E8">
        <v>235</v>
      </c>
      <c r="F8">
        <v>235</v>
      </c>
      <c r="G8">
        <v>235</v>
      </c>
      <c r="H8">
        <v>235</v>
      </c>
      <c r="I8">
        <v>235</v>
      </c>
      <c r="J8">
        <v>235</v>
      </c>
      <c r="K8">
        <v>235</v>
      </c>
      <c r="L8">
        <v>235</v>
      </c>
      <c r="M8">
        <v>235</v>
      </c>
      <c r="N8">
        <v>235</v>
      </c>
      <c r="O8">
        <v>152</v>
      </c>
      <c r="P8">
        <v>152</v>
      </c>
      <c r="Q8">
        <v>237</v>
      </c>
      <c r="R8">
        <v>201</v>
      </c>
      <c r="S8">
        <v>197</v>
      </c>
    </row>
    <row r="9" spans="1:19" x14ac:dyDescent="0.45">
      <c r="A9" s="3" t="s">
        <v>180</v>
      </c>
      <c r="B9" s="10">
        <v>632</v>
      </c>
      <c r="C9">
        <v>2263</v>
      </c>
      <c r="D9">
        <v>2370</v>
      </c>
      <c r="E9">
        <v>2483</v>
      </c>
      <c r="F9">
        <v>2566</v>
      </c>
      <c r="G9">
        <v>2669</v>
      </c>
      <c r="H9">
        <v>2769</v>
      </c>
      <c r="I9">
        <v>2873</v>
      </c>
      <c r="J9">
        <v>2971</v>
      </c>
      <c r="K9">
        <v>3075</v>
      </c>
      <c r="L9">
        <v>3175</v>
      </c>
      <c r="M9">
        <v>3279</v>
      </c>
      <c r="N9">
        <v>3368</v>
      </c>
      <c r="O9">
        <v>619</v>
      </c>
      <c r="P9">
        <v>1016</v>
      </c>
      <c r="Q9">
        <v>318</v>
      </c>
      <c r="R9">
        <v>209</v>
      </c>
      <c r="S9">
        <v>239</v>
      </c>
    </row>
    <row r="10" spans="1:19" x14ac:dyDescent="0.45">
      <c r="A10" s="3" t="s">
        <v>181</v>
      </c>
      <c r="B10" s="13">
        <v>581</v>
      </c>
      <c r="C10">
        <v>184</v>
      </c>
      <c r="D10">
        <v>184</v>
      </c>
      <c r="E10">
        <v>184</v>
      </c>
      <c r="F10">
        <v>184</v>
      </c>
      <c r="G10">
        <v>184</v>
      </c>
      <c r="H10">
        <v>184</v>
      </c>
      <c r="I10">
        <v>184</v>
      </c>
      <c r="J10">
        <v>184</v>
      </c>
      <c r="K10">
        <v>184</v>
      </c>
      <c r="L10">
        <v>184</v>
      </c>
      <c r="M10">
        <v>184</v>
      </c>
      <c r="N10">
        <v>184</v>
      </c>
      <c r="O10">
        <v>152</v>
      </c>
      <c r="P10">
        <v>152</v>
      </c>
      <c r="Q10">
        <v>212</v>
      </c>
      <c r="R10">
        <v>237</v>
      </c>
      <c r="S10">
        <v>245</v>
      </c>
    </row>
    <row r="11" spans="1:19" x14ac:dyDescent="0.45">
      <c r="A11" s="3" t="s">
        <v>182</v>
      </c>
    </row>
    <row r="12" spans="1:19" x14ac:dyDescent="0.45">
      <c r="A12" s="3" t="s">
        <v>183</v>
      </c>
    </row>
    <row r="13" spans="1:19" x14ac:dyDescent="0.45">
      <c r="A13" s="3" t="s">
        <v>73</v>
      </c>
    </row>
    <row r="14" spans="1:19" x14ac:dyDescent="0.45">
      <c r="A14" s="3" t="s">
        <v>74</v>
      </c>
    </row>
    <row r="15" spans="1:19" x14ac:dyDescent="0.45">
      <c r="A15" s="3" t="s">
        <v>184</v>
      </c>
      <c r="B15">
        <v>541</v>
      </c>
      <c r="C15">
        <v>2247</v>
      </c>
      <c r="D15">
        <v>2354</v>
      </c>
      <c r="E15">
        <v>2467</v>
      </c>
      <c r="F15">
        <v>2550</v>
      </c>
      <c r="G15">
        <v>2653</v>
      </c>
      <c r="H15">
        <v>2753</v>
      </c>
      <c r="I15">
        <v>2857</v>
      </c>
      <c r="J15">
        <v>2955</v>
      </c>
      <c r="K15">
        <v>3059</v>
      </c>
      <c r="L15">
        <v>3159</v>
      </c>
      <c r="M15">
        <v>3263</v>
      </c>
      <c r="N15">
        <v>3352</v>
      </c>
      <c r="O15">
        <v>619</v>
      </c>
      <c r="P15">
        <v>1015</v>
      </c>
      <c r="Q15">
        <v>317</v>
      </c>
      <c r="R15">
        <v>218</v>
      </c>
      <c r="S15">
        <v>273</v>
      </c>
    </row>
    <row r="16" spans="1:19" x14ac:dyDescent="0.45">
      <c r="A16" s="3" t="s">
        <v>185</v>
      </c>
      <c r="B16">
        <v>475</v>
      </c>
      <c r="C16">
        <v>171</v>
      </c>
      <c r="D16">
        <v>171</v>
      </c>
      <c r="E16">
        <v>171</v>
      </c>
      <c r="F16">
        <v>171</v>
      </c>
      <c r="G16">
        <v>171</v>
      </c>
      <c r="H16">
        <v>171</v>
      </c>
      <c r="I16">
        <v>171</v>
      </c>
      <c r="J16">
        <v>171</v>
      </c>
      <c r="K16">
        <v>171</v>
      </c>
      <c r="L16">
        <v>171</v>
      </c>
      <c r="M16">
        <v>171</v>
      </c>
      <c r="N16">
        <v>171</v>
      </c>
      <c r="O16">
        <v>99</v>
      </c>
      <c r="P16">
        <v>97</v>
      </c>
      <c r="Q16">
        <v>190</v>
      </c>
      <c r="R16">
        <v>159</v>
      </c>
      <c r="S16">
        <v>152</v>
      </c>
    </row>
    <row r="17" spans="1:19" x14ac:dyDescent="0.45">
      <c r="A17" s="3" t="s">
        <v>77</v>
      </c>
    </row>
    <row r="18" spans="1:19" x14ac:dyDescent="0.45">
      <c r="A18" s="3" t="s">
        <v>78</v>
      </c>
    </row>
    <row r="19" spans="1:19" x14ac:dyDescent="0.45">
      <c r="A19" s="3" t="s">
        <v>79</v>
      </c>
    </row>
    <row r="20" spans="1:19" x14ac:dyDescent="0.45">
      <c r="A20" s="3" t="s">
        <v>80</v>
      </c>
    </row>
    <row r="21" spans="1:19" x14ac:dyDescent="0.45">
      <c r="A21" s="3" t="s">
        <v>349</v>
      </c>
      <c r="C21">
        <v>2263</v>
      </c>
      <c r="D21">
        <v>2370</v>
      </c>
      <c r="E21">
        <v>2483</v>
      </c>
      <c r="F21">
        <v>2566</v>
      </c>
      <c r="G21">
        <v>2669</v>
      </c>
      <c r="H21">
        <v>2769</v>
      </c>
      <c r="I21">
        <v>2873</v>
      </c>
      <c r="J21">
        <v>2971</v>
      </c>
      <c r="K21">
        <v>3075</v>
      </c>
      <c r="L21">
        <v>3175</v>
      </c>
      <c r="M21">
        <v>3279</v>
      </c>
      <c r="N21">
        <v>3368</v>
      </c>
      <c r="O21">
        <v>194</v>
      </c>
      <c r="P21">
        <v>194</v>
      </c>
      <c r="Q21">
        <v>211</v>
      </c>
      <c r="R21">
        <v>216</v>
      </c>
      <c r="S21">
        <v>272</v>
      </c>
    </row>
    <row r="22" spans="1:19" x14ac:dyDescent="0.45">
      <c r="A22" s="3" t="s">
        <v>350</v>
      </c>
      <c r="C22">
        <v>184</v>
      </c>
      <c r="D22">
        <v>184</v>
      </c>
      <c r="E22">
        <v>184</v>
      </c>
      <c r="F22">
        <v>184</v>
      </c>
      <c r="G22">
        <v>184</v>
      </c>
      <c r="H22">
        <v>184</v>
      </c>
      <c r="I22">
        <v>184</v>
      </c>
      <c r="J22">
        <v>184</v>
      </c>
      <c r="K22">
        <v>184</v>
      </c>
      <c r="L22">
        <v>184</v>
      </c>
      <c r="M22">
        <v>184</v>
      </c>
      <c r="N22">
        <v>184</v>
      </c>
      <c r="O22">
        <v>107</v>
      </c>
      <c r="P22">
        <v>107</v>
      </c>
      <c r="Q22">
        <v>202</v>
      </c>
      <c r="R22">
        <v>202</v>
      </c>
      <c r="S22">
        <v>198</v>
      </c>
    </row>
    <row r="23" spans="1:19" x14ac:dyDescent="0.45">
      <c r="A23" s="3" t="s">
        <v>83</v>
      </c>
      <c r="B23" t="str">
        <f>"LTM_1070_4.2/"&amp;B1&amp;".png"</f>
        <v>LTM_1070_4.2/BODY.png</v>
      </c>
      <c r="C23" t="str">
        <f t="shared" ref="C23:S23" si="0">"LTM_1070_4.2/"&amp;C1&amp;".png"</f>
        <v>LTM_1070_4.2/T_11.png</v>
      </c>
      <c r="D23" t="str">
        <f t="shared" si="0"/>
        <v>LTM_1070_4.2/T_14.6.png</v>
      </c>
      <c r="E23" t="str">
        <f t="shared" si="0"/>
        <v>LTM_1070_4.2/T_18.2.png</v>
      </c>
      <c r="F23" t="str">
        <f t="shared" si="0"/>
        <v>LTM_1070_4.2/T_21.8.png</v>
      </c>
      <c r="G23" t="str">
        <f t="shared" si="0"/>
        <v>LTM_1070_4.2/T_25.4.png</v>
      </c>
      <c r="H23" t="str">
        <f t="shared" si="0"/>
        <v>LTM_1070_4.2/T_28.9.png</v>
      </c>
      <c r="I23" t="str">
        <f t="shared" si="0"/>
        <v>LTM_1070_4.2/T_32.5.png</v>
      </c>
      <c r="J23" t="str">
        <f t="shared" si="0"/>
        <v>LTM_1070_4.2/T_36.1.png</v>
      </c>
      <c r="K23" t="str">
        <f t="shared" si="0"/>
        <v>LTM_1070_4.2/T_39.7.png</v>
      </c>
      <c r="L23" t="str">
        <f t="shared" si="0"/>
        <v>LTM_1070_4.2/T_43.3.png</v>
      </c>
      <c r="M23" t="str">
        <f t="shared" si="0"/>
        <v>LTM_1070_4.2/T_46.9.png</v>
      </c>
      <c r="N23" t="str">
        <f t="shared" si="0"/>
        <v>LTM_1070_4.2/T_50.png</v>
      </c>
      <c r="O23" t="str">
        <f t="shared" si="0"/>
        <v>LTM_1070_4.2/K_9.5.png</v>
      </c>
      <c r="P23" t="str">
        <f t="shared" si="0"/>
        <v>LTM_1070_4.2/K_16.png</v>
      </c>
      <c r="Q23" t="str">
        <f t="shared" si="0"/>
        <v>LTM_1070_4.2/K_3.2.png</v>
      </c>
      <c r="R23" t="str">
        <f t="shared" si="0"/>
        <v>LTM_1070_4.2/A_H.png</v>
      </c>
      <c r="S23" t="str">
        <f t="shared" si="0"/>
        <v>LTM_1070_4.2/A_0.png</v>
      </c>
    </row>
    <row r="24" spans="1:19" x14ac:dyDescent="0.45">
      <c r="A24" s="3" t="s">
        <v>186</v>
      </c>
      <c r="B24" s="3">
        <v>13</v>
      </c>
      <c r="C24" s="3">
        <v>12</v>
      </c>
      <c r="D24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3">
        <v>12</v>
      </c>
      <c r="O24" s="3">
        <v>8</v>
      </c>
      <c r="P24" s="3">
        <v>8</v>
      </c>
      <c r="Q24" s="3">
        <v>8</v>
      </c>
      <c r="R24" s="3">
        <v>9</v>
      </c>
      <c r="S24" s="3">
        <v>9</v>
      </c>
    </row>
    <row r="25" spans="1:19" x14ac:dyDescent="0.45">
      <c r="A25" t="s">
        <v>137</v>
      </c>
      <c r="B25">
        <v>714</v>
      </c>
    </row>
    <row r="26" spans="1:19" x14ac:dyDescent="0.45">
      <c r="A26" t="s">
        <v>138</v>
      </c>
      <c r="B26">
        <v>685</v>
      </c>
    </row>
    <row r="27" spans="1:19" x14ac:dyDescent="0.45">
      <c r="A27" s="15" t="s">
        <v>139</v>
      </c>
      <c r="B27">
        <v>341</v>
      </c>
      <c r="C27">
        <v>1521</v>
      </c>
      <c r="D27">
        <v>1427</v>
      </c>
      <c r="E27">
        <v>1300</v>
      </c>
      <c r="F27">
        <v>1217</v>
      </c>
      <c r="G27">
        <v>1113</v>
      </c>
      <c r="H27">
        <v>1014</v>
      </c>
      <c r="I27">
        <v>910</v>
      </c>
      <c r="J27">
        <v>813</v>
      </c>
      <c r="K27">
        <v>708</v>
      </c>
      <c r="L27">
        <v>608</v>
      </c>
      <c r="M27">
        <v>504</v>
      </c>
      <c r="N27">
        <v>416</v>
      </c>
      <c r="O27">
        <v>164</v>
      </c>
      <c r="P27">
        <v>164</v>
      </c>
      <c r="Q27">
        <v>212</v>
      </c>
      <c r="R27">
        <v>152</v>
      </c>
      <c r="S27">
        <v>197</v>
      </c>
    </row>
    <row r="28" spans="1:19" x14ac:dyDescent="0.45">
      <c r="A28" s="16" t="s">
        <v>140</v>
      </c>
      <c r="B28">
        <v>684</v>
      </c>
      <c r="C28">
        <v>235</v>
      </c>
      <c r="D28">
        <v>235</v>
      </c>
      <c r="E28">
        <v>235</v>
      </c>
      <c r="F28">
        <v>235</v>
      </c>
      <c r="G28">
        <v>235</v>
      </c>
      <c r="H28">
        <v>235</v>
      </c>
      <c r="I28">
        <v>235</v>
      </c>
      <c r="J28">
        <v>235</v>
      </c>
      <c r="K28">
        <v>235</v>
      </c>
      <c r="L28">
        <v>235</v>
      </c>
      <c r="M28">
        <v>235</v>
      </c>
      <c r="N28">
        <v>235</v>
      </c>
      <c r="O28">
        <v>152</v>
      </c>
      <c r="P28">
        <v>152</v>
      </c>
      <c r="Q28">
        <v>237</v>
      </c>
      <c r="R28">
        <v>201</v>
      </c>
      <c r="S28">
        <v>197</v>
      </c>
    </row>
    <row r="29" spans="1:19" x14ac:dyDescent="0.45">
      <c r="A29" s="16" t="s">
        <v>141</v>
      </c>
      <c r="B29" s="10">
        <v>632</v>
      </c>
      <c r="C29">
        <v>2263</v>
      </c>
      <c r="D29">
        <v>2370</v>
      </c>
      <c r="E29">
        <v>2483</v>
      </c>
      <c r="F29">
        <v>2566</v>
      </c>
      <c r="G29">
        <v>2669</v>
      </c>
      <c r="H29">
        <v>2769</v>
      </c>
      <c r="I29">
        <v>2873</v>
      </c>
      <c r="J29">
        <v>2971</v>
      </c>
      <c r="K29">
        <v>3075</v>
      </c>
      <c r="L29">
        <v>3175</v>
      </c>
      <c r="M29">
        <v>3279</v>
      </c>
      <c r="N29">
        <v>3368</v>
      </c>
      <c r="O29">
        <v>619</v>
      </c>
      <c r="P29">
        <v>1016</v>
      </c>
      <c r="Q29">
        <v>318</v>
      </c>
      <c r="R29">
        <v>209</v>
      </c>
      <c r="S29">
        <v>239</v>
      </c>
    </row>
    <row r="30" spans="1:19" x14ac:dyDescent="0.45">
      <c r="A30" s="17" t="s">
        <v>142</v>
      </c>
      <c r="B30">
        <v>684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235</v>
      </c>
      <c r="N30">
        <v>235</v>
      </c>
      <c r="O30">
        <v>152</v>
      </c>
      <c r="P30">
        <v>152</v>
      </c>
      <c r="Q30">
        <v>237</v>
      </c>
      <c r="R30">
        <v>201</v>
      </c>
      <c r="S30">
        <v>197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30"/>
  <sheetViews>
    <sheetView zoomScale="113" workbookViewId="0">
      <selection activeCell="B30" sqref="B30:S30"/>
    </sheetView>
  </sheetViews>
  <sheetFormatPr defaultColWidth="8.6328125" defaultRowHeight="19.2" x14ac:dyDescent="0.45"/>
  <sheetData>
    <row r="1" spans="1:19" x14ac:dyDescent="0.45">
      <c r="A1" s="3" t="s">
        <v>143</v>
      </c>
      <c r="B1" t="s">
        <v>1</v>
      </c>
      <c r="C1" t="s">
        <v>446</v>
      </c>
      <c r="D1" t="s">
        <v>437</v>
      </c>
      <c r="E1" t="s">
        <v>438</v>
      </c>
      <c r="F1" t="s">
        <v>439</v>
      </c>
      <c r="G1" t="s">
        <v>322</v>
      </c>
      <c r="H1" t="s">
        <v>440</v>
      </c>
      <c r="I1" t="s">
        <v>441</v>
      </c>
      <c r="J1" t="s">
        <v>442</v>
      </c>
      <c r="K1" t="s">
        <v>432</v>
      </c>
      <c r="L1" t="s">
        <v>433</v>
      </c>
      <c r="M1" t="s">
        <v>434</v>
      </c>
      <c r="N1" t="s">
        <v>194</v>
      </c>
      <c r="O1" t="s">
        <v>443</v>
      </c>
      <c r="P1" t="s">
        <v>444</v>
      </c>
      <c r="Q1" t="s">
        <v>445</v>
      </c>
      <c r="R1" t="s">
        <v>382</v>
      </c>
      <c r="S1" t="s">
        <v>239</v>
      </c>
    </row>
    <row r="2" spans="1:19" x14ac:dyDescent="0.45">
      <c r="A2" s="3" t="s">
        <v>165</v>
      </c>
      <c r="B2" s="7"/>
      <c r="C2" s="3" t="s">
        <v>166</v>
      </c>
      <c r="D2" s="3" t="s">
        <v>166</v>
      </c>
      <c r="E2" s="3" t="s">
        <v>166</v>
      </c>
      <c r="F2" s="3" t="s">
        <v>166</v>
      </c>
      <c r="G2" s="3" t="s">
        <v>166</v>
      </c>
      <c r="H2" s="3" t="s">
        <v>166</v>
      </c>
      <c r="I2" s="3" t="s">
        <v>166</v>
      </c>
      <c r="J2" s="3" t="s">
        <v>166</v>
      </c>
      <c r="K2" s="3" t="s">
        <v>166</v>
      </c>
      <c r="L2" s="3" t="s">
        <v>166</v>
      </c>
      <c r="M2" s="3" t="s">
        <v>166</v>
      </c>
      <c r="N2" s="3" t="s">
        <v>166</v>
      </c>
      <c r="O2" s="3"/>
      <c r="P2" s="3"/>
      <c r="Q2" s="3"/>
      <c r="R2" s="3"/>
      <c r="S2" s="3"/>
    </row>
    <row r="3" spans="1:19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 t="b">
        <v>0</v>
      </c>
      <c r="S4" s="3" t="b">
        <v>0</v>
      </c>
    </row>
    <row r="5" spans="1:19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0</v>
      </c>
      <c r="S5" s="3">
        <v>0</v>
      </c>
    </row>
    <row r="6" spans="1:19" x14ac:dyDescent="0.45">
      <c r="A6" s="3" t="s">
        <v>172</v>
      </c>
      <c r="B6" s="3" t="s">
        <v>173</v>
      </c>
      <c r="C6" s="3" t="s">
        <v>174</v>
      </c>
      <c r="D6" s="3" t="s">
        <v>174</v>
      </c>
      <c r="E6" s="3" t="s">
        <v>174</v>
      </c>
      <c r="F6" s="3" t="s">
        <v>174</v>
      </c>
      <c r="G6" s="3" t="s">
        <v>174</v>
      </c>
      <c r="H6" s="3" t="s">
        <v>174</v>
      </c>
      <c r="I6" s="3" t="s">
        <v>174</v>
      </c>
      <c r="J6" s="3" t="s">
        <v>174</v>
      </c>
      <c r="K6" s="3" t="s">
        <v>174</v>
      </c>
      <c r="L6" s="3" t="s">
        <v>174</v>
      </c>
      <c r="M6" s="3" t="s">
        <v>174</v>
      </c>
      <c r="N6" s="3" t="s">
        <v>174</v>
      </c>
      <c r="O6" s="3" t="s">
        <v>177</v>
      </c>
      <c r="P6" s="3" t="s">
        <v>177</v>
      </c>
      <c r="Q6" s="3" t="s">
        <v>177</v>
      </c>
      <c r="R6" s="3" t="s">
        <v>175</v>
      </c>
      <c r="S6" s="3" t="s">
        <v>175</v>
      </c>
    </row>
    <row r="7" spans="1:19" x14ac:dyDescent="0.45">
      <c r="A7" s="3" t="s">
        <v>178</v>
      </c>
      <c r="B7">
        <v>185</v>
      </c>
      <c r="C7">
        <v>1320</v>
      </c>
      <c r="D7">
        <v>1216</v>
      </c>
      <c r="E7">
        <v>1107</v>
      </c>
      <c r="F7">
        <v>1000</v>
      </c>
      <c r="G7">
        <v>892</v>
      </c>
      <c r="H7">
        <v>786</v>
      </c>
      <c r="I7">
        <v>677</v>
      </c>
      <c r="J7">
        <v>570</v>
      </c>
      <c r="K7">
        <v>463</v>
      </c>
      <c r="L7">
        <v>355</v>
      </c>
      <c r="M7">
        <v>246</v>
      </c>
      <c r="N7">
        <v>153</v>
      </c>
      <c r="O7">
        <v>136</v>
      </c>
      <c r="P7">
        <v>136</v>
      </c>
      <c r="Q7">
        <v>100</v>
      </c>
      <c r="R7">
        <v>147</v>
      </c>
      <c r="S7">
        <v>142</v>
      </c>
    </row>
    <row r="8" spans="1:19" x14ac:dyDescent="0.45">
      <c r="A8" s="3" t="s">
        <v>179</v>
      </c>
      <c r="B8">
        <v>476</v>
      </c>
      <c r="C8">
        <v>280</v>
      </c>
      <c r="D8">
        <v>280</v>
      </c>
      <c r="E8">
        <v>280</v>
      </c>
      <c r="F8">
        <v>280</v>
      </c>
      <c r="G8">
        <v>280</v>
      </c>
      <c r="H8">
        <v>280</v>
      </c>
      <c r="I8">
        <v>280</v>
      </c>
      <c r="J8">
        <v>280</v>
      </c>
      <c r="K8">
        <v>280</v>
      </c>
      <c r="L8">
        <v>280</v>
      </c>
      <c r="M8">
        <v>280</v>
      </c>
      <c r="N8">
        <v>280</v>
      </c>
      <c r="O8">
        <v>195</v>
      </c>
      <c r="P8">
        <v>195</v>
      </c>
      <c r="Q8">
        <v>204</v>
      </c>
      <c r="R8">
        <v>227</v>
      </c>
      <c r="S8">
        <v>225</v>
      </c>
    </row>
    <row r="9" spans="1:19" x14ac:dyDescent="0.45">
      <c r="A9" s="3" t="s">
        <v>180</v>
      </c>
      <c r="B9" s="10">
        <v>492</v>
      </c>
      <c r="C9">
        <v>2108</v>
      </c>
      <c r="D9">
        <v>2213</v>
      </c>
      <c r="E9">
        <v>2321</v>
      </c>
      <c r="F9">
        <v>2429</v>
      </c>
      <c r="G9">
        <v>2537</v>
      </c>
      <c r="H9">
        <v>2643</v>
      </c>
      <c r="I9">
        <v>2751</v>
      </c>
      <c r="J9">
        <v>2858</v>
      </c>
      <c r="K9">
        <v>2965</v>
      </c>
      <c r="L9">
        <v>3075</v>
      </c>
      <c r="M9">
        <v>3182</v>
      </c>
      <c r="N9">
        <v>3276</v>
      </c>
      <c r="O9">
        <v>611</v>
      </c>
      <c r="P9">
        <v>1027</v>
      </c>
      <c r="Q9">
        <v>236</v>
      </c>
      <c r="R9">
        <v>183</v>
      </c>
      <c r="S9">
        <v>190</v>
      </c>
    </row>
    <row r="10" spans="1:19" x14ac:dyDescent="0.45">
      <c r="A10" s="3" t="s">
        <v>181</v>
      </c>
      <c r="B10" s="13">
        <v>368</v>
      </c>
      <c r="C10">
        <v>295</v>
      </c>
      <c r="D10">
        <v>296</v>
      </c>
      <c r="E10">
        <v>296</v>
      </c>
      <c r="F10">
        <v>296</v>
      </c>
      <c r="G10">
        <v>296</v>
      </c>
      <c r="H10">
        <v>296</v>
      </c>
      <c r="I10">
        <v>296</v>
      </c>
      <c r="J10">
        <v>296</v>
      </c>
      <c r="K10">
        <v>296</v>
      </c>
      <c r="L10">
        <v>296</v>
      </c>
      <c r="M10">
        <v>296</v>
      </c>
      <c r="N10">
        <v>295</v>
      </c>
      <c r="O10">
        <v>195</v>
      </c>
      <c r="P10">
        <v>195</v>
      </c>
      <c r="Q10">
        <v>204</v>
      </c>
      <c r="R10">
        <v>211</v>
      </c>
      <c r="S10">
        <v>206</v>
      </c>
    </row>
    <row r="11" spans="1:19" x14ac:dyDescent="0.45">
      <c r="A11" s="3" t="s">
        <v>182</v>
      </c>
    </row>
    <row r="12" spans="1:19" x14ac:dyDescent="0.45">
      <c r="A12" s="3" t="s">
        <v>183</v>
      </c>
    </row>
    <row r="13" spans="1:19" x14ac:dyDescent="0.45">
      <c r="A13" s="3" t="s">
        <v>73</v>
      </c>
    </row>
    <row r="14" spans="1:19" x14ac:dyDescent="0.45">
      <c r="A14" s="3" t="s">
        <v>74</v>
      </c>
    </row>
    <row r="15" spans="1:19" x14ac:dyDescent="0.45">
      <c r="A15" s="3" t="s">
        <v>184</v>
      </c>
      <c r="B15">
        <v>400</v>
      </c>
      <c r="C15">
        <v>2092</v>
      </c>
      <c r="D15">
        <v>2197</v>
      </c>
      <c r="E15">
        <v>2305</v>
      </c>
      <c r="F15">
        <v>2412</v>
      </c>
      <c r="G15">
        <v>2521</v>
      </c>
      <c r="H15">
        <v>2626</v>
      </c>
      <c r="I15">
        <v>2734</v>
      </c>
      <c r="J15">
        <v>2841</v>
      </c>
      <c r="K15">
        <v>2949</v>
      </c>
      <c r="L15">
        <v>3058</v>
      </c>
      <c r="M15">
        <v>3165</v>
      </c>
      <c r="N15">
        <v>3259</v>
      </c>
      <c r="O15">
        <v>611</v>
      </c>
      <c r="P15">
        <v>1031</v>
      </c>
      <c r="Q15">
        <v>235</v>
      </c>
      <c r="R15">
        <v>216</v>
      </c>
      <c r="S15">
        <v>221</v>
      </c>
    </row>
    <row r="16" spans="1:19" x14ac:dyDescent="0.45">
      <c r="A16" s="3" t="s">
        <v>185</v>
      </c>
      <c r="B16">
        <v>252</v>
      </c>
      <c r="C16">
        <v>212</v>
      </c>
      <c r="D16">
        <v>212</v>
      </c>
      <c r="E16">
        <v>212</v>
      </c>
      <c r="F16">
        <v>212</v>
      </c>
      <c r="G16">
        <v>212</v>
      </c>
      <c r="H16">
        <v>212</v>
      </c>
      <c r="I16">
        <v>212</v>
      </c>
      <c r="J16">
        <v>212</v>
      </c>
      <c r="K16">
        <v>212</v>
      </c>
      <c r="L16">
        <v>212</v>
      </c>
      <c r="M16">
        <v>212</v>
      </c>
      <c r="N16">
        <v>211</v>
      </c>
      <c r="O16">
        <v>139</v>
      </c>
      <c r="P16">
        <v>147</v>
      </c>
      <c r="Q16">
        <v>137</v>
      </c>
      <c r="R16">
        <v>114</v>
      </c>
      <c r="S16">
        <v>111</v>
      </c>
    </row>
    <row r="17" spans="1:19" x14ac:dyDescent="0.45">
      <c r="A17" s="3" t="s">
        <v>77</v>
      </c>
    </row>
    <row r="18" spans="1:19" x14ac:dyDescent="0.45">
      <c r="A18" s="3" t="s">
        <v>78</v>
      </c>
    </row>
    <row r="19" spans="1:19" x14ac:dyDescent="0.45">
      <c r="A19" s="3" t="s">
        <v>79</v>
      </c>
    </row>
    <row r="20" spans="1:19" x14ac:dyDescent="0.45">
      <c r="A20" s="3" t="s">
        <v>80</v>
      </c>
    </row>
    <row r="21" spans="1:19" x14ac:dyDescent="0.45">
      <c r="A21" s="3" t="s">
        <v>349</v>
      </c>
      <c r="C21">
        <v>2107</v>
      </c>
      <c r="D21">
        <v>2212</v>
      </c>
      <c r="E21">
        <v>2320</v>
      </c>
      <c r="F21">
        <v>2427</v>
      </c>
      <c r="G21">
        <v>2536</v>
      </c>
      <c r="H21">
        <v>2641</v>
      </c>
      <c r="I21">
        <v>2749</v>
      </c>
      <c r="J21">
        <v>2856</v>
      </c>
      <c r="K21">
        <v>2964</v>
      </c>
      <c r="L21">
        <v>3073</v>
      </c>
      <c r="M21">
        <v>3180</v>
      </c>
      <c r="N21">
        <v>3274</v>
      </c>
      <c r="O21">
        <v>166</v>
      </c>
      <c r="P21">
        <v>166</v>
      </c>
      <c r="Q21">
        <v>125</v>
      </c>
      <c r="R21">
        <v>215</v>
      </c>
      <c r="S21">
        <v>222</v>
      </c>
    </row>
    <row r="22" spans="1:19" x14ac:dyDescent="0.45">
      <c r="A22" s="3" t="s">
        <v>350</v>
      </c>
      <c r="C22">
        <v>227</v>
      </c>
      <c r="D22">
        <v>227</v>
      </c>
      <c r="E22">
        <v>227</v>
      </c>
      <c r="F22">
        <v>227</v>
      </c>
      <c r="G22">
        <v>227</v>
      </c>
      <c r="H22">
        <v>227</v>
      </c>
      <c r="I22">
        <v>227</v>
      </c>
      <c r="J22">
        <v>227</v>
      </c>
      <c r="K22">
        <v>227</v>
      </c>
      <c r="L22">
        <v>227</v>
      </c>
      <c r="M22">
        <v>227</v>
      </c>
      <c r="N22">
        <v>226</v>
      </c>
      <c r="O22">
        <v>146</v>
      </c>
      <c r="P22">
        <v>146</v>
      </c>
      <c r="Q22">
        <v>152</v>
      </c>
      <c r="R22">
        <v>158</v>
      </c>
      <c r="S22">
        <v>156</v>
      </c>
    </row>
    <row r="23" spans="1:19" x14ac:dyDescent="0.45">
      <c r="A23" s="3" t="s">
        <v>83</v>
      </c>
      <c r="B23" t="str">
        <f>"LTM_1070_4.1/"&amp;B1&amp;".png"</f>
        <v>LTM_1070_4.1/BODY.png</v>
      </c>
      <c r="C23" t="str">
        <f t="shared" ref="C23:S23" si="0">"LTM_1070_4.1/"&amp;C1&amp;".png"</f>
        <v>LTM_1070_4.1/T_11.png</v>
      </c>
      <c r="D23" t="str">
        <f t="shared" si="0"/>
        <v>LTM_1070_4.1/T_14.6.png</v>
      </c>
      <c r="E23" t="str">
        <f t="shared" si="0"/>
        <v>LTM_1070_4.1/T_18.2.png</v>
      </c>
      <c r="F23" t="str">
        <f t="shared" si="0"/>
        <v>LTM_1070_4.1/T_21.8.png</v>
      </c>
      <c r="G23" t="str">
        <f t="shared" si="0"/>
        <v>LTM_1070_4.1/T_25.4.png</v>
      </c>
      <c r="H23" t="str">
        <f t="shared" si="0"/>
        <v>LTM_1070_4.1/T_28.9.png</v>
      </c>
      <c r="I23" t="str">
        <f t="shared" si="0"/>
        <v>LTM_1070_4.1/T_32.5.png</v>
      </c>
      <c r="J23" t="str">
        <f t="shared" si="0"/>
        <v>LTM_1070_4.1/T_36.1.png</v>
      </c>
      <c r="K23" t="str">
        <f t="shared" si="0"/>
        <v>LTM_1070_4.1/T_39.7.png</v>
      </c>
      <c r="L23" t="str">
        <f t="shared" si="0"/>
        <v>LTM_1070_4.1/T_43.3.png</v>
      </c>
      <c r="M23" t="str">
        <f t="shared" si="0"/>
        <v>LTM_1070_4.1/T_46.9.png</v>
      </c>
      <c r="N23" t="str">
        <f t="shared" si="0"/>
        <v>LTM_1070_4.1/T_50.png</v>
      </c>
      <c r="O23" t="str">
        <f t="shared" si="0"/>
        <v>LTM_1070_4.1/K_9.5.png</v>
      </c>
      <c r="P23" t="str">
        <f t="shared" si="0"/>
        <v>LTM_1070_4.1/K_16.png</v>
      </c>
      <c r="Q23" t="str">
        <f t="shared" si="0"/>
        <v>LTM_1070_4.1/K_3.2.png</v>
      </c>
      <c r="R23" t="str">
        <f t="shared" si="0"/>
        <v>LTM_1070_4.1/A_H.png</v>
      </c>
      <c r="S23" t="str">
        <f t="shared" si="0"/>
        <v>LTM_1070_4.1/A_0.png</v>
      </c>
    </row>
    <row r="24" spans="1:19" x14ac:dyDescent="0.45">
      <c r="A24" s="3" t="s">
        <v>186</v>
      </c>
      <c r="B24" s="3">
        <v>13</v>
      </c>
      <c r="C24" s="3">
        <v>12</v>
      </c>
      <c r="D24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3">
        <v>12</v>
      </c>
      <c r="O24" s="3">
        <v>8</v>
      </c>
      <c r="P24" s="3">
        <v>8</v>
      </c>
      <c r="Q24" s="3">
        <v>8</v>
      </c>
      <c r="R24" s="3">
        <v>9</v>
      </c>
      <c r="S24" s="3">
        <v>9</v>
      </c>
    </row>
    <row r="25" spans="1:19" x14ac:dyDescent="0.45">
      <c r="A25" t="s">
        <v>137</v>
      </c>
      <c r="B25">
        <v>631</v>
      </c>
    </row>
    <row r="26" spans="1:19" x14ac:dyDescent="0.45">
      <c r="A26" t="s">
        <v>138</v>
      </c>
      <c r="B26">
        <v>476</v>
      </c>
    </row>
    <row r="27" spans="1:19" x14ac:dyDescent="0.45">
      <c r="A27" s="15" t="s">
        <v>139</v>
      </c>
      <c r="B27">
        <v>185</v>
      </c>
      <c r="C27">
        <v>1320</v>
      </c>
      <c r="D27">
        <v>1216</v>
      </c>
      <c r="E27">
        <v>1107</v>
      </c>
      <c r="F27">
        <v>1000</v>
      </c>
      <c r="G27">
        <v>892</v>
      </c>
      <c r="H27">
        <v>786</v>
      </c>
      <c r="I27">
        <v>677</v>
      </c>
      <c r="J27">
        <v>570</v>
      </c>
      <c r="K27">
        <v>463</v>
      </c>
      <c r="L27">
        <v>355</v>
      </c>
      <c r="M27">
        <v>246</v>
      </c>
      <c r="N27">
        <v>153</v>
      </c>
      <c r="O27">
        <v>136</v>
      </c>
      <c r="P27">
        <v>136</v>
      </c>
      <c r="Q27">
        <v>100</v>
      </c>
      <c r="R27">
        <v>147</v>
      </c>
      <c r="S27">
        <v>142</v>
      </c>
    </row>
    <row r="28" spans="1:19" x14ac:dyDescent="0.45">
      <c r="A28" s="16" t="s">
        <v>140</v>
      </c>
      <c r="B28">
        <v>476</v>
      </c>
      <c r="C28">
        <v>280</v>
      </c>
      <c r="D28">
        <v>280</v>
      </c>
      <c r="E28">
        <v>280</v>
      </c>
      <c r="F28">
        <v>280</v>
      </c>
      <c r="G28">
        <v>280</v>
      </c>
      <c r="H28">
        <v>280</v>
      </c>
      <c r="I28">
        <v>280</v>
      </c>
      <c r="J28">
        <v>280</v>
      </c>
      <c r="K28">
        <v>280</v>
      </c>
      <c r="L28">
        <v>280</v>
      </c>
      <c r="M28">
        <v>280</v>
      </c>
      <c r="N28">
        <v>280</v>
      </c>
      <c r="O28">
        <v>195</v>
      </c>
      <c r="P28">
        <v>195</v>
      </c>
      <c r="Q28">
        <v>204</v>
      </c>
      <c r="R28">
        <v>227</v>
      </c>
      <c r="S28">
        <v>225</v>
      </c>
    </row>
    <row r="29" spans="1:19" x14ac:dyDescent="0.45">
      <c r="A29" s="16" t="s">
        <v>141</v>
      </c>
      <c r="B29" s="10">
        <v>492</v>
      </c>
      <c r="C29">
        <v>2108</v>
      </c>
      <c r="D29">
        <v>2213</v>
      </c>
      <c r="E29">
        <v>2321</v>
      </c>
      <c r="F29">
        <v>2429</v>
      </c>
      <c r="G29">
        <v>2537</v>
      </c>
      <c r="H29">
        <v>2643</v>
      </c>
      <c r="I29">
        <v>2751</v>
      </c>
      <c r="J29">
        <v>2858</v>
      </c>
      <c r="K29">
        <v>2965</v>
      </c>
      <c r="L29">
        <v>3075</v>
      </c>
      <c r="M29">
        <v>3182</v>
      </c>
      <c r="N29">
        <v>3276</v>
      </c>
      <c r="O29">
        <v>611</v>
      </c>
      <c r="P29">
        <v>1027</v>
      </c>
      <c r="Q29">
        <v>236</v>
      </c>
      <c r="R29">
        <v>183</v>
      </c>
      <c r="S29">
        <v>190</v>
      </c>
    </row>
    <row r="30" spans="1:19" x14ac:dyDescent="0.45">
      <c r="A30" s="17" t="s">
        <v>142</v>
      </c>
      <c r="B30">
        <v>476</v>
      </c>
      <c r="C30">
        <v>280</v>
      </c>
      <c r="D30">
        <v>280</v>
      </c>
      <c r="E30">
        <v>280</v>
      </c>
      <c r="F30">
        <v>280</v>
      </c>
      <c r="G30">
        <v>280</v>
      </c>
      <c r="H30">
        <v>280</v>
      </c>
      <c r="I30">
        <v>280</v>
      </c>
      <c r="J30">
        <v>280</v>
      </c>
      <c r="K30">
        <v>280</v>
      </c>
      <c r="L30">
        <v>280</v>
      </c>
      <c r="M30">
        <v>280</v>
      </c>
      <c r="N30">
        <v>280</v>
      </c>
      <c r="O30">
        <v>195</v>
      </c>
      <c r="P30">
        <v>195</v>
      </c>
      <c r="Q30">
        <v>204</v>
      </c>
      <c r="R30">
        <v>227</v>
      </c>
      <c r="S30">
        <v>225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7"/>
  <sheetViews>
    <sheetView zoomScaleNormal="100" zoomScalePageLayoutView="85" workbookViewId="0">
      <selection activeCell="A11" sqref="A11"/>
    </sheetView>
  </sheetViews>
  <sheetFormatPr defaultColWidth="11.08984375" defaultRowHeight="19.2" x14ac:dyDescent="0.45"/>
  <cols>
    <col min="1" max="1" width="10" bestFit="1" customWidth="1"/>
    <col min="2" max="2" width="8.90625" customWidth="1"/>
    <col min="3" max="20" width="9.453125" customWidth="1"/>
    <col min="21" max="21" width="11" customWidth="1"/>
    <col min="22" max="22" width="10.90625" customWidth="1"/>
    <col min="23" max="25" width="9.453125" customWidth="1"/>
    <col min="26" max="26" width="11.54296875" customWidth="1"/>
    <col min="27" max="28" width="9.453125" customWidth="1"/>
    <col min="29" max="29" width="11.453125" customWidth="1"/>
    <col min="30" max="30" width="9.453125" customWidth="1"/>
  </cols>
  <sheetData>
    <row r="1" spans="1:30" x14ac:dyDescent="0.45">
      <c r="A1" s="3" t="s">
        <v>143</v>
      </c>
      <c r="B1" s="3" t="s">
        <v>1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  <c r="K1" s="9" t="s">
        <v>152</v>
      </c>
      <c r="L1" s="9" t="s">
        <v>153</v>
      </c>
      <c r="M1" s="3" t="s">
        <v>31</v>
      </c>
      <c r="N1" s="3" t="s">
        <v>32</v>
      </c>
      <c r="O1" s="3" t="s">
        <v>33</v>
      </c>
      <c r="P1" s="3" t="s">
        <v>154</v>
      </c>
      <c r="Q1" s="3" t="s">
        <v>34</v>
      </c>
      <c r="R1" s="3" t="s">
        <v>155</v>
      </c>
      <c r="S1" s="3" t="s">
        <v>38</v>
      </c>
      <c r="T1" s="3" t="s">
        <v>39</v>
      </c>
      <c r="U1" s="3" t="s">
        <v>156</v>
      </c>
      <c r="V1" s="3" t="s">
        <v>157</v>
      </c>
      <c r="W1" s="3" t="s">
        <v>158</v>
      </c>
      <c r="X1" s="3" t="s">
        <v>159</v>
      </c>
      <c r="Y1" s="3" t="s">
        <v>160</v>
      </c>
      <c r="Z1" s="3" t="s">
        <v>161</v>
      </c>
      <c r="AA1" s="3" t="s">
        <v>162</v>
      </c>
      <c r="AB1" s="3" t="s">
        <v>163</v>
      </c>
      <c r="AC1" s="3" t="s">
        <v>164</v>
      </c>
      <c r="AD1" s="3"/>
    </row>
    <row r="2" spans="1:30" x14ac:dyDescent="0.45">
      <c r="A2" s="3" t="s">
        <v>165</v>
      </c>
      <c r="B2" s="7"/>
      <c r="C2" s="3" t="s">
        <v>166</v>
      </c>
      <c r="D2" s="3" t="s">
        <v>166</v>
      </c>
      <c r="E2" s="3" t="s">
        <v>166</v>
      </c>
      <c r="F2" s="3" t="s">
        <v>166</v>
      </c>
      <c r="G2" s="3" t="s">
        <v>166</v>
      </c>
      <c r="H2" s="3" t="s">
        <v>166</v>
      </c>
      <c r="I2" s="3" t="s">
        <v>166</v>
      </c>
      <c r="J2" s="3" t="s">
        <v>166</v>
      </c>
      <c r="K2" s="9" t="s">
        <v>166</v>
      </c>
      <c r="L2" s="9" t="s">
        <v>166</v>
      </c>
      <c r="M2" s="3"/>
      <c r="N2" s="3"/>
      <c r="O2" s="3"/>
      <c r="P2" s="3"/>
      <c r="Q2" s="3"/>
      <c r="R2" s="3" t="s">
        <v>167</v>
      </c>
      <c r="S2" s="3"/>
      <c r="T2" s="3"/>
      <c r="U2" s="3" t="s">
        <v>57</v>
      </c>
      <c r="V2" s="3" t="s">
        <v>56</v>
      </c>
      <c r="W2" s="3"/>
      <c r="X2" s="3"/>
      <c r="Y2" s="3"/>
      <c r="Z2" s="3"/>
      <c r="AA2" s="3"/>
      <c r="AB2" s="3"/>
      <c r="AC2" s="3" t="s">
        <v>168</v>
      </c>
      <c r="AD2" s="3"/>
    </row>
    <row r="3" spans="1:30" x14ac:dyDescent="0.45">
      <c r="A3" s="3" t="s">
        <v>169</v>
      </c>
      <c r="B3" s="3"/>
      <c r="C3" s="3"/>
      <c r="D3" s="3"/>
      <c r="E3" s="3"/>
      <c r="F3" s="3"/>
      <c r="G3" s="3"/>
      <c r="H3" s="3"/>
      <c r="I3" s="3"/>
      <c r="J3" s="3"/>
      <c r="K3" s="9"/>
      <c r="L3" s="9"/>
      <c r="M3" s="3"/>
      <c r="N3" s="3"/>
      <c r="O3" s="3"/>
      <c r="P3" s="3"/>
      <c r="Q3" s="3"/>
      <c r="R3" s="3"/>
      <c r="S3" s="3" t="s">
        <v>166</v>
      </c>
      <c r="T3" s="3" t="s">
        <v>167</v>
      </c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45">
      <c r="A4" s="3" t="s">
        <v>170</v>
      </c>
      <c r="B4" s="3"/>
      <c r="C4" s="3"/>
      <c r="D4" s="3"/>
      <c r="E4" s="3"/>
      <c r="F4" s="3"/>
      <c r="G4" s="3"/>
      <c r="H4" s="3"/>
      <c r="I4" s="3"/>
      <c r="J4" s="3"/>
      <c r="K4" s="9"/>
      <c r="L4" s="9"/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/>
      <c r="T4" s="3"/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/>
    </row>
    <row r="5" spans="1:30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9"/>
      <c r="L5" s="9"/>
      <c r="M5" s="3">
        <v>5</v>
      </c>
      <c r="N5" s="3">
        <v>5</v>
      </c>
      <c r="O5" s="3">
        <v>10</v>
      </c>
      <c r="P5" s="3">
        <v>2.2000000000000002</v>
      </c>
      <c r="Q5" s="3">
        <v>0.5</v>
      </c>
      <c r="R5" s="3">
        <v>1.8</v>
      </c>
      <c r="S5" s="3"/>
      <c r="T5" s="3"/>
      <c r="U5" s="3">
        <v>2.5</v>
      </c>
      <c r="V5" s="3">
        <v>10.5</v>
      </c>
      <c r="W5" s="3">
        <v>3.5</v>
      </c>
      <c r="X5" s="3">
        <v>7</v>
      </c>
      <c r="Y5" s="3">
        <v>14</v>
      </c>
      <c r="Z5" s="3">
        <v>1.5</v>
      </c>
      <c r="AA5" s="3">
        <v>7</v>
      </c>
      <c r="AB5" s="3">
        <v>14</v>
      </c>
      <c r="AC5" s="3">
        <v>2</v>
      </c>
      <c r="AD5" s="3"/>
    </row>
    <row r="6" spans="1:30" x14ac:dyDescent="0.45">
      <c r="A6" s="3" t="s">
        <v>172</v>
      </c>
      <c r="B6" t="s">
        <v>173</v>
      </c>
      <c r="C6" t="s">
        <v>174</v>
      </c>
      <c r="D6" t="s">
        <v>174</v>
      </c>
      <c r="E6" t="s">
        <v>174</v>
      </c>
      <c r="F6" t="s">
        <v>174</v>
      </c>
      <c r="G6" t="s">
        <v>174</v>
      </c>
      <c r="H6" t="s">
        <v>174</v>
      </c>
      <c r="I6" t="s">
        <v>174</v>
      </c>
      <c r="J6" t="s">
        <v>174</v>
      </c>
      <c r="K6" s="10" t="s">
        <v>174</v>
      </c>
      <c r="L6" s="10" t="s">
        <v>174</v>
      </c>
      <c r="M6" t="s">
        <v>175</v>
      </c>
      <c r="N6" t="s">
        <v>175</v>
      </c>
      <c r="O6" t="s">
        <v>175</v>
      </c>
      <c r="P6" t="s">
        <v>175</v>
      </c>
      <c r="Q6" t="s">
        <v>175</v>
      </c>
      <c r="R6" t="s">
        <v>175</v>
      </c>
      <c r="S6" t="s">
        <v>176</v>
      </c>
      <c r="T6" t="s">
        <v>176</v>
      </c>
      <c r="U6" t="s">
        <v>177</v>
      </c>
      <c r="V6" t="s">
        <v>177</v>
      </c>
      <c r="W6" t="s">
        <v>177</v>
      </c>
      <c r="X6" t="s">
        <v>177</v>
      </c>
      <c r="Y6" t="s">
        <v>177</v>
      </c>
      <c r="Z6" t="s">
        <v>177</v>
      </c>
      <c r="AA6" t="s">
        <v>177</v>
      </c>
      <c r="AB6" t="s">
        <v>177</v>
      </c>
      <c r="AC6" t="s">
        <v>177</v>
      </c>
    </row>
    <row r="7" spans="1:30" x14ac:dyDescent="0.45">
      <c r="A7" s="3" t="s">
        <v>178</v>
      </c>
      <c r="B7">
        <v>147</v>
      </c>
      <c r="C7">
        <v>515</v>
      </c>
      <c r="D7">
        <v>437</v>
      </c>
      <c r="E7">
        <v>355</v>
      </c>
      <c r="F7">
        <v>277</v>
      </c>
      <c r="G7">
        <v>196</v>
      </c>
      <c r="H7">
        <v>118</v>
      </c>
      <c r="I7">
        <v>23</v>
      </c>
      <c r="J7">
        <v>23</v>
      </c>
      <c r="K7" s="10">
        <v>21</v>
      </c>
      <c r="L7" s="10">
        <v>38</v>
      </c>
      <c r="M7">
        <v>435</v>
      </c>
      <c r="N7">
        <v>85</v>
      </c>
      <c r="O7">
        <v>58</v>
      </c>
      <c r="P7">
        <v>131</v>
      </c>
      <c r="Q7">
        <v>135</v>
      </c>
      <c r="R7">
        <v>133</v>
      </c>
      <c r="S7">
        <v>453</v>
      </c>
      <c r="T7">
        <v>566</v>
      </c>
      <c r="U7">
        <v>110</v>
      </c>
      <c r="V7">
        <v>317</v>
      </c>
      <c r="W7">
        <v>106</v>
      </c>
      <c r="X7">
        <v>55</v>
      </c>
      <c r="Y7">
        <v>123</v>
      </c>
      <c r="Z7">
        <v>137</v>
      </c>
      <c r="AA7">
        <v>55</v>
      </c>
      <c r="AB7">
        <v>143</v>
      </c>
      <c r="AC7">
        <v>127</v>
      </c>
    </row>
    <row r="8" spans="1:30" x14ac:dyDescent="0.45">
      <c r="A8" s="3" t="s">
        <v>179</v>
      </c>
      <c r="B8">
        <v>464</v>
      </c>
      <c r="C8">
        <v>379</v>
      </c>
      <c r="D8">
        <v>379</v>
      </c>
      <c r="E8">
        <v>379</v>
      </c>
      <c r="F8">
        <v>379</v>
      </c>
      <c r="G8">
        <v>379</v>
      </c>
      <c r="H8">
        <v>379</v>
      </c>
      <c r="I8">
        <v>379</v>
      </c>
      <c r="J8">
        <v>379</v>
      </c>
      <c r="K8" s="10">
        <v>378</v>
      </c>
      <c r="L8" s="10">
        <v>378</v>
      </c>
      <c r="M8">
        <v>441</v>
      </c>
      <c r="N8">
        <v>152</v>
      </c>
      <c r="O8">
        <v>152</v>
      </c>
      <c r="P8">
        <v>146</v>
      </c>
      <c r="Q8">
        <v>171</v>
      </c>
      <c r="R8">
        <v>144</v>
      </c>
      <c r="S8">
        <v>514</v>
      </c>
      <c r="T8">
        <v>405</v>
      </c>
      <c r="U8">
        <v>153</v>
      </c>
      <c r="V8">
        <v>540</v>
      </c>
      <c r="W8">
        <v>153</v>
      </c>
      <c r="X8">
        <v>153</v>
      </c>
      <c r="Y8">
        <v>152</v>
      </c>
      <c r="Z8">
        <v>152</v>
      </c>
      <c r="AA8">
        <v>145</v>
      </c>
      <c r="AB8">
        <v>144</v>
      </c>
      <c r="AC8">
        <v>145</v>
      </c>
    </row>
    <row r="9" spans="1:30" x14ac:dyDescent="0.45">
      <c r="A9" s="3" t="s">
        <v>180</v>
      </c>
      <c r="B9" s="13">
        <v>576</v>
      </c>
      <c r="C9">
        <v>1038</v>
      </c>
      <c r="D9">
        <v>1115</v>
      </c>
      <c r="E9">
        <v>1197</v>
      </c>
      <c r="F9">
        <v>1275</v>
      </c>
      <c r="G9">
        <v>1357</v>
      </c>
      <c r="H9">
        <v>1435</v>
      </c>
      <c r="I9">
        <v>1530</v>
      </c>
      <c r="J9">
        <v>1530</v>
      </c>
      <c r="K9" s="10">
        <v>1551</v>
      </c>
      <c r="L9" s="10">
        <v>1595</v>
      </c>
      <c r="M9">
        <v>582</v>
      </c>
      <c r="N9">
        <v>232</v>
      </c>
      <c r="O9">
        <v>353</v>
      </c>
      <c r="P9">
        <v>186</v>
      </c>
      <c r="Q9">
        <v>145</v>
      </c>
      <c r="R9">
        <v>183</v>
      </c>
      <c r="U9">
        <v>206</v>
      </c>
      <c r="V9">
        <v>633</v>
      </c>
      <c r="W9">
        <v>211</v>
      </c>
      <c r="X9">
        <v>262</v>
      </c>
      <c r="Y9">
        <v>542</v>
      </c>
      <c r="Z9">
        <v>181</v>
      </c>
      <c r="AA9">
        <v>262</v>
      </c>
      <c r="AB9">
        <v>560</v>
      </c>
      <c r="AC9">
        <v>183</v>
      </c>
    </row>
    <row r="10" spans="1:30" x14ac:dyDescent="0.45">
      <c r="A10" s="3" t="s">
        <v>181</v>
      </c>
      <c r="B10" s="10">
        <v>378</v>
      </c>
      <c r="C10">
        <v>376</v>
      </c>
      <c r="D10">
        <v>377</v>
      </c>
      <c r="E10">
        <v>377</v>
      </c>
      <c r="F10">
        <v>376</v>
      </c>
      <c r="G10">
        <v>375</v>
      </c>
      <c r="H10">
        <v>374</v>
      </c>
      <c r="I10">
        <v>377</v>
      </c>
      <c r="J10">
        <v>376</v>
      </c>
      <c r="K10" s="10">
        <v>375</v>
      </c>
      <c r="L10" s="10">
        <v>374</v>
      </c>
      <c r="M10">
        <v>441</v>
      </c>
      <c r="N10">
        <v>152</v>
      </c>
      <c r="O10">
        <v>152</v>
      </c>
      <c r="P10">
        <v>152</v>
      </c>
      <c r="Q10">
        <v>171</v>
      </c>
      <c r="R10">
        <v>161</v>
      </c>
      <c r="U10">
        <v>152</v>
      </c>
      <c r="V10">
        <v>565</v>
      </c>
      <c r="W10">
        <v>153</v>
      </c>
      <c r="X10">
        <v>152</v>
      </c>
      <c r="Y10">
        <v>152</v>
      </c>
      <c r="Z10">
        <v>145</v>
      </c>
      <c r="AA10">
        <v>145</v>
      </c>
      <c r="AB10">
        <v>145</v>
      </c>
      <c r="AC10">
        <v>145</v>
      </c>
    </row>
    <row r="11" spans="1:30" x14ac:dyDescent="0.45">
      <c r="A11" s="3" t="s">
        <v>182</v>
      </c>
      <c r="C11">
        <v>986</v>
      </c>
      <c r="D11">
        <v>908</v>
      </c>
      <c r="E11">
        <v>826</v>
      </c>
      <c r="F11">
        <v>748</v>
      </c>
      <c r="G11">
        <v>667</v>
      </c>
      <c r="H11">
        <v>589</v>
      </c>
      <c r="I11">
        <v>494</v>
      </c>
      <c r="J11">
        <v>494</v>
      </c>
      <c r="K11" s="10">
        <v>492</v>
      </c>
      <c r="L11" s="10">
        <v>510</v>
      </c>
      <c r="R11">
        <v>159</v>
      </c>
    </row>
    <row r="12" spans="1:30" x14ac:dyDescent="0.45">
      <c r="A12" s="3" t="s">
        <v>183</v>
      </c>
      <c r="C12">
        <v>379</v>
      </c>
      <c r="D12">
        <v>378</v>
      </c>
      <c r="E12">
        <v>379</v>
      </c>
      <c r="F12">
        <v>378</v>
      </c>
      <c r="G12">
        <v>378</v>
      </c>
      <c r="H12">
        <v>378</v>
      </c>
      <c r="I12">
        <v>378</v>
      </c>
      <c r="J12">
        <v>378</v>
      </c>
      <c r="K12" s="10">
        <v>378</v>
      </c>
      <c r="L12" s="10">
        <v>378</v>
      </c>
      <c r="R12">
        <v>97</v>
      </c>
    </row>
    <row r="13" spans="1:30" x14ac:dyDescent="0.45">
      <c r="A13" s="3" t="s">
        <v>73</v>
      </c>
      <c r="K13" s="10"/>
      <c r="L13" s="10"/>
    </row>
    <row r="14" spans="1:30" x14ac:dyDescent="0.45">
      <c r="A14" s="3" t="s">
        <v>74</v>
      </c>
      <c r="K14" s="10"/>
      <c r="L14" s="10"/>
    </row>
    <row r="15" spans="1:30" x14ac:dyDescent="0.45">
      <c r="A15" s="3" t="s">
        <v>184</v>
      </c>
      <c r="B15">
        <v>406</v>
      </c>
      <c r="C15">
        <v>1025</v>
      </c>
      <c r="D15">
        <v>1101</v>
      </c>
      <c r="E15">
        <v>1184</v>
      </c>
      <c r="F15">
        <v>1261</v>
      </c>
      <c r="G15">
        <v>1343</v>
      </c>
      <c r="H15">
        <v>1421</v>
      </c>
      <c r="I15">
        <v>1517</v>
      </c>
      <c r="J15">
        <v>1516</v>
      </c>
      <c r="K15" s="10">
        <v>1537</v>
      </c>
      <c r="L15" s="10">
        <v>1582</v>
      </c>
      <c r="M15">
        <v>348</v>
      </c>
      <c r="Q15">
        <v>170</v>
      </c>
      <c r="S15">
        <v>437</v>
      </c>
      <c r="T15">
        <v>237</v>
      </c>
      <c r="V15">
        <v>374</v>
      </c>
      <c r="Z15">
        <v>181</v>
      </c>
      <c r="AC15">
        <v>182</v>
      </c>
    </row>
    <row r="16" spans="1:30" x14ac:dyDescent="0.45">
      <c r="A16" s="3" t="s">
        <v>185</v>
      </c>
      <c r="B16">
        <v>290</v>
      </c>
      <c r="C16">
        <v>326</v>
      </c>
      <c r="D16">
        <v>327</v>
      </c>
      <c r="E16">
        <v>327</v>
      </c>
      <c r="F16">
        <v>326</v>
      </c>
      <c r="G16">
        <v>325</v>
      </c>
      <c r="H16">
        <v>324</v>
      </c>
      <c r="I16">
        <v>327</v>
      </c>
      <c r="J16">
        <v>326</v>
      </c>
      <c r="K16" s="10">
        <v>327</v>
      </c>
      <c r="L16" s="10">
        <v>325</v>
      </c>
      <c r="M16">
        <v>277</v>
      </c>
      <c r="Q16">
        <v>93</v>
      </c>
      <c r="S16">
        <v>259</v>
      </c>
      <c r="T16">
        <v>252</v>
      </c>
      <c r="V16">
        <v>155</v>
      </c>
      <c r="Z16">
        <v>113</v>
      </c>
      <c r="AC16">
        <v>106</v>
      </c>
    </row>
    <row r="17" spans="1:29" x14ac:dyDescent="0.45">
      <c r="A17" s="3" t="s">
        <v>77</v>
      </c>
      <c r="B17">
        <v>486</v>
      </c>
      <c r="K17" s="10"/>
      <c r="L17" s="10"/>
      <c r="M17">
        <v>343</v>
      </c>
      <c r="S17">
        <v>477</v>
      </c>
      <c r="T17">
        <v>407</v>
      </c>
      <c r="V17">
        <v>345</v>
      </c>
      <c r="AC17">
        <v>189</v>
      </c>
    </row>
    <row r="18" spans="1:29" x14ac:dyDescent="0.45">
      <c r="A18" s="3" t="s">
        <v>78</v>
      </c>
      <c r="B18">
        <v>342</v>
      </c>
      <c r="K18" s="10"/>
      <c r="L18" s="10"/>
      <c r="M18">
        <v>308</v>
      </c>
      <c r="S18">
        <v>208</v>
      </c>
      <c r="T18">
        <v>329</v>
      </c>
      <c r="V18">
        <v>366</v>
      </c>
      <c r="AC18">
        <v>112</v>
      </c>
    </row>
    <row r="19" spans="1:29" x14ac:dyDescent="0.45">
      <c r="A19" s="3" t="s">
        <v>79</v>
      </c>
      <c r="B19" s="2">
        <v>551</v>
      </c>
      <c r="K19" s="10"/>
      <c r="L19" s="10"/>
      <c r="S19">
        <v>475</v>
      </c>
      <c r="AC19">
        <v>189</v>
      </c>
    </row>
    <row r="20" spans="1:29" x14ac:dyDescent="0.45">
      <c r="A20" s="3" t="s">
        <v>80</v>
      </c>
      <c r="B20">
        <v>349</v>
      </c>
      <c r="K20" s="10"/>
      <c r="L20" s="10"/>
      <c r="S20">
        <v>236</v>
      </c>
      <c r="AC20">
        <v>147</v>
      </c>
    </row>
    <row r="21" spans="1:29" x14ac:dyDescent="0.45">
      <c r="A21" s="3" t="s">
        <v>81</v>
      </c>
      <c r="K21" s="10"/>
      <c r="L21" s="10"/>
      <c r="Q21">
        <v>167</v>
      </c>
      <c r="U21">
        <v>191</v>
      </c>
    </row>
    <row r="22" spans="1:29" x14ac:dyDescent="0.45">
      <c r="A22" s="3" t="s">
        <v>82</v>
      </c>
      <c r="K22" s="10"/>
      <c r="L22" s="10"/>
      <c r="Q22">
        <v>124</v>
      </c>
      <c r="U22">
        <v>107</v>
      </c>
    </row>
    <row r="23" spans="1:29" x14ac:dyDescent="0.45">
      <c r="A23" s="3" t="s">
        <v>83</v>
      </c>
      <c r="B23" t="str">
        <f t="shared" ref="B23:AC23" si="0">"LTM_1750_9.1/"&amp;B1&amp;".png"</f>
        <v>LTM_1750_9.1/BODY.png</v>
      </c>
      <c r="C23" t="str">
        <f t="shared" si="0"/>
        <v>LTM_1750_9.1/T_16.3.png</v>
      </c>
      <c r="D23" t="str">
        <f t="shared" si="0"/>
        <v>LTM_1750_9.1/T_21.8.png</v>
      </c>
      <c r="E23" t="str">
        <f t="shared" si="0"/>
        <v>LTM_1750_9.1/T_27.2.png</v>
      </c>
      <c r="F23" t="str">
        <f t="shared" si="0"/>
        <v>LTM_1750_9.1/T_32.7.png</v>
      </c>
      <c r="G23" t="str">
        <f t="shared" si="0"/>
        <v>LTM_1750_9.1/T_38.2.png</v>
      </c>
      <c r="H23" t="str">
        <f t="shared" si="0"/>
        <v>LTM_1750_9.1/T_43.7.png</v>
      </c>
      <c r="I23" t="str">
        <f t="shared" si="0"/>
        <v>LTM_1750_9.1/T_49.1.png</v>
      </c>
      <c r="J23" t="str">
        <f t="shared" si="0"/>
        <v>LTM_1750_9.1/T_50.1.png</v>
      </c>
      <c r="K23" s="10" t="str">
        <f t="shared" si="0"/>
        <v>LTM_1750_9.1/T_51.png</v>
      </c>
      <c r="L23" s="10" t="str">
        <f t="shared" si="0"/>
        <v>LTM_1750_9.1/T_52.png</v>
      </c>
      <c r="M23" t="str">
        <f t="shared" si="0"/>
        <v>LTM_1750_9.1/VE.png</v>
      </c>
      <c r="N23" t="str">
        <f t="shared" si="0"/>
        <v>LTM_1750_9.1/V3.png</v>
      </c>
      <c r="O23" t="str">
        <f t="shared" si="0"/>
        <v>LTM_1750_9.1/V2.png</v>
      </c>
      <c r="P23" t="str">
        <f t="shared" si="0"/>
        <v>LTM_1750_9.1/A_2.2.png</v>
      </c>
      <c r="Q23" t="str">
        <f t="shared" si="0"/>
        <v>LTM_1750_9.1/A_0.5.png</v>
      </c>
      <c r="R23" t="str">
        <f t="shared" si="0"/>
        <v>LTM_1750_9.1/A_1.8.png</v>
      </c>
      <c r="S23" t="str">
        <f t="shared" si="0"/>
        <v>LTM_1750_9.1/Y.png</v>
      </c>
      <c r="T23" t="str">
        <f t="shared" si="0"/>
        <v>LTM_1750_9.1/L.png</v>
      </c>
      <c r="U23" t="str">
        <f t="shared" si="0"/>
        <v>LTM_1750_9.1/F2.5m_TF_a.png</v>
      </c>
      <c r="V23" t="str">
        <f t="shared" si="0"/>
        <v>LTM_1750_9.1/F10.5m_nsbs.png</v>
      </c>
      <c r="W23" t="str">
        <f t="shared" si="0"/>
        <v>LTM_1750_9.1/NA_3.5m.png</v>
      </c>
      <c r="X23" t="str">
        <f t="shared" si="0"/>
        <v>LTM_1750_9.1/NA_7m.png</v>
      </c>
      <c r="Y23" t="str">
        <f t="shared" si="0"/>
        <v>LTM_1750_9.1/NA_14m.png</v>
      </c>
      <c r="Z23" t="str">
        <f t="shared" si="0"/>
        <v>LTM_1750_9.1/1.5m_NM_rs.png</v>
      </c>
      <c r="AA23" t="str">
        <f t="shared" si="0"/>
        <v>LTM_1750_9.1/NI_7m.png</v>
      </c>
      <c r="AB23" t="str">
        <f t="shared" si="0"/>
        <v>LTM_1750_9.1/NI_14m.png</v>
      </c>
      <c r="AC23" t="str">
        <f t="shared" si="0"/>
        <v>LTM_1750_9.1/2m_N_head.png</v>
      </c>
    </row>
    <row r="24" spans="1:29" x14ac:dyDescent="0.45">
      <c r="A24" s="3" t="s">
        <v>186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 s="10">
        <v>12</v>
      </c>
      <c r="L24" s="10">
        <v>12</v>
      </c>
      <c r="M24">
        <v>9</v>
      </c>
      <c r="N24">
        <v>9</v>
      </c>
      <c r="O24">
        <v>9</v>
      </c>
      <c r="P24">
        <v>9</v>
      </c>
      <c r="Q24">
        <v>9</v>
      </c>
      <c r="R24">
        <v>9</v>
      </c>
      <c r="S24">
        <v>16</v>
      </c>
      <c r="T24">
        <v>15</v>
      </c>
      <c r="U24">
        <v>8</v>
      </c>
      <c r="V24">
        <v>8</v>
      </c>
      <c r="W24">
        <v>8</v>
      </c>
      <c r="X24">
        <v>8</v>
      </c>
      <c r="Y24">
        <v>8</v>
      </c>
      <c r="Z24">
        <v>8</v>
      </c>
      <c r="AA24">
        <v>8</v>
      </c>
      <c r="AB24">
        <v>8</v>
      </c>
      <c r="AC24">
        <v>8</v>
      </c>
    </row>
    <row r="25" spans="1:29" x14ac:dyDescent="0.45">
      <c r="A25" s="3" t="s">
        <v>137</v>
      </c>
      <c r="B25">
        <v>571</v>
      </c>
    </row>
    <row r="26" spans="1:29" x14ac:dyDescent="0.45">
      <c r="A26" s="3" t="s">
        <v>138</v>
      </c>
      <c r="B26">
        <v>464</v>
      </c>
    </row>
    <row r="27" spans="1:29" x14ac:dyDescent="0.45">
      <c r="A27" s="15" t="s">
        <v>139</v>
      </c>
      <c r="B27">
        <v>147</v>
      </c>
      <c r="C27">
        <v>515</v>
      </c>
      <c r="D27">
        <v>437</v>
      </c>
      <c r="E27">
        <v>355</v>
      </c>
      <c r="F27">
        <v>277</v>
      </c>
      <c r="G27">
        <v>196</v>
      </c>
      <c r="H27">
        <v>118</v>
      </c>
      <c r="I27">
        <v>23</v>
      </c>
      <c r="J27">
        <v>23</v>
      </c>
      <c r="K27" s="10">
        <v>21</v>
      </c>
      <c r="L27" s="10">
        <v>38</v>
      </c>
      <c r="M27">
        <v>435</v>
      </c>
      <c r="N27">
        <v>85</v>
      </c>
      <c r="O27">
        <v>58</v>
      </c>
      <c r="P27">
        <v>131</v>
      </c>
      <c r="Q27">
        <v>135</v>
      </c>
      <c r="R27">
        <v>133</v>
      </c>
      <c r="S27">
        <v>453</v>
      </c>
      <c r="T27">
        <v>566</v>
      </c>
      <c r="U27">
        <v>113</v>
      </c>
      <c r="V27">
        <v>317</v>
      </c>
      <c r="W27">
        <v>106</v>
      </c>
      <c r="X27">
        <v>55</v>
      </c>
      <c r="Y27">
        <v>123</v>
      </c>
      <c r="Z27">
        <v>137</v>
      </c>
      <c r="AA27">
        <v>55</v>
      </c>
      <c r="AB27">
        <v>143</v>
      </c>
      <c r="AC27">
        <v>127</v>
      </c>
    </row>
    <row r="28" spans="1:29" x14ac:dyDescent="0.45">
      <c r="A28" s="16" t="s">
        <v>140</v>
      </c>
      <c r="B28">
        <v>464</v>
      </c>
      <c r="C28">
        <v>379</v>
      </c>
      <c r="D28">
        <v>379</v>
      </c>
      <c r="E28">
        <v>379</v>
      </c>
      <c r="F28">
        <v>379</v>
      </c>
      <c r="G28">
        <v>379</v>
      </c>
      <c r="H28">
        <v>379</v>
      </c>
      <c r="I28">
        <v>379</v>
      </c>
      <c r="J28">
        <v>379</v>
      </c>
      <c r="K28">
        <v>379</v>
      </c>
      <c r="L28">
        <v>379</v>
      </c>
      <c r="M28">
        <v>441</v>
      </c>
      <c r="N28">
        <v>152</v>
      </c>
      <c r="O28">
        <v>152</v>
      </c>
      <c r="P28">
        <v>146</v>
      </c>
      <c r="Q28">
        <v>171</v>
      </c>
      <c r="R28">
        <v>144</v>
      </c>
      <c r="S28">
        <v>514</v>
      </c>
      <c r="T28">
        <v>405</v>
      </c>
      <c r="U28">
        <v>148</v>
      </c>
      <c r="V28">
        <v>565</v>
      </c>
      <c r="W28">
        <v>153</v>
      </c>
      <c r="X28">
        <v>153</v>
      </c>
      <c r="Y28">
        <v>152</v>
      </c>
      <c r="Z28">
        <v>152</v>
      </c>
      <c r="AA28">
        <v>145</v>
      </c>
      <c r="AB28">
        <v>144</v>
      </c>
      <c r="AC28">
        <v>145</v>
      </c>
    </row>
    <row r="29" spans="1:29" x14ac:dyDescent="0.45">
      <c r="A29" s="16" t="s">
        <v>141</v>
      </c>
      <c r="B29" s="13">
        <v>576</v>
      </c>
      <c r="C29">
        <v>1038</v>
      </c>
      <c r="D29">
        <v>1115</v>
      </c>
      <c r="E29">
        <v>1197</v>
      </c>
      <c r="F29">
        <v>1275</v>
      </c>
      <c r="G29">
        <v>1357</v>
      </c>
      <c r="H29">
        <v>1435</v>
      </c>
      <c r="I29">
        <v>1530</v>
      </c>
      <c r="J29">
        <v>1530</v>
      </c>
      <c r="K29" s="10">
        <v>1551</v>
      </c>
      <c r="L29" s="10">
        <v>1595</v>
      </c>
      <c r="M29">
        <v>582</v>
      </c>
      <c r="N29">
        <v>232</v>
      </c>
      <c r="O29">
        <v>353</v>
      </c>
      <c r="P29">
        <v>186</v>
      </c>
      <c r="Q29">
        <v>148</v>
      </c>
      <c r="R29">
        <v>183</v>
      </c>
      <c r="U29">
        <v>206</v>
      </c>
      <c r="V29">
        <v>633</v>
      </c>
      <c r="W29">
        <v>211</v>
      </c>
      <c r="X29">
        <v>262</v>
      </c>
      <c r="Y29">
        <v>542</v>
      </c>
      <c r="Z29">
        <v>181</v>
      </c>
      <c r="AA29">
        <v>262</v>
      </c>
      <c r="AB29">
        <v>560</v>
      </c>
      <c r="AC29">
        <v>183</v>
      </c>
    </row>
    <row r="30" spans="1:29" x14ac:dyDescent="0.45">
      <c r="A30" s="17" t="s">
        <v>142</v>
      </c>
      <c r="B30">
        <v>464</v>
      </c>
      <c r="C30">
        <v>379</v>
      </c>
      <c r="D30">
        <v>379</v>
      </c>
      <c r="E30">
        <v>379</v>
      </c>
      <c r="F30">
        <v>379</v>
      </c>
      <c r="G30">
        <v>379</v>
      </c>
      <c r="H30">
        <v>379</v>
      </c>
      <c r="I30">
        <v>379</v>
      </c>
      <c r="J30">
        <v>379</v>
      </c>
      <c r="K30">
        <v>379</v>
      </c>
      <c r="L30">
        <v>379</v>
      </c>
      <c r="M30">
        <v>441</v>
      </c>
      <c r="N30">
        <v>152</v>
      </c>
      <c r="O30">
        <v>152</v>
      </c>
      <c r="P30">
        <v>146</v>
      </c>
      <c r="Q30">
        <v>171</v>
      </c>
      <c r="R30">
        <v>144</v>
      </c>
      <c r="U30">
        <v>148</v>
      </c>
      <c r="V30">
        <v>565</v>
      </c>
      <c r="W30">
        <v>153</v>
      </c>
      <c r="X30">
        <v>153</v>
      </c>
      <c r="Y30">
        <v>152</v>
      </c>
      <c r="Z30">
        <v>152</v>
      </c>
      <c r="AA30">
        <v>145</v>
      </c>
      <c r="AB30">
        <v>144</v>
      </c>
      <c r="AC30">
        <v>148</v>
      </c>
    </row>
    <row r="36" spans="3:3" x14ac:dyDescent="0.45">
      <c r="C36" s="3"/>
    </row>
    <row r="37" spans="3:3" x14ac:dyDescent="0.45">
      <c r="C37" s="3"/>
    </row>
  </sheetData>
  <sortState xmlns:xlrd2="http://schemas.microsoft.com/office/spreadsheetml/2017/richdata2" ref="C26:C35">
    <sortCondition ref="C26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30"/>
  <sheetViews>
    <sheetView workbookViewId="0">
      <selection activeCell="B30" sqref="B30:S30"/>
    </sheetView>
  </sheetViews>
  <sheetFormatPr defaultColWidth="8.6328125" defaultRowHeight="19.2" x14ac:dyDescent="0.45"/>
  <sheetData>
    <row r="1" spans="1:19" x14ac:dyDescent="0.45">
      <c r="A1" s="3" t="s">
        <v>143</v>
      </c>
      <c r="B1" t="s">
        <v>1</v>
      </c>
      <c r="C1" t="s">
        <v>447</v>
      </c>
      <c r="D1" t="s">
        <v>448</v>
      </c>
      <c r="E1" t="s">
        <v>449</v>
      </c>
      <c r="F1" t="s">
        <v>331</v>
      </c>
      <c r="G1" t="s">
        <v>450</v>
      </c>
      <c r="H1" t="s">
        <v>451</v>
      </c>
      <c r="I1" t="s">
        <v>452</v>
      </c>
      <c r="J1" t="s">
        <v>453</v>
      </c>
      <c r="K1" t="s">
        <v>454</v>
      </c>
      <c r="L1" t="s">
        <v>455</v>
      </c>
      <c r="M1" t="s">
        <v>456</v>
      </c>
      <c r="N1" t="s">
        <v>457</v>
      </c>
      <c r="O1" t="s">
        <v>443</v>
      </c>
      <c r="P1" t="s">
        <v>444</v>
      </c>
      <c r="Q1" t="s">
        <v>435</v>
      </c>
      <c r="R1" t="s">
        <v>382</v>
      </c>
      <c r="S1" t="s">
        <v>239</v>
      </c>
    </row>
    <row r="2" spans="1:19" x14ac:dyDescent="0.45">
      <c r="A2" s="3" t="s">
        <v>165</v>
      </c>
      <c r="B2" s="7"/>
      <c r="C2" s="3" t="s">
        <v>166</v>
      </c>
      <c r="D2" s="3" t="s">
        <v>166</v>
      </c>
      <c r="E2" s="3" t="s">
        <v>166</v>
      </c>
      <c r="F2" s="3" t="s">
        <v>166</v>
      </c>
      <c r="G2" s="3" t="s">
        <v>166</v>
      </c>
      <c r="H2" s="3" t="s">
        <v>166</v>
      </c>
      <c r="I2" s="3" t="s">
        <v>166</v>
      </c>
      <c r="J2" s="3" t="s">
        <v>166</v>
      </c>
      <c r="K2" s="3" t="s">
        <v>166</v>
      </c>
      <c r="L2" s="3" t="s">
        <v>166</v>
      </c>
      <c r="M2" s="3" t="s">
        <v>166</v>
      </c>
      <c r="N2" s="3" t="s">
        <v>166</v>
      </c>
      <c r="O2" s="3"/>
      <c r="P2" s="3"/>
      <c r="Q2" s="3"/>
      <c r="R2" s="3"/>
      <c r="S2" s="3"/>
    </row>
    <row r="3" spans="1:19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 t="b">
        <v>0</v>
      </c>
      <c r="S4" s="3" t="b">
        <v>0</v>
      </c>
    </row>
    <row r="5" spans="1:19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0</v>
      </c>
      <c r="S5" s="3">
        <v>0</v>
      </c>
    </row>
    <row r="6" spans="1:19" x14ac:dyDescent="0.45">
      <c r="A6" s="3" t="s">
        <v>172</v>
      </c>
      <c r="B6" s="3" t="s">
        <v>173</v>
      </c>
      <c r="C6" s="3" t="s">
        <v>174</v>
      </c>
      <c r="D6" s="3" t="s">
        <v>174</v>
      </c>
      <c r="E6" s="3" t="s">
        <v>174</v>
      </c>
      <c r="F6" s="3" t="s">
        <v>174</v>
      </c>
      <c r="G6" s="3" t="s">
        <v>174</v>
      </c>
      <c r="H6" s="3" t="s">
        <v>174</v>
      </c>
      <c r="I6" s="3" t="s">
        <v>174</v>
      </c>
      <c r="J6" s="3" t="s">
        <v>174</v>
      </c>
      <c r="K6" s="3" t="s">
        <v>174</v>
      </c>
      <c r="L6" s="3" t="s">
        <v>174</v>
      </c>
      <c r="M6" s="3" t="s">
        <v>174</v>
      </c>
      <c r="N6" s="3" t="s">
        <v>174</v>
      </c>
      <c r="O6" s="3" t="s">
        <v>177</v>
      </c>
      <c r="P6" s="3" t="s">
        <v>177</v>
      </c>
      <c r="Q6" s="3" t="s">
        <v>177</v>
      </c>
      <c r="R6" s="3" t="s">
        <v>175</v>
      </c>
      <c r="S6" s="3" t="s">
        <v>175</v>
      </c>
    </row>
    <row r="7" spans="1:19" x14ac:dyDescent="0.45">
      <c r="A7" s="3" t="s">
        <v>178</v>
      </c>
      <c r="B7">
        <v>315</v>
      </c>
      <c r="C7">
        <v>1213</v>
      </c>
      <c r="D7">
        <v>1098</v>
      </c>
      <c r="E7">
        <v>991</v>
      </c>
      <c r="F7">
        <v>883</v>
      </c>
      <c r="G7">
        <v>774</v>
      </c>
      <c r="H7">
        <v>665</v>
      </c>
      <c r="I7">
        <v>555</v>
      </c>
      <c r="J7">
        <v>450</v>
      </c>
      <c r="K7">
        <v>341</v>
      </c>
      <c r="L7">
        <v>231</v>
      </c>
      <c r="M7">
        <v>123</v>
      </c>
      <c r="N7">
        <v>31</v>
      </c>
      <c r="O7">
        <v>378</v>
      </c>
      <c r="P7">
        <v>178</v>
      </c>
      <c r="Q7">
        <v>153</v>
      </c>
      <c r="R7">
        <v>212</v>
      </c>
      <c r="S7">
        <v>149</v>
      </c>
    </row>
    <row r="8" spans="1:19" x14ac:dyDescent="0.45">
      <c r="A8" s="3" t="s">
        <v>179</v>
      </c>
      <c r="B8">
        <v>637</v>
      </c>
      <c r="C8">
        <v>267</v>
      </c>
      <c r="D8">
        <v>267</v>
      </c>
      <c r="E8">
        <v>267</v>
      </c>
      <c r="F8">
        <v>267</v>
      </c>
      <c r="G8">
        <v>267</v>
      </c>
      <c r="H8">
        <v>267</v>
      </c>
      <c r="I8">
        <v>267</v>
      </c>
      <c r="J8">
        <v>267</v>
      </c>
      <c r="K8">
        <v>267</v>
      </c>
      <c r="L8">
        <v>267</v>
      </c>
      <c r="M8">
        <v>267</v>
      </c>
      <c r="N8">
        <v>267</v>
      </c>
      <c r="O8">
        <v>236</v>
      </c>
      <c r="P8">
        <v>236</v>
      </c>
      <c r="Q8">
        <v>228</v>
      </c>
      <c r="R8">
        <v>237</v>
      </c>
      <c r="S8">
        <v>260</v>
      </c>
    </row>
    <row r="9" spans="1:19" x14ac:dyDescent="0.45">
      <c r="A9" s="3" t="s">
        <v>180</v>
      </c>
      <c r="B9" s="10">
        <v>589</v>
      </c>
      <c r="C9">
        <v>1961</v>
      </c>
      <c r="D9">
        <v>2077</v>
      </c>
      <c r="E9">
        <v>2183</v>
      </c>
      <c r="F9">
        <v>2291</v>
      </c>
      <c r="G9">
        <v>2401</v>
      </c>
      <c r="H9">
        <v>2509</v>
      </c>
      <c r="I9">
        <v>2618</v>
      </c>
      <c r="J9">
        <v>2724</v>
      </c>
      <c r="K9">
        <v>2834</v>
      </c>
      <c r="L9">
        <v>2943</v>
      </c>
      <c r="M9">
        <v>3050</v>
      </c>
      <c r="N9">
        <v>3142</v>
      </c>
      <c r="O9">
        <v>883</v>
      </c>
      <c r="P9">
        <v>1097</v>
      </c>
      <c r="Q9">
        <v>284</v>
      </c>
      <c r="R9">
        <v>225</v>
      </c>
      <c r="S9">
        <v>228</v>
      </c>
    </row>
    <row r="10" spans="1:19" x14ac:dyDescent="0.45">
      <c r="A10" s="3" t="s">
        <v>181</v>
      </c>
      <c r="B10" s="13">
        <v>520</v>
      </c>
      <c r="C10">
        <v>274</v>
      </c>
      <c r="D10">
        <v>274</v>
      </c>
      <c r="E10">
        <v>274</v>
      </c>
      <c r="F10">
        <v>274</v>
      </c>
      <c r="G10">
        <v>274</v>
      </c>
      <c r="H10">
        <v>274</v>
      </c>
      <c r="I10">
        <v>274</v>
      </c>
      <c r="J10">
        <v>274</v>
      </c>
      <c r="K10">
        <v>274</v>
      </c>
      <c r="L10">
        <v>274</v>
      </c>
      <c r="M10">
        <v>274</v>
      </c>
      <c r="N10">
        <v>274</v>
      </c>
      <c r="O10">
        <v>236</v>
      </c>
      <c r="P10">
        <v>236</v>
      </c>
      <c r="Q10">
        <v>228</v>
      </c>
      <c r="R10">
        <v>237</v>
      </c>
      <c r="S10">
        <v>248</v>
      </c>
    </row>
    <row r="11" spans="1:19" x14ac:dyDescent="0.45">
      <c r="A11" s="3" t="s">
        <v>182</v>
      </c>
    </row>
    <row r="12" spans="1:19" x14ac:dyDescent="0.45">
      <c r="A12" s="3" t="s">
        <v>183</v>
      </c>
    </row>
    <row r="13" spans="1:19" x14ac:dyDescent="0.45">
      <c r="A13" s="3" t="s">
        <v>73</v>
      </c>
    </row>
    <row r="14" spans="1:19" x14ac:dyDescent="0.45">
      <c r="A14" s="3" t="s">
        <v>74</v>
      </c>
    </row>
    <row r="15" spans="1:19" x14ac:dyDescent="0.45">
      <c r="A15" s="3" t="s">
        <v>184</v>
      </c>
      <c r="B15">
        <v>506</v>
      </c>
      <c r="C15">
        <v>1954</v>
      </c>
      <c r="D15">
        <v>2069</v>
      </c>
      <c r="E15">
        <v>2176</v>
      </c>
      <c r="F15">
        <v>2284</v>
      </c>
      <c r="G15">
        <v>2394</v>
      </c>
      <c r="H15">
        <v>2501</v>
      </c>
      <c r="I15">
        <v>2611</v>
      </c>
      <c r="J15">
        <v>2716</v>
      </c>
      <c r="K15">
        <v>2826</v>
      </c>
      <c r="L15">
        <v>2936</v>
      </c>
      <c r="M15">
        <v>3043</v>
      </c>
      <c r="N15">
        <v>3135</v>
      </c>
      <c r="O15">
        <v>881</v>
      </c>
      <c r="P15">
        <v>1088</v>
      </c>
      <c r="Q15">
        <v>168</v>
      </c>
      <c r="S15">
        <v>276</v>
      </c>
    </row>
    <row r="16" spans="1:19" x14ac:dyDescent="0.45">
      <c r="A16" s="3" t="s">
        <v>185</v>
      </c>
      <c r="B16">
        <v>398</v>
      </c>
      <c r="C16">
        <v>201</v>
      </c>
      <c r="D16">
        <v>201</v>
      </c>
      <c r="E16">
        <v>201</v>
      </c>
      <c r="F16">
        <v>201</v>
      </c>
      <c r="G16">
        <v>201</v>
      </c>
      <c r="H16">
        <v>201</v>
      </c>
      <c r="I16">
        <v>201</v>
      </c>
      <c r="J16">
        <v>201</v>
      </c>
      <c r="K16">
        <v>201</v>
      </c>
      <c r="L16">
        <v>201</v>
      </c>
      <c r="M16">
        <v>201</v>
      </c>
      <c r="N16">
        <v>201</v>
      </c>
      <c r="O16">
        <v>176</v>
      </c>
      <c r="P16">
        <v>181</v>
      </c>
      <c r="Q16">
        <v>148</v>
      </c>
      <c r="S16">
        <v>152</v>
      </c>
    </row>
    <row r="17" spans="1:19" x14ac:dyDescent="0.45">
      <c r="A17" s="3" t="s">
        <v>77</v>
      </c>
      <c r="Q17">
        <v>176</v>
      </c>
    </row>
    <row r="18" spans="1:19" x14ac:dyDescent="0.45">
      <c r="A18" s="3" t="s">
        <v>78</v>
      </c>
      <c r="Q18">
        <v>151</v>
      </c>
    </row>
    <row r="19" spans="1:19" x14ac:dyDescent="0.45">
      <c r="A19" s="3" t="s">
        <v>79</v>
      </c>
    </row>
    <row r="20" spans="1:19" x14ac:dyDescent="0.45">
      <c r="A20" s="3" t="s">
        <v>80</v>
      </c>
    </row>
    <row r="21" spans="1:19" x14ac:dyDescent="0.45">
      <c r="A21" s="3" t="s">
        <v>349</v>
      </c>
      <c r="C21">
        <v>1964</v>
      </c>
      <c r="D21">
        <v>2079</v>
      </c>
      <c r="E21">
        <v>2186</v>
      </c>
      <c r="F21">
        <v>2294</v>
      </c>
      <c r="G21">
        <v>2404</v>
      </c>
      <c r="H21">
        <v>2511</v>
      </c>
      <c r="I21">
        <v>2621</v>
      </c>
      <c r="J21">
        <v>2726</v>
      </c>
      <c r="K21">
        <v>2836</v>
      </c>
      <c r="L21">
        <v>2946</v>
      </c>
      <c r="M21">
        <v>3053</v>
      </c>
      <c r="N21">
        <v>3145</v>
      </c>
      <c r="O21">
        <v>498</v>
      </c>
      <c r="P21">
        <v>296</v>
      </c>
      <c r="Q21">
        <v>290</v>
      </c>
      <c r="S21">
        <v>269</v>
      </c>
    </row>
    <row r="22" spans="1:19" x14ac:dyDescent="0.45">
      <c r="A22" s="3" t="s">
        <v>350</v>
      </c>
      <c r="C22">
        <v>211</v>
      </c>
      <c r="D22">
        <v>211</v>
      </c>
      <c r="E22">
        <v>211</v>
      </c>
      <c r="F22">
        <v>211</v>
      </c>
      <c r="G22">
        <v>211</v>
      </c>
      <c r="H22">
        <v>211</v>
      </c>
      <c r="I22">
        <v>211</v>
      </c>
      <c r="J22">
        <v>211</v>
      </c>
      <c r="K22">
        <v>211</v>
      </c>
      <c r="L22">
        <v>211</v>
      </c>
      <c r="M22">
        <v>211</v>
      </c>
      <c r="N22">
        <v>211</v>
      </c>
      <c r="O22">
        <v>185</v>
      </c>
      <c r="P22">
        <v>185</v>
      </c>
      <c r="Q22">
        <v>238</v>
      </c>
      <c r="S22">
        <v>197</v>
      </c>
    </row>
    <row r="23" spans="1:19" x14ac:dyDescent="0.45">
      <c r="A23" s="3" t="s">
        <v>83</v>
      </c>
      <c r="B23" t="str">
        <f>"LTM_1060_3.1/"&amp;B1&amp;".png"</f>
        <v>LTM_1060_3.1/BODY.png</v>
      </c>
      <c r="C23" t="str">
        <f t="shared" ref="C23:S23" si="0">"LTM_1060_3.1/"&amp;C1&amp;".png"</f>
        <v>LTM_1060_3.1/T_10.3.png</v>
      </c>
      <c r="D23" t="str">
        <f t="shared" si="0"/>
        <v>LTM_1060_3.1/T_13.8.png</v>
      </c>
      <c r="E23" t="str">
        <f t="shared" si="0"/>
        <v>LTM_1060_3.1/T_17.3.png</v>
      </c>
      <c r="F23" t="str">
        <f t="shared" si="0"/>
        <v>LTM_1060_3.1/T_20.7.png</v>
      </c>
      <c r="G23" t="str">
        <f t="shared" si="0"/>
        <v>LTM_1060_3.1/T_24.2.png</v>
      </c>
      <c r="H23" t="str">
        <f t="shared" si="0"/>
        <v>LTM_1060_3.1/T_27.7.png</v>
      </c>
      <c r="I23" t="str">
        <f t="shared" si="0"/>
        <v>LTM_1060_3.1/T_31.2.png</v>
      </c>
      <c r="J23" t="str">
        <f t="shared" si="0"/>
        <v>LTM_1060_3.1/T_34.6.png</v>
      </c>
      <c r="K23" t="str">
        <f t="shared" si="0"/>
        <v>LTM_1060_3.1/T_38.1.png</v>
      </c>
      <c r="L23" t="str">
        <f t="shared" si="0"/>
        <v>LTM_1060_3.1/T_41.6.png</v>
      </c>
      <c r="M23" t="str">
        <f t="shared" si="0"/>
        <v>LTM_1060_3.1/T_45.1.png</v>
      </c>
      <c r="N23" t="str">
        <f t="shared" si="0"/>
        <v>LTM_1060_3.1/T_48.png</v>
      </c>
      <c r="O23" t="str">
        <f t="shared" si="0"/>
        <v>LTM_1060_3.1/K_9.5.png</v>
      </c>
      <c r="P23" t="str">
        <f t="shared" si="0"/>
        <v>LTM_1060_3.1/K_16.png</v>
      </c>
      <c r="Q23" t="str">
        <f t="shared" si="0"/>
        <v>LTM_1060_3.1/K_2.5.png</v>
      </c>
      <c r="R23" t="str">
        <f t="shared" si="0"/>
        <v>LTM_1060_3.1/A_H.png</v>
      </c>
      <c r="S23" t="str">
        <f t="shared" si="0"/>
        <v>LTM_1060_3.1/A_0.png</v>
      </c>
    </row>
    <row r="24" spans="1:19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3">
        <v>12</v>
      </c>
      <c r="O24" s="3">
        <v>8</v>
      </c>
      <c r="P24" s="3">
        <v>8</v>
      </c>
      <c r="Q24" s="3">
        <v>8</v>
      </c>
      <c r="R24" s="3">
        <v>9</v>
      </c>
      <c r="S24" s="3">
        <v>9</v>
      </c>
    </row>
    <row r="25" spans="1:19" x14ac:dyDescent="0.45">
      <c r="A25" t="s">
        <v>137</v>
      </c>
      <c r="B25">
        <v>715</v>
      </c>
    </row>
    <row r="26" spans="1:19" x14ac:dyDescent="0.45">
      <c r="A26" t="s">
        <v>138</v>
      </c>
      <c r="B26">
        <v>637</v>
      </c>
    </row>
    <row r="27" spans="1:19" x14ac:dyDescent="0.45">
      <c r="A27" s="15" t="s">
        <v>139</v>
      </c>
      <c r="B27">
        <v>315</v>
      </c>
      <c r="C27">
        <v>1213</v>
      </c>
      <c r="D27">
        <v>1098</v>
      </c>
      <c r="E27">
        <v>991</v>
      </c>
      <c r="F27">
        <v>883</v>
      </c>
      <c r="G27">
        <v>774</v>
      </c>
      <c r="H27">
        <v>665</v>
      </c>
      <c r="I27">
        <v>555</v>
      </c>
      <c r="J27">
        <v>450</v>
      </c>
      <c r="K27">
        <v>341</v>
      </c>
      <c r="L27">
        <v>231</v>
      </c>
      <c r="M27">
        <v>123</v>
      </c>
      <c r="N27">
        <v>31</v>
      </c>
      <c r="O27">
        <v>378</v>
      </c>
      <c r="P27">
        <v>178</v>
      </c>
      <c r="Q27">
        <v>153</v>
      </c>
      <c r="R27">
        <v>212</v>
      </c>
      <c r="S27">
        <v>149</v>
      </c>
    </row>
    <row r="28" spans="1:19" x14ac:dyDescent="0.45">
      <c r="A28" s="16" t="s">
        <v>140</v>
      </c>
      <c r="B28">
        <v>637</v>
      </c>
      <c r="C28">
        <v>267</v>
      </c>
      <c r="D28">
        <v>267</v>
      </c>
      <c r="E28">
        <v>267</v>
      </c>
      <c r="F28">
        <v>267</v>
      </c>
      <c r="G28">
        <v>267</v>
      </c>
      <c r="H28">
        <v>267</v>
      </c>
      <c r="I28">
        <v>267</v>
      </c>
      <c r="J28">
        <v>267</v>
      </c>
      <c r="K28">
        <v>267</v>
      </c>
      <c r="L28">
        <v>267</v>
      </c>
      <c r="M28">
        <v>267</v>
      </c>
      <c r="N28">
        <v>267</v>
      </c>
      <c r="O28">
        <v>236</v>
      </c>
      <c r="P28">
        <v>236</v>
      </c>
      <c r="Q28">
        <v>228</v>
      </c>
      <c r="R28">
        <v>237</v>
      </c>
      <c r="S28">
        <v>260</v>
      </c>
    </row>
    <row r="29" spans="1:19" x14ac:dyDescent="0.45">
      <c r="A29" s="16" t="s">
        <v>141</v>
      </c>
      <c r="B29" s="10">
        <v>589</v>
      </c>
      <c r="C29">
        <v>1961</v>
      </c>
      <c r="D29">
        <v>2077</v>
      </c>
      <c r="E29">
        <v>2183</v>
      </c>
      <c r="F29">
        <v>2291</v>
      </c>
      <c r="G29">
        <v>2401</v>
      </c>
      <c r="H29">
        <v>2509</v>
      </c>
      <c r="I29">
        <v>2618</v>
      </c>
      <c r="J29">
        <v>2724</v>
      </c>
      <c r="K29">
        <v>2834</v>
      </c>
      <c r="L29">
        <v>2943</v>
      </c>
      <c r="M29">
        <v>3050</v>
      </c>
      <c r="N29">
        <v>3142</v>
      </c>
      <c r="O29">
        <v>883</v>
      </c>
      <c r="P29">
        <v>1097</v>
      </c>
      <c r="Q29">
        <v>284</v>
      </c>
      <c r="R29">
        <v>225</v>
      </c>
      <c r="S29">
        <v>228</v>
      </c>
    </row>
    <row r="30" spans="1:19" x14ac:dyDescent="0.45">
      <c r="A30" s="17" t="s">
        <v>142</v>
      </c>
      <c r="B30">
        <v>637</v>
      </c>
      <c r="C30">
        <v>267</v>
      </c>
      <c r="D30">
        <v>267</v>
      </c>
      <c r="E30">
        <v>267</v>
      </c>
      <c r="F30">
        <v>267</v>
      </c>
      <c r="G30">
        <v>267</v>
      </c>
      <c r="H30">
        <v>267</v>
      </c>
      <c r="I30">
        <v>267</v>
      </c>
      <c r="J30">
        <v>267</v>
      </c>
      <c r="K30">
        <v>267</v>
      </c>
      <c r="L30">
        <v>267</v>
      </c>
      <c r="M30">
        <v>267</v>
      </c>
      <c r="N30">
        <v>267</v>
      </c>
      <c r="O30">
        <v>236</v>
      </c>
      <c r="P30">
        <v>236</v>
      </c>
      <c r="Q30">
        <v>228</v>
      </c>
      <c r="R30">
        <v>237</v>
      </c>
      <c r="S30">
        <v>260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30"/>
  <sheetViews>
    <sheetView zoomScale="85" zoomScaleNormal="85" zoomScalePageLayoutView="85" workbookViewId="0">
      <selection activeCell="B30" sqref="B30:Q30"/>
    </sheetView>
  </sheetViews>
  <sheetFormatPr defaultColWidth="8.6328125" defaultRowHeight="19.2" x14ac:dyDescent="0.45"/>
  <sheetData>
    <row r="1" spans="1:17" x14ac:dyDescent="0.45">
      <c r="A1" s="3" t="s">
        <v>143</v>
      </c>
      <c r="B1" s="3" t="s">
        <v>1</v>
      </c>
      <c r="C1" s="3" t="s">
        <v>458</v>
      </c>
      <c r="D1" s="3" t="s">
        <v>459</v>
      </c>
      <c r="E1" s="3" t="s">
        <v>384</v>
      </c>
      <c r="F1" s="3" t="s">
        <v>252</v>
      </c>
      <c r="G1" s="3" t="s">
        <v>460</v>
      </c>
      <c r="H1" s="3" t="s">
        <v>461</v>
      </c>
      <c r="I1" s="3" t="s">
        <v>462</v>
      </c>
      <c r="J1" s="3" t="s">
        <v>299</v>
      </c>
      <c r="K1" s="3" t="s">
        <v>418</v>
      </c>
      <c r="L1" s="3" t="s">
        <v>463</v>
      </c>
      <c r="M1" s="3" t="s">
        <v>443</v>
      </c>
      <c r="N1" s="3" t="s">
        <v>444</v>
      </c>
      <c r="O1" s="3" t="s">
        <v>435</v>
      </c>
      <c r="P1" s="3" t="s">
        <v>382</v>
      </c>
      <c r="Q1" s="3" t="s">
        <v>239</v>
      </c>
    </row>
    <row r="2" spans="1:17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/>
      <c r="N2" s="3"/>
      <c r="O2" s="3"/>
      <c r="P2" s="3"/>
      <c r="Q2" s="3"/>
    </row>
    <row r="3" spans="1:17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 t="b">
        <v>0</v>
      </c>
      <c r="Q4" s="3" t="b">
        <v>0</v>
      </c>
    </row>
    <row r="5" spans="1:17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0</v>
      </c>
      <c r="Q5" s="3">
        <v>0</v>
      </c>
    </row>
    <row r="6" spans="1:17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66</v>
      </c>
      <c r="N6" s="3" t="s">
        <v>66</v>
      </c>
      <c r="O6" s="3" t="s">
        <v>66</v>
      </c>
      <c r="P6" s="3" t="s">
        <v>64</v>
      </c>
      <c r="Q6" s="3" t="s">
        <v>64</v>
      </c>
    </row>
    <row r="7" spans="1:17" x14ac:dyDescent="0.45">
      <c r="A7" s="3" t="s">
        <v>178</v>
      </c>
      <c r="B7" s="3">
        <v>353</v>
      </c>
      <c r="C7">
        <v>1074</v>
      </c>
      <c r="D7">
        <v>967</v>
      </c>
      <c r="E7">
        <v>855</v>
      </c>
      <c r="F7">
        <v>745</v>
      </c>
      <c r="G7">
        <v>632</v>
      </c>
      <c r="H7">
        <v>527</v>
      </c>
      <c r="I7">
        <v>410</v>
      </c>
      <c r="J7">
        <v>303</v>
      </c>
      <c r="K7">
        <v>193</v>
      </c>
      <c r="L7">
        <v>113</v>
      </c>
      <c r="M7" s="3">
        <v>291</v>
      </c>
      <c r="N7" s="3">
        <v>80</v>
      </c>
      <c r="O7" s="3">
        <v>213</v>
      </c>
      <c r="P7" s="3">
        <v>292</v>
      </c>
      <c r="Q7" s="3">
        <v>221</v>
      </c>
    </row>
    <row r="8" spans="1:17" x14ac:dyDescent="0.45">
      <c r="A8" s="3" t="s">
        <v>179</v>
      </c>
      <c r="B8" s="3">
        <v>694</v>
      </c>
      <c r="C8">
        <v>279</v>
      </c>
      <c r="D8">
        <v>279</v>
      </c>
      <c r="E8">
        <v>279</v>
      </c>
      <c r="F8">
        <v>279</v>
      </c>
      <c r="G8">
        <v>279</v>
      </c>
      <c r="H8">
        <v>279</v>
      </c>
      <c r="I8">
        <v>279</v>
      </c>
      <c r="J8">
        <v>279</v>
      </c>
      <c r="K8">
        <v>279</v>
      </c>
      <c r="L8">
        <v>279</v>
      </c>
      <c r="M8" s="3">
        <v>288</v>
      </c>
      <c r="N8" s="3">
        <v>289</v>
      </c>
      <c r="O8" s="3">
        <v>287</v>
      </c>
      <c r="P8" s="3">
        <v>293</v>
      </c>
      <c r="Q8" s="3">
        <v>318</v>
      </c>
    </row>
    <row r="9" spans="1:17" x14ac:dyDescent="0.45">
      <c r="A9" s="3" t="s">
        <v>180</v>
      </c>
      <c r="B9" s="9">
        <v>627</v>
      </c>
      <c r="C9" s="3">
        <v>1857</v>
      </c>
      <c r="D9" s="3">
        <v>1964</v>
      </c>
      <c r="E9" s="3">
        <v>2077</v>
      </c>
      <c r="F9" s="3">
        <v>2188</v>
      </c>
      <c r="G9" s="3">
        <v>2300</v>
      </c>
      <c r="H9" s="3">
        <v>2406</v>
      </c>
      <c r="I9" s="3">
        <v>2522</v>
      </c>
      <c r="J9" s="3">
        <v>2628</v>
      </c>
      <c r="K9" s="3">
        <v>2739</v>
      </c>
      <c r="L9" s="3">
        <v>2820</v>
      </c>
      <c r="M9" s="3">
        <v>809</v>
      </c>
      <c r="N9" s="3">
        <v>1028</v>
      </c>
      <c r="O9" s="3">
        <v>364</v>
      </c>
      <c r="P9" s="3">
        <v>299</v>
      </c>
      <c r="Q9" s="3">
        <v>306</v>
      </c>
    </row>
    <row r="10" spans="1:17" x14ac:dyDescent="0.45">
      <c r="A10" s="3" t="s">
        <v>181</v>
      </c>
      <c r="B10" s="14">
        <v>572</v>
      </c>
      <c r="C10" s="3">
        <v>292</v>
      </c>
      <c r="D10" s="3">
        <v>292</v>
      </c>
      <c r="E10" s="3">
        <v>292</v>
      </c>
      <c r="F10" s="3">
        <v>292</v>
      </c>
      <c r="G10" s="3">
        <v>292</v>
      </c>
      <c r="H10" s="3">
        <v>292</v>
      </c>
      <c r="I10" s="3">
        <v>292</v>
      </c>
      <c r="J10" s="3">
        <v>292</v>
      </c>
      <c r="K10" s="3">
        <v>292</v>
      </c>
      <c r="L10" s="3">
        <v>292</v>
      </c>
      <c r="M10" s="3">
        <v>288</v>
      </c>
      <c r="N10" s="3">
        <v>289</v>
      </c>
      <c r="O10" s="3">
        <v>287</v>
      </c>
      <c r="P10" s="3">
        <v>293</v>
      </c>
      <c r="Q10" s="3">
        <v>306</v>
      </c>
    </row>
    <row r="11" spans="1:17" x14ac:dyDescent="0.45">
      <c r="A11" s="3" t="s">
        <v>182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O11" s="3"/>
      <c r="P11" s="3"/>
    </row>
    <row r="12" spans="1:17" x14ac:dyDescent="0.45">
      <c r="A12" s="3" t="s">
        <v>183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O12" s="3"/>
      <c r="P12" s="3"/>
    </row>
    <row r="13" spans="1:17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O13" s="3"/>
      <c r="P13" s="3"/>
      <c r="Q13" s="3"/>
    </row>
    <row r="14" spans="1:17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O14" s="3"/>
      <c r="P14" s="3"/>
      <c r="Q14" s="3"/>
    </row>
    <row r="15" spans="1:17" x14ac:dyDescent="0.45">
      <c r="A15" s="3" t="s">
        <v>184</v>
      </c>
      <c r="B15" s="3">
        <v>546</v>
      </c>
      <c r="C15" s="3">
        <v>1846</v>
      </c>
      <c r="D15" s="3">
        <v>1953</v>
      </c>
      <c r="E15" s="3">
        <v>2066</v>
      </c>
      <c r="F15" s="3">
        <v>2177</v>
      </c>
      <c r="G15" s="3">
        <v>2289</v>
      </c>
      <c r="H15" s="3">
        <v>2395</v>
      </c>
      <c r="I15" s="3">
        <v>2511</v>
      </c>
      <c r="J15" s="3">
        <v>2617</v>
      </c>
      <c r="K15" s="3">
        <v>2728</v>
      </c>
      <c r="L15" s="3">
        <v>2809</v>
      </c>
      <c r="M15" s="3">
        <v>809</v>
      </c>
      <c r="N15" s="3">
        <v>1022</v>
      </c>
      <c r="O15" s="3">
        <v>242</v>
      </c>
      <c r="P15" s="3"/>
      <c r="Q15" s="3">
        <v>354</v>
      </c>
    </row>
    <row r="16" spans="1:17" x14ac:dyDescent="0.45">
      <c r="A16" s="3" t="s">
        <v>185</v>
      </c>
      <c r="B16" s="3">
        <v>445</v>
      </c>
      <c r="C16" s="3">
        <v>216</v>
      </c>
      <c r="D16" s="3">
        <v>217</v>
      </c>
      <c r="E16" s="3">
        <v>217</v>
      </c>
      <c r="F16" s="3">
        <v>217</v>
      </c>
      <c r="G16" s="3">
        <v>217</v>
      </c>
      <c r="H16" s="3">
        <v>217</v>
      </c>
      <c r="I16" s="3">
        <v>217</v>
      </c>
      <c r="J16" s="3">
        <v>217</v>
      </c>
      <c r="K16" s="3">
        <v>217</v>
      </c>
      <c r="L16" s="3">
        <v>217</v>
      </c>
      <c r="M16" s="3">
        <v>233</v>
      </c>
      <c r="N16" s="3">
        <v>241</v>
      </c>
      <c r="O16" s="3">
        <v>200</v>
      </c>
      <c r="P16" s="3"/>
      <c r="Q16" s="3">
        <v>207</v>
      </c>
    </row>
    <row r="17" spans="1:17" x14ac:dyDescent="0.45">
      <c r="A17" s="3" t="s">
        <v>77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O17" s="3">
        <v>367</v>
      </c>
      <c r="P17" s="3"/>
    </row>
    <row r="18" spans="1:17" x14ac:dyDescent="0.45">
      <c r="A18" s="3" t="s">
        <v>78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O18" s="3">
        <v>295</v>
      </c>
      <c r="P18" s="3"/>
    </row>
    <row r="19" spans="1:17" x14ac:dyDescent="0.45">
      <c r="A19" s="3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v>421</v>
      </c>
      <c r="N19" s="3">
        <v>210</v>
      </c>
      <c r="P19" s="3"/>
      <c r="Q19" s="3">
        <v>349</v>
      </c>
    </row>
    <row r="20" spans="1:17" x14ac:dyDescent="0.45">
      <c r="A20" s="3" t="s">
        <v>80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v>238</v>
      </c>
      <c r="N20" s="3">
        <v>239</v>
      </c>
      <c r="P20" s="3"/>
      <c r="Q20" s="3">
        <v>252</v>
      </c>
    </row>
    <row r="21" spans="1:17" x14ac:dyDescent="0.45">
      <c r="A21" s="3" t="s">
        <v>349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</row>
    <row r="22" spans="1:17" x14ac:dyDescent="0.45">
      <c r="A22" s="3" t="s">
        <v>350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</row>
    <row r="23" spans="1:17" x14ac:dyDescent="0.45">
      <c r="A23" s="3" t="s">
        <v>83</v>
      </c>
      <c r="B23" s="3" t="str">
        <f>"LTM_1055_3.2/"&amp;B1&amp;".png"</f>
        <v>LTM_1055_3.2/BODY.png</v>
      </c>
      <c r="C23" s="3" t="str">
        <f t="shared" ref="C23:Q23" si="0">"LTM_1055_3.2/"&amp;C1&amp;".png"</f>
        <v>LTM_1055_3.2/T_10.2.png</v>
      </c>
      <c r="D23" s="3" t="str">
        <f t="shared" si="0"/>
        <v>LTM_1055_3.2/T_13.6.png</v>
      </c>
      <c r="E23" s="3" t="str">
        <f t="shared" si="0"/>
        <v>LTM_1055_3.2/T_17.png</v>
      </c>
      <c r="F23" s="3" t="str">
        <f t="shared" si="0"/>
        <v>LTM_1055_3.2/T_20.5.png</v>
      </c>
      <c r="G23" s="3" t="str">
        <f t="shared" si="0"/>
        <v>LTM_1055_3.2/T_23.9.png</v>
      </c>
      <c r="H23" s="3" t="str">
        <f t="shared" si="0"/>
        <v>LTM_1055_3.2/T_27.3.png</v>
      </c>
      <c r="I23" s="3" t="str">
        <f t="shared" si="0"/>
        <v>LTM_1055_3.2/T_30.7.png</v>
      </c>
      <c r="J23" s="3" t="str">
        <f t="shared" si="0"/>
        <v>LTM_1055_3.2/T_34.2.png</v>
      </c>
      <c r="K23" s="3" t="str">
        <f t="shared" si="0"/>
        <v>LTM_1055_3.2/T_37.6.png</v>
      </c>
      <c r="L23" s="3" t="str">
        <f t="shared" si="0"/>
        <v>LTM_1055_3.2/T_40.png</v>
      </c>
      <c r="M23" s="3" t="str">
        <f t="shared" si="0"/>
        <v>LTM_1055_3.2/K_9.5.png</v>
      </c>
      <c r="N23" s="3" t="str">
        <f t="shared" si="0"/>
        <v>LTM_1055_3.2/K_16.png</v>
      </c>
      <c r="O23" s="3" t="str">
        <f t="shared" si="0"/>
        <v>LTM_1055_3.2/K_2.5.png</v>
      </c>
      <c r="P23" s="3" t="str">
        <f t="shared" si="0"/>
        <v>LTM_1055_3.2/A_H.png</v>
      </c>
      <c r="Q23" s="3" t="str">
        <f t="shared" si="0"/>
        <v>LTM_1055_3.2/A_0.png</v>
      </c>
    </row>
    <row r="24" spans="1:17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8</v>
      </c>
      <c r="N24" s="3">
        <v>8</v>
      </c>
      <c r="O24" s="3">
        <v>8</v>
      </c>
      <c r="P24" s="3">
        <v>9</v>
      </c>
      <c r="Q24" s="3">
        <v>9</v>
      </c>
    </row>
    <row r="25" spans="1:17" x14ac:dyDescent="0.45">
      <c r="A25" t="s">
        <v>137</v>
      </c>
      <c r="B25" s="3">
        <v>758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45">
      <c r="A26" t="s">
        <v>138</v>
      </c>
      <c r="B26" s="3">
        <v>694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45">
      <c r="A27" s="15" t="s">
        <v>139</v>
      </c>
      <c r="B27" s="3">
        <v>353</v>
      </c>
      <c r="C27">
        <v>1074</v>
      </c>
      <c r="D27">
        <v>967</v>
      </c>
      <c r="E27">
        <v>855</v>
      </c>
      <c r="F27">
        <v>745</v>
      </c>
      <c r="G27">
        <v>632</v>
      </c>
      <c r="H27">
        <v>527</v>
      </c>
      <c r="I27">
        <v>410</v>
      </c>
      <c r="J27">
        <v>303</v>
      </c>
      <c r="K27">
        <v>193</v>
      </c>
      <c r="L27">
        <v>113</v>
      </c>
      <c r="M27" s="3">
        <v>291</v>
      </c>
      <c r="N27" s="3">
        <v>80</v>
      </c>
      <c r="O27" s="3">
        <v>213</v>
      </c>
      <c r="P27" s="3">
        <v>292</v>
      </c>
      <c r="Q27" s="3">
        <v>221</v>
      </c>
    </row>
    <row r="28" spans="1:17" x14ac:dyDescent="0.45">
      <c r="A28" s="16" t="s">
        <v>140</v>
      </c>
      <c r="B28" s="3">
        <v>694</v>
      </c>
      <c r="C28">
        <v>279</v>
      </c>
      <c r="D28">
        <v>279</v>
      </c>
      <c r="E28">
        <v>279</v>
      </c>
      <c r="F28">
        <v>279</v>
      </c>
      <c r="G28">
        <v>279</v>
      </c>
      <c r="H28">
        <v>279</v>
      </c>
      <c r="I28">
        <v>279</v>
      </c>
      <c r="J28">
        <v>279</v>
      </c>
      <c r="K28">
        <v>279</v>
      </c>
      <c r="L28">
        <v>279</v>
      </c>
      <c r="M28" s="3">
        <v>288</v>
      </c>
      <c r="N28" s="3">
        <v>289</v>
      </c>
      <c r="O28" s="3">
        <v>287</v>
      </c>
      <c r="P28" s="3">
        <v>293</v>
      </c>
      <c r="Q28" s="3">
        <v>318</v>
      </c>
    </row>
    <row r="29" spans="1:17" x14ac:dyDescent="0.45">
      <c r="A29" s="16" t="s">
        <v>141</v>
      </c>
      <c r="B29" s="9">
        <v>627</v>
      </c>
      <c r="C29" s="3">
        <v>1857</v>
      </c>
      <c r="D29" s="3">
        <v>1964</v>
      </c>
      <c r="E29" s="3">
        <v>2077</v>
      </c>
      <c r="F29" s="3">
        <v>2188</v>
      </c>
      <c r="G29" s="3">
        <v>2300</v>
      </c>
      <c r="H29" s="3">
        <v>2406</v>
      </c>
      <c r="I29" s="3">
        <v>2522</v>
      </c>
      <c r="J29" s="3">
        <v>2628</v>
      </c>
      <c r="K29" s="3">
        <v>2739</v>
      </c>
      <c r="L29" s="3">
        <v>2820</v>
      </c>
      <c r="M29" s="3">
        <v>809</v>
      </c>
      <c r="N29" s="3">
        <v>1028</v>
      </c>
      <c r="O29" s="3">
        <v>364</v>
      </c>
      <c r="P29" s="3">
        <v>299</v>
      </c>
      <c r="Q29" s="3">
        <v>306</v>
      </c>
    </row>
    <row r="30" spans="1:17" x14ac:dyDescent="0.45">
      <c r="A30" s="17" t="s">
        <v>142</v>
      </c>
      <c r="B30" s="3">
        <v>694</v>
      </c>
      <c r="C30">
        <v>279</v>
      </c>
      <c r="D30">
        <v>279</v>
      </c>
      <c r="E30">
        <v>279</v>
      </c>
      <c r="F30">
        <v>279</v>
      </c>
      <c r="G30">
        <v>279</v>
      </c>
      <c r="H30">
        <v>279</v>
      </c>
      <c r="I30">
        <v>279</v>
      </c>
      <c r="J30">
        <v>279</v>
      </c>
      <c r="K30">
        <v>279</v>
      </c>
      <c r="L30">
        <v>279</v>
      </c>
      <c r="M30" s="3">
        <v>288</v>
      </c>
      <c r="N30" s="3">
        <v>289</v>
      </c>
      <c r="O30" s="3">
        <v>287</v>
      </c>
      <c r="P30" s="3">
        <v>293</v>
      </c>
      <c r="Q30" s="3">
        <v>318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0"/>
  <sheetViews>
    <sheetView zoomScale="85" zoomScaleNormal="85" zoomScalePageLayoutView="85" workbookViewId="0">
      <selection activeCell="AB39" sqref="AB39"/>
    </sheetView>
  </sheetViews>
  <sheetFormatPr defaultColWidth="8.6328125" defaultRowHeight="19.2" x14ac:dyDescent="0.45"/>
  <sheetData>
    <row r="1" spans="1:13" x14ac:dyDescent="0.45">
      <c r="A1" s="3" t="s">
        <v>143</v>
      </c>
      <c r="B1" s="3" t="s">
        <v>1</v>
      </c>
      <c r="C1" s="3" t="s">
        <v>464</v>
      </c>
      <c r="D1" s="3" t="s">
        <v>465</v>
      </c>
      <c r="E1" s="3" t="s">
        <v>466</v>
      </c>
      <c r="F1" s="3" t="s">
        <v>461</v>
      </c>
      <c r="G1" s="3" t="s">
        <v>430</v>
      </c>
      <c r="H1" s="3" t="s">
        <v>356</v>
      </c>
      <c r="I1" s="3" t="s">
        <v>467</v>
      </c>
      <c r="J1" s="3" t="s">
        <v>468</v>
      </c>
      <c r="K1" s="3" t="s">
        <v>444</v>
      </c>
      <c r="L1" s="3" t="s">
        <v>469</v>
      </c>
      <c r="M1" s="6" t="s">
        <v>239</v>
      </c>
    </row>
    <row r="2" spans="1:13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/>
      <c r="K2" s="3"/>
      <c r="L2" s="3"/>
      <c r="M2" s="6"/>
    </row>
    <row r="3" spans="1:13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6"/>
    </row>
    <row r="4" spans="1:13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6" t="b">
        <v>0</v>
      </c>
    </row>
    <row r="5" spans="1:13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6">
        <v>0</v>
      </c>
    </row>
    <row r="6" spans="1:13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177</v>
      </c>
      <c r="K6" s="3" t="s">
        <v>177</v>
      </c>
      <c r="L6" s="3" t="s">
        <v>177</v>
      </c>
      <c r="M6" s="6" t="s">
        <v>175</v>
      </c>
    </row>
    <row r="7" spans="1:13" x14ac:dyDescent="0.45">
      <c r="A7" s="3" t="s">
        <v>178</v>
      </c>
      <c r="B7" s="3">
        <v>317</v>
      </c>
      <c r="C7">
        <v>921</v>
      </c>
      <c r="D7">
        <v>747</v>
      </c>
      <c r="E7">
        <v>575</v>
      </c>
      <c r="F7">
        <v>399</v>
      </c>
      <c r="G7">
        <v>300</v>
      </c>
      <c r="H7">
        <v>119</v>
      </c>
      <c r="I7">
        <v>46</v>
      </c>
      <c r="J7" s="3">
        <v>229</v>
      </c>
      <c r="K7" s="3">
        <v>79</v>
      </c>
      <c r="L7" s="3">
        <v>194</v>
      </c>
      <c r="M7" s="6">
        <v>239</v>
      </c>
    </row>
    <row r="8" spans="1:13" x14ac:dyDescent="0.45">
      <c r="A8" s="3" t="s">
        <v>179</v>
      </c>
      <c r="B8" s="3">
        <v>598</v>
      </c>
      <c r="C8">
        <v>210</v>
      </c>
      <c r="D8">
        <v>210</v>
      </c>
      <c r="E8">
        <v>210</v>
      </c>
      <c r="F8">
        <v>210</v>
      </c>
      <c r="G8">
        <v>210</v>
      </c>
      <c r="H8">
        <v>210</v>
      </c>
      <c r="I8">
        <v>210</v>
      </c>
      <c r="J8" s="3">
        <v>234</v>
      </c>
      <c r="K8" s="3">
        <v>234</v>
      </c>
      <c r="L8" s="3">
        <v>233</v>
      </c>
      <c r="M8" s="6">
        <v>294</v>
      </c>
    </row>
    <row r="9" spans="1:13" x14ac:dyDescent="0.45">
      <c r="A9" s="3" t="s">
        <v>180</v>
      </c>
      <c r="B9" s="9">
        <v>521</v>
      </c>
      <c r="C9" s="3">
        <v>1796</v>
      </c>
      <c r="D9" s="3">
        <v>1969</v>
      </c>
      <c r="E9" s="3">
        <v>2143</v>
      </c>
      <c r="F9" s="3">
        <v>2319</v>
      </c>
      <c r="G9" s="3">
        <v>2572</v>
      </c>
      <c r="H9" s="3">
        <v>2599</v>
      </c>
      <c r="I9" s="3">
        <v>2671</v>
      </c>
      <c r="J9" s="3">
        <v>826</v>
      </c>
      <c r="K9" s="3">
        <v>1120</v>
      </c>
      <c r="L9" s="3">
        <v>271</v>
      </c>
      <c r="M9" s="6">
        <v>239</v>
      </c>
    </row>
    <row r="10" spans="1:13" x14ac:dyDescent="0.45">
      <c r="A10" s="3" t="s">
        <v>181</v>
      </c>
      <c r="B10" s="14">
        <v>470</v>
      </c>
      <c r="C10" s="3">
        <v>225</v>
      </c>
      <c r="D10" s="3">
        <v>225</v>
      </c>
      <c r="E10" s="3">
        <v>224</v>
      </c>
      <c r="F10" s="3">
        <v>225</v>
      </c>
      <c r="G10" s="3">
        <v>225</v>
      </c>
      <c r="H10" s="3">
        <v>225</v>
      </c>
      <c r="I10" s="3">
        <v>224</v>
      </c>
      <c r="J10" s="3">
        <v>234</v>
      </c>
      <c r="K10" s="3">
        <v>234</v>
      </c>
      <c r="L10" s="3">
        <v>233</v>
      </c>
      <c r="M10" s="6">
        <v>294</v>
      </c>
    </row>
    <row r="11" spans="1:13" x14ac:dyDescent="0.45">
      <c r="A11" s="3" t="s">
        <v>182</v>
      </c>
      <c r="B11" s="3"/>
      <c r="C11" s="3">
        <v>1788</v>
      </c>
      <c r="D11" s="3">
        <v>1961</v>
      </c>
      <c r="E11" s="3">
        <v>2135</v>
      </c>
      <c r="F11" s="3">
        <v>2311</v>
      </c>
      <c r="G11" s="3">
        <v>2564</v>
      </c>
      <c r="H11" s="3">
        <v>2591</v>
      </c>
      <c r="I11" s="3">
        <v>2663</v>
      </c>
      <c r="J11" s="3"/>
      <c r="K11" s="3"/>
      <c r="L11" s="3"/>
      <c r="M11" s="6"/>
    </row>
    <row r="12" spans="1:13" x14ac:dyDescent="0.45">
      <c r="A12" s="3" t="s">
        <v>183</v>
      </c>
      <c r="B12" s="3"/>
      <c r="C12" s="3">
        <v>158</v>
      </c>
      <c r="D12" s="3">
        <v>158</v>
      </c>
      <c r="E12" s="3">
        <v>157</v>
      </c>
      <c r="F12" s="3">
        <v>158</v>
      </c>
      <c r="G12" s="3">
        <v>158</v>
      </c>
      <c r="H12" s="3">
        <v>158</v>
      </c>
      <c r="I12" s="3">
        <v>157</v>
      </c>
      <c r="J12" s="3"/>
      <c r="K12" s="3"/>
      <c r="L12" s="3"/>
      <c r="M12" s="6"/>
    </row>
    <row r="13" spans="1:13" x14ac:dyDescent="0.45">
      <c r="A13" s="3" t="s">
        <v>73</v>
      </c>
      <c r="B13" s="3"/>
      <c r="J13" s="3"/>
      <c r="K13" s="3"/>
      <c r="L13" s="3"/>
      <c r="M13" s="6"/>
    </row>
    <row r="14" spans="1:13" x14ac:dyDescent="0.45">
      <c r="A14" s="3" t="s">
        <v>74</v>
      </c>
      <c r="B14" s="3"/>
      <c r="J14" s="3"/>
      <c r="K14" s="3"/>
      <c r="L14" s="3"/>
      <c r="M14" s="6"/>
    </row>
    <row r="15" spans="1:13" x14ac:dyDescent="0.45">
      <c r="A15" s="3" t="s">
        <v>184</v>
      </c>
      <c r="B15" s="3">
        <v>479</v>
      </c>
      <c r="C15" s="3">
        <v>1784</v>
      </c>
      <c r="D15" s="3">
        <v>1957</v>
      </c>
      <c r="E15" s="3">
        <v>2131</v>
      </c>
      <c r="F15" s="3">
        <v>2307</v>
      </c>
      <c r="G15" s="3">
        <v>2561</v>
      </c>
      <c r="H15" s="3">
        <v>2588</v>
      </c>
      <c r="I15" s="3">
        <v>2660</v>
      </c>
      <c r="J15" s="3">
        <v>816</v>
      </c>
      <c r="K15" s="3">
        <v>1112</v>
      </c>
      <c r="L15" s="3">
        <v>270</v>
      </c>
      <c r="M15" s="6">
        <v>237</v>
      </c>
    </row>
    <row r="16" spans="1:13" x14ac:dyDescent="0.45">
      <c r="A16" s="3" t="s">
        <v>185</v>
      </c>
      <c r="B16" s="3">
        <v>339</v>
      </c>
      <c r="C16" s="3">
        <v>147</v>
      </c>
      <c r="D16" s="3">
        <v>147</v>
      </c>
      <c r="E16" s="3">
        <v>147</v>
      </c>
      <c r="F16" s="3">
        <v>147</v>
      </c>
      <c r="G16" s="3">
        <v>147</v>
      </c>
      <c r="H16" s="3">
        <v>147</v>
      </c>
      <c r="I16" s="3">
        <v>147</v>
      </c>
      <c r="J16" s="3">
        <v>163</v>
      </c>
      <c r="K16" s="3">
        <v>162</v>
      </c>
      <c r="L16" s="3">
        <v>165</v>
      </c>
      <c r="M16" s="6">
        <v>172</v>
      </c>
    </row>
    <row r="17" spans="1:13" x14ac:dyDescent="0.45">
      <c r="A17" s="3" t="s">
        <v>77</v>
      </c>
      <c r="B17" s="3"/>
      <c r="M17" s="6"/>
    </row>
    <row r="18" spans="1:13" x14ac:dyDescent="0.45">
      <c r="A18" s="3" t="s">
        <v>78</v>
      </c>
      <c r="B18" s="3"/>
      <c r="M18" s="6"/>
    </row>
    <row r="19" spans="1:13" x14ac:dyDescent="0.45">
      <c r="A19" s="3" t="s">
        <v>79</v>
      </c>
      <c r="B19" s="3"/>
      <c r="C19" s="3">
        <v>1795</v>
      </c>
      <c r="D19" s="3">
        <v>1968</v>
      </c>
      <c r="E19" s="3">
        <v>2142</v>
      </c>
      <c r="F19" s="3">
        <v>2318</v>
      </c>
      <c r="G19" s="3">
        <v>2571</v>
      </c>
      <c r="H19" s="3">
        <v>2598</v>
      </c>
      <c r="I19" s="3">
        <v>2670</v>
      </c>
      <c r="J19" s="3">
        <v>230</v>
      </c>
      <c r="K19" s="3">
        <v>79</v>
      </c>
      <c r="L19" s="3">
        <v>195</v>
      </c>
      <c r="M19" s="6"/>
    </row>
    <row r="20" spans="1:13" x14ac:dyDescent="0.45">
      <c r="A20" s="3" t="s">
        <v>80</v>
      </c>
      <c r="B20" s="3"/>
      <c r="C20" s="3">
        <v>163</v>
      </c>
      <c r="D20" s="3">
        <v>163</v>
      </c>
      <c r="E20" s="3">
        <v>163</v>
      </c>
      <c r="F20" s="3">
        <v>163</v>
      </c>
      <c r="G20" s="3">
        <v>163</v>
      </c>
      <c r="H20" s="3">
        <v>163</v>
      </c>
      <c r="I20" s="3">
        <v>163</v>
      </c>
      <c r="J20" s="3">
        <v>169</v>
      </c>
      <c r="K20" s="3">
        <v>169</v>
      </c>
      <c r="L20" s="3">
        <v>177</v>
      </c>
      <c r="M20" s="6"/>
    </row>
    <row r="21" spans="1:13" x14ac:dyDescent="0.45">
      <c r="A21" s="3" t="s">
        <v>349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6"/>
    </row>
    <row r="22" spans="1:13" x14ac:dyDescent="0.45">
      <c r="A22" s="3" t="s">
        <v>350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6"/>
    </row>
    <row r="23" spans="1:13" x14ac:dyDescent="0.45">
      <c r="A23" s="3" t="s">
        <v>83</v>
      </c>
      <c r="B23" s="3" t="str">
        <f>"LTM_1050_3.1/"&amp;B1&amp;".png"</f>
        <v>LTM_1050_3.1/BODY.png</v>
      </c>
      <c r="C23" s="3" t="str">
        <f t="shared" ref="C23:M23" si="0">"LTM_1050_3.1/"&amp;C1&amp;".png"</f>
        <v>LTM_1050_3.1/T_11.4.png</v>
      </c>
      <c r="D23" s="3" t="str">
        <f t="shared" si="0"/>
        <v>LTM_1050_3.1/T_16.7.png</v>
      </c>
      <c r="E23" s="3" t="str">
        <f t="shared" si="0"/>
        <v>LTM_1050_3.1/T_22.png</v>
      </c>
      <c r="F23" s="3" t="str">
        <f t="shared" si="0"/>
        <v>LTM_1050_3.1/T_27.3.png</v>
      </c>
      <c r="G23" s="3" t="str">
        <f t="shared" si="0"/>
        <v>LTM_1050_3.1/T_32.6.png</v>
      </c>
      <c r="H23" s="3" t="str">
        <f t="shared" si="0"/>
        <v>LTM_1050_3.1/T_35.8.png</v>
      </c>
      <c r="I23" s="3" t="str">
        <f t="shared" si="0"/>
        <v>LTM_1050_3.1/T_38.png</v>
      </c>
      <c r="J23" s="3" t="str">
        <f t="shared" si="0"/>
        <v>LTM_1050_3.1/K_9.2.png</v>
      </c>
      <c r="K23" s="3" t="str">
        <f t="shared" si="0"/>
        <v>LTM_1050_3.1/K_16.png</v>
      </c>
      <c r="L23" s="3" t="str">
        <f t="shared" si="0"/>
        <v>LTM_1050_3.1/K_1.4.png</v>
      </c>
      <c r="M23" s="6" t="str">
        <f t="shared" si="0"/>
        <v>LTM_1050_3.1/A_0.png</v>
      </c>
    </row>
    <row r="24" spans="1:13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8</v>
      </c>
      <c r="K24" s="3">
        <v>8</v>
      </c>
      <c r="L24" s="3">
        <v>8</v>
      </c>
      <c r="M24" s="6">
        <v>9</v>
      </c>
    </row>
    <row r="25" spans="1:13" x14ac:dyDescent="0.45">
      <c r="A25" s="3" t="s">
        <v>137</v>
      </c>
      <c r="B25" s="3">
        <v>702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6"/>
    </row>
    <row r="26" spans="1:13" x14ac:dyDescent="0.45">
      <c r="A26" s="3" t="s">
        <v>138</v>
      </c>
      <c r="B26" s="3">
        <v>597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6"/>
    </row>
    <row r="27" spans="1:13" x14ac:dyDescent="0.45">
      <c r="A27" s="15" t="s">
        <v>139</v>
      </c>
      <c r="B27" s="3">
        <v>317</v>
      </c>
      <c r="C27">
        <v>921</v>
      </c>
      <c r="D27">
        <v>747</v>
      </c>
      <c r="E27">
        <v>575</v>
      </c>
      <c r="F27">
        <v>399</v>
      </c>
      <c r="G27">
        <v>300</v>
      </c>
      <c r="H27">
        <v>119</v>
      </c>
      <c r="I27">
        <v>46</v>
      </c>
      <c r="J27" s="3">
        <v>229</v>
      </c>
      <c r="K27" s="3">
        <v>79</v>
      </c>
      <c r="L27" s="3">
        <v>194</v>
      </c>
      <c r="M27" s="6">
        <v>239</v>
      </c>
    </row>
    <row r="28" spans="1:13" x14ac:dyDescent="0.45">
      <c r="A28" s="16" t="s">
        <v>140</v>
      </c>
      <c r="B28" s="3">
        <v>598</v>
      </c>
      <c r="C28">
        <v>210</v>
      </c>
      <c r="D28">
        <v>210</v>
      </c>
      <c r="E28">
        <v>210</v>
      </c>
      <c r="F28">
        <v>210</v>
      </c>
      <c r="G28">
        <v>210</v>
      </c>
      <c r="H28">
        <v>210</v>
      </c>
      <c r="I28">
        <v>210</v>
      </c>
      <c r="J28" s="3">
        <v>234</v>
      </c>
      <c r="K28" s="3">
        <v>234</v>
      </c>
      <c r="L28" s="3">
        <v>233</v>
      </c>
      <c r="M28" s="6">
        <v>294</v>
      </c>
    </row>
    <row r="29" spans="1:13" x14ac:dyDescent="0.45">
      <c r="A29" s="16" t="s">
        <v>141</v>
      </c>
      <c r="B29" s="9">
        <v>521</v>
      </c>
      <c r="C29" s="3">
        <v>1796</v>
      </c>
      <c r="D29" s="3">
        <v>1969</v>
      </c>
      <c r="E29" s="3">
        <v>2143</v>
      </c>
      <c r="F29" s="3">
        <v>2319</v>
      </c>
      <c r="G29" s="3">
        <v>2572</v>
      </c>
      <c r="H29" s="3">
        <v>2599</v>
      </c>
      <c r="I29" s="3">
        <v>2671</v>
      </c>
      <c r="J29" s="3">
        <v>826</v>
      </c>
      <c r="K29" s="3">
        <v>1120</v>
      </c>
      <c r="L29" s="3">
        <v>271</v>
      </c>
      <c r="M29" s="6">
        <v>239</v>
      </c>
    </row>
    <row r="30" spans="1:13" x14ac:dyDescent="0.45">
      <c r="A30" s="17" t="s">
        <v>142</v>
      </c>
      <c r="B30" s="3">
        <v>598</v>
      </c>
      <c r="C30">
        <v>210</v>
      </c>
      <c r="D30">
        <v>210</v>
      </c>
      <c r="E30">
        <v>210</v>
      </c>
      <c r="F30">
        <v>210</v>
      </c>
      <c r="G30">
        <v>210</v>
      </c>
      <c r="H30">
        <v>210</v>
      </c>
      <c r="I30">
        <v>210</v>
      </c>
      <c r="J30" s="3">
        <v>234</v>
      </c>
      <c r="K30" s="3">
        <v>234</v>
      </c>
      <c r="L30" s="3">
        <v>233</v>
      </c>
      <c r="M30" s="6">
        <v>294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0"/>
  <sheetViews>
    <sheetView zoomScale="85" zoomScaleNormal="85" zoomScalePageLayoutView="85" workbookViewId="0">
      <selection activeCell="K5" sqref="K5"/>
    </sheetView>
  </sheetViews>
  <sheetFormatPr defaultColWidth="8.6328125" defaultRowHeight="19.2" x14ac:dyDescent="0.45"/>
  <sheetData>
    <row r="1" spans="1:11" x14ac:dyDescent="0.45">
      <c r="A1" s="3" t="s">
        <v>143</v>
      </c>
      <c r="B1" s="3" t="s">
        <v>1</v>
      </c>
      <c r="C1" s="3" t="s">
        <v>470</v>
      </c>
      <c r="D1" s="3" t="s">
        <v>251</v>
      </c>
      <c r="E1" s="3" t="s">
        <v>471</v>
      </c>
      <c r="F1" s="3" t="s">
        <v>472</v>
      </c>
      <c r="G1" s="3" t="s">
        <v>272</v>
      </c>
      <c r="H1" s="3" t="s">
        <v>430</v>
      </c>
      <c r="I1" s="3" t="s">
        <v>473</v>
      </c>
      <c r="J1" s="3" t="s">
        <v>443</v>
      </c>
      <c r="K1" s="6" t="s">
        <v>197</v>
      </c>
    </row>
    <row r="2" spans="1:11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/>
      <c r="K2" s="6"/>
    </row>
    <row r="3" spans="1:11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6"/>
    </row>
    <row r="4" spans="1:11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6"/>
    </row>
    <row r="5" spans="1:11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6"/>
    </row>
    <row r="6" spans="1:11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66</v>
      </c>
      <c r="K6" s="6" t="s">
        <v>175</v>
      </c>
    </row>
    <row r="7" spans="1:11" x14ac:dyDescent="0.45">
      <c r="A7" s="3" t="s">
        <v>178</v>
      </c>
      <c r="B7" s="3">
        <v>268</v>
      </c>
      <c r="C7">
        <v>1045</v>
      </c>
      <c r="D7">
        <v>866</v>
      </c>
      <c r="E7">
        <v>719</v>
      </c>
      <c r="F7">
        <v>556</v>
      </c>
      <c r="G7">
        <v>390</v>
      </c>
      <c r="H7">
        <v>304</v>
      </c>
      <c r="I7">
        <v>229</v>
      </c>
      <c r="J7" s="3">
        <v>233</v>
      </c>
      <c r="K7" s="6">
        <v>153</v>
      </c>
    </row>
    <row r="8" spans="1:11" x14ac:dyDescent="0.45">
      <c r="A8" s="3" t="s">
        <v>179</v>
      </c>
      <c r="B8" s="3">
        <v>511</v>
      </c>
      <c r="C8">
        <v>174</v>
      </c>
      <c r="D8">
        <v>174</v>
      </c>
      <c r="E8">
        <v>174</v>
      </c>
      <c r="F8">
        <v>174</v>
      </c>
      <c r="G8">
        <v>174</v>
      </c>
      <c r="H8">
        <v>174</v>
      </c>
      <c r="I8">
        <v>174</v>
      </c>
      <c r="J8" s="3">
        <v>159</v>
      </c>
      <c r="K8" s="6">
        <v>226</v>
      </c>
    </row>
    <row r="9" spans="1:11" x14ac:dyDescent="0.45">
      <c r="A9" s="3" t="s">
        <v>180</v>
      </c>
      <c r="B9" s="9">
        <v>457</v>
      </c>
      <c r="C9" s="3">
        <v>1870</v>
      </c>
      <c r="D9" s="3">
        <v>2050</v>
      </c>
      <c r="E9" s="3">
        <v>2197</v>
      </c>
      <c r="F9" s="3">
        <v>2360</v>
      </c>
      <c r="G9" s="3">
        <v>2526</v>
      </c>
      <c r="H9" s="3">
        <v>2612</v>
      </c>
      <c r="I9" s="3">
        <v>2686</v>
      </c>
      <c r="J9" s="3">
        <v>872</v>
      </c>
      <c r="K9" s="6">
        <v>153</v>
      </c>
    </row>
    <row r="10" spans="1:11" x14ac:dyDescent="0.45">
      <c r="A10" s="3" t="s">
        <v>181</v>
      </c>
      <c r="B10" s="14">
        <v>401</v>
      </c>
      <c r="C10" s="3">
        <v>188</v>
      </c>
      <c r="D10" s="3">
        <v>188</v>
      </c>
      <c r="E10" s="3">
        <v>188</v>
      </c>
      <c r="F10" s="3">
        <v>188</v>
      </c>
      <c r="G10" s="3">
        <v>188</v>
      </c>
      <c r="H10" s="3">
        <v>188</v>
      </c>
      <c r="I10" s="3">
        <v>188</v>
      </c>
      <c r="J10" s="3">
        <v>159</v>
      </c>
      <c r="K10" s="6">
        <v>226</v>
      </c>
    </row>
    <row r="11" spans="1:11" x14ac:dyDescent="0.45">
      <c r="A11" s="3" t="s">
        <v>182</v>
      </c>
      <c r="B11" s="3"/>
      <c r="C11" s="3">
        <v>1866</v>
      </c>
      <c r="D11" s="3">
        <v>2044</v>
      </c>
      <c r="E11" s="3">
        <v>2192</v>
      </c>
      <c r="F11" s="3">
        <v>2355</v>
      </c>
      <c r="G11" s="3">
        <v>2521</v>
      </c>
      <c r="H11" s="3">
        <v>2607</v>
      </c>
      <c r="I11" s="3">
        <v>2681</v>
      </c>
      <c r="J11" s="3"/>
      <c r="K11" s="6"/>
    </row>
    <row r="12" spans="1:11" x14ac:dyDescent="0.45">
      <c r="A12" s="3" t="s">
        <v>183</v>
      </c>
      <c r="B12" s="3"/>
      <c r="C12" s="3">
        <v>128</v>
      </c>
      <c r="D12" s="3">
        <v>128</v>
      </c>
      <c r="E12" s="3">
        <v>128</v>
      </c>
      <c r="F12" s="3">
        <v>128</v>
      </c>
      <c r="G12" s="3">
        <v>128</v>
      </c>
      <c r="H12" s="3">
        <v>128</v>
      </c>
      <c r="I12" s="3">
        <v>128</v>
      </c>
      <c r="J12" s="3"/>
      <c r="K12" s="6"/>
    </row>
    <row r="13" spans="1:11" x14ac:dyDescent="0.45">
      <c r="A13" s="3" t="s">
        <v>73</v>
      </c>
      <c r="B13" s="3"/>
      <c r="J13" s="3"/>
      <c r="K13" s="6"/>
    </row>
    <row r="14" spans="1:11" x14ac:dyDescent="0.45">
      <c r="A14" s="3" t="s">
        <v>74</v>
      </c>
      <c r="B14" s="3"/>
      <c r="J14" s="3"/>
      <c r="K14" s="6"/>
    </row>
    <row r="15" spans="1:11" x14ac:dyDescent="0.45">
      <c r="A15" s="3" t="s">
        <v>184</v>
      </c>
      <c r="B15" s="3">
        <v>420</v>
      </c>
      <c r="C15" s="3">
        <v>1868</v>
      </c>
      <c r="D15" s="3">
        <v>2045</v>
      </c>
      <c r="E15" s="3">
        <v>2193</v>
      </c>
      <c r="F15" s="3">
        <v>2357</v>
      </c>
      <c r="G15" s="3">
        <v>2523</v>
      </c>
      <c r="H15" s="3">
        <v>2608</v>
      </c>
      <c r="I15" s="3">
        <v>2682</v>
      </c>
      <c r="J15" s="3">
        <v>845</v>
      </c>
      <c r="K15" s="6">
        <v>140</v>
      </c>
    </row>
    <row r="16" spans="1:11" x14ac:dyDescent="0.45">
      <c r="A16" s="3" t="s">
        <v>185</v>
      </c>
      <c r="B16" s="3">
        <v>273</v>
      </c>
      <c r="C16" s="3">
        <v>116</v>
      </c>
      <c r="D16" s="3">
        <v>116</v>
      </c>
      <c r="E16" s="3">
        <v>116</v>
      </c>
      <c r="F16" s="3">
        <v>116</v>
      </c>
      <c r="G16" s="3">
        <v>116</v>
      </c>
      <c r="H16" s="3">
        <v>116</v>
      </c>
      <c r="I16" s="3">
        <v>116</v>
      </c>
      <c r="J16" s="3">
        <v>98</v>
      </c>
      <c r="K16" s="6">
        <v>114</v>
      </c>
    </row>
    <row r="17" spans="1:11" x14ac:dyDescent="0.45">
      <c r="A17" s="3" t="s">
        <v>77</v>
      </c>
      <c r="B17" s="3"/>
      <c r="K17" s="6"/>
    </row>
    <row r="18" spans="1:11" x14ac:dyDescent="0.45">
      <c r="A18" s="3" t="s">
        <v>78</v>
      </c>
      <c r="B18" s="3"/>
      <c r="K18" s="6"/>
    </row>
    <row r="19" spans="1:11" x14ac:dyDescent="0.45">
      <c r="A19" s="3" t="s">
        <v>79</v>
      </c>
      <c r="B19" s="3"/>
      <c r="C19" s="3">
        <v>1879</v>
      </c>
      <c r="D19" s="3">
        <v>2057</v>
      </c>
      <c r="E19" s="3">
        <v>2205</v>
      </c>
      <c r="F19" s="3">
        <v>2368</v>
      </c>
      <c r="G19" s="3">
        <v>2534</v>
      </c>
      <c r="H19" s="3">
        <v>2620</v>
      </c>
      <c r="I19" s="3">
        <v>2694</v>
      </c>
      <c r="J19" s="3">
        <v>288</v>
      </c>
      <c r="K19" s="6"/>
    </row>
    <row r="20" spans="1:11" x14ac:dyDescent="0.45">
      <c r="A20" s="3" t="s">
        <v>80</v>
      </c>
      <c r="B20" s="3"/>
      <c r="C20" s="3">
        <v>127</v>
      </c>
      <c r="D20" s="3">
        <v>127</v>
      </c>
      <c r="E20" s="3">
        <v>127</v>
      </c>
      <c r="F20" s="3">
        <v>127</v>
      </c>
      <c r="G20" s="3">
        <v>127</v>
      </c>
      <c r="H20" s="3">
        <v>127</v>
      </c>
      <c r="I20" s="3">
        <v>127</v>
      </c>
      <c r="J20" s="3">
        <v>100</v>
      </c>
      <c r="K20" s="6"/>
    </row>
    <row r="21" spans="1:11" x14ac:dyDescent="0.45">
      <c r="A21" s="3" t="s">
        <v>349</v>
      </c>
      <c r="B21" s="3"/>
      <c r="C21" s="3"/>
      <c r="D21" s="3"/>
      <c r="E21" s="3"/>
      <c r="F21" s="3"/>
      <c r="G21" s="3"/>
      <c r="H21" s="3"/>
      <c r="I21" s="3"/>
      <c r="J21" s="3"/>
      <c r="K21" s="6"/>
    </row>
    <row r="22" spans="1:11" x14ac:dyDescent="0.45">
      <c r="A22" s="3" t="s">
        <v>350</v>
      </c>
      <c r="B22" s="3"/>
      <c r="C22" s="3"/>
      <c r="D22" s="3"/>
      <c r="E22" s="3"/>
      <c r="F22" s="3"/>
      <c r="G22" s="3"/>
      <c r="H22" s="3"/>
      <c r="I22" s="3"/>
      <c r="J22" s="3"/>
      <c r="K22" s="6"/>
    </row>
    <row r="23" spans="1:11" x14ac:dyDescent="0.45">
      <c r="A23" s="3" t="s">
        <v>83</v>
      </c>
      <c r="B23" s="3" t="str">
        <f>"LTM_1040_2.1/"&amp;B1&amp;".png"</f>
        <v>LTM_1040_2.1/BODY.png</v>
      </c>
      <c r="C23" s="3" t="str">
        <f t="shared" ref="C23:K23" si="0">"LTM_1040_2.1/"&amp;C1&amp;".png"</f>
        <v>LTM_1040_2.1/T_10.5.png</v>
      </c>
      <c r="D23" s="3" t="str">
        <f t="shared" si="0"/>
        <v>LTM_1040_2.1/T_15.4.png</v>
      </c>
      <c r="E23" s="3" t="str">
        <f t="shared" si="0"/>
        <v>LTM_1040_2.1/T_20.3.png</v>
      </c>
      <c r="F23" s="3" t="str">
        <f t="shared" si="0"/>
        <v>LTM_1040_2.1/T_25.2.png</v>
      </c>
      <c r="G23" s="3" t="str">
        <f t="shared" si="0"/>
        <v>LTM_1040_2.1/T_30.1.png</v>
      </c>
      <c r="H23" s="3" t="str">
        <f t="shared" si="0"/>
        <v>LTM_1040_2.1/T_32.6.png</v>
      </c>
      <c r="I23" s="3" t="str">
        <f t="shared" si="0"/>
        <v>LTM_1040_2.1/T_35.png</v>
      </c>
      <c r="J23" s="3" t="str">
        <f t="shared" si="0"/>
        <v>LTM_1040_2.1/K_9.5.png</v>
      </c>
      <c r="K23" s="6" t="str">
        <f t="shared" si="0"/>
        <v>LTM_1040_2.1/A_pulley.png</v>
      </c>
    </row>
    <row r="24" spans="1:11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11</v>
      </c>
      <c r="K24" s="6">
        <v>12</v>
      </c>
    </row>
    <row r="25" spans="1:11" x14ac:dyDescent="0.45">
      <c r="A25" t="s">
        <v>137</v>
      </c>
      <c r="B25" s="3">
        <v>638</v>
      </c>
      <c r="C25" s="3"/>
      <c r="D25" s="3"/>
      <c r="E25" s="3"/>
      <c r="F25" s="3"/>
      <c r="G25" s="3"/>
      <c r="H25" s="3"/>
      <c r="I25" s="3"/>
      <c r="J25" s="3"/>
      <c r="K25" s="6"/>
    </row>
    <row r="26" spans="1:11" x14ac:dyDescent="0.45">
      <c r="A26" t="s">
        <v>138</v>
      </c>
      <c r="B26" s="3">
        <v>511</v>
      </c>
      <c r="C26" s="3"/>
      <c r="D26" s="3"/>
      <c r="E26" s="3"/>
      <c r="F26" s="3"/>
      <c r="G26" s="3"/>
      <c r="H26" s="3"/>
      <c r="I26" s="3"/>
      <c r="J26" s="3"/>
      <c r="K26" s="6"/>
    </row>
    <row r="27" spans="1:11" x14ac:dyDescent="0.45">
      <c r="A27" s="15" t="s">
        <v>139</v>
      </c>
      <c r="B27" s="3">
        <v>268</v>
      </c>
      <c r="C27">
        <v>1045</v>
      </c>
      <c r="D27">
        <v>866</v>
      </c>
      <c r="E27">
        <v>719</v>
      </c>
      <c r="F27">
        <v>556</v>
      </c>
      <c r="G27">
        <v>390</v>
      </c>
      <c r="H27">
        <v>304</v>
      </c>
      <c r="I27">
        <v>229</v>
      </c>
      <c r="J27" s="3">
        <v>233</v>
      </c>
      <c r="K27" s="6">
        <v>153</v>
      </c>
    </row>
    <row r="28" spans="1:11" x14ac:dyDescent="0.45">
      <c r="A28" s="16" t="s">
        <v>140</v>
      </c>
      <c r="B28" s="3">
        <v>511</v>
      </c>
      <c r="C28">
        <v>174</v>
      </c>
      <c r="D28">
        <v>174</v>
      </c>
      <c r="E28">
        <v>174</v>
      </c>
      <c r="F28">
        <v>174</v>
      </c>
      <c r="G28">
        <v>174</v>
      </c>
      <c r="H28">
        <v>174</v>
      </c>
      <c r="I28">
        <v>174</v>
      </c>
      <c r="J28" s="3">
        <v>159</v>
      </c>
      <c r="K28" s="6">
        <v>226</v>
      </c>
    </row>
    <row r="29" spans="1:11" x14ac:dyDescent="0.45">
      <c r="A29" s="16" t="s">
        <v>141</v>
      </c>
      <c r="B29" s="9">
        <v>457</v>
      </c>
      <c r="C29" s="3">
        <v>1870</v>
      </c>
      <c r="D29" s="3">
        <v>2050</v>
      </c>
      <c r="E29" s="3">
        <v>2197</v>
      </c>
      <c r="F29" s="3">
        <v>2360</v>
      </c>
      <c r="G29" s="3">
        <v>2526</v>
      </c>
      <c r="H29" s="3">
        <v>2612</v>
      </c>
      <c r="I29" s="3">
        <v>2686</v>
      </c>
      <c r="J29" s="3">
        <v>872</v>
      </c>
      <c r="K29" s="6">
        <v>153</v>
      </c>
    </row>
    <row r="30" spans="1:11" x14ac:dyDescent="0.45">
      <c r="A30" s="17" t="s">
        <v>142</v>
      </c>
      <c r="B30" s="3">
        <v>511</v>
      </c>
      <c r="C30">
        <v>174</v>
      </c>
      <c r="D30">
        <v>174</v>
      </c>
      <c r="E30">
        <v>174</v>
      </c>
      <c r="F30">
        <v>174</v>
      </c>
      <c r="G30">
        <v>174</v>
      </c>
      <c r="H30">
        <v>174</v>
      </c>
      <c r="I30">
        <v>174</v>
      </c>
      <c r="J30" s="3">
        <v>159</v>
      </c>
      <c r="K30" s="6">
        <v>226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0"/>
  <sheetViews>
    <sheetView zoomScale="85" zoomScaleNormal="85" zoomScalePageLayoutView="85" workbookViewId="0">
      <selection activeCell="K5" sqref="K5"/>
    </sheetView>
  </sheetViews>
  <sheetFormatPr defaultColWidth="8.6328125" defaultRowHeight="19.2" x14ac:dyDescent="0.45"/>
  <sheetData>
    <row r="1" spans="1:12" x14ac:dyDescent="0.45">
      <c r="A1" s="3" t="s">
        <v>143</v>
      </c>
      <c r="B1" s="3" t="s">
        <v>1</v>
      </c>
      <c r="C1" s="3" t="s">
        <v>474</v>
      </c>
      <c r="D1" s="3" t="s">
        <v>475</v>
      </c>
      <c r="E1" s="3" t="s">
        <v>296</v>
      </c>
      <c r="F1" s="3" t="s">
        <v>476</v>
      </c>
      <c r="G1" s="3" t="s">
        <v>429</v>
      </c>
      <c r="H1" s="3" t="s">
        <v>477</v>
      </c>
      <c r="I1" s="3" t="s">
        <v>478</v>
      </c>
      <c r="J1" s="3" t="s">
        <v>479</v>
      </c>
      <c r="K1" s="6" t="s">
        <v>197</v>
      </c>
      <c r="L1" s="3"/>
    </row>
    <row r="2" spans="1:12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/>
      <c r="J2" s="3"/>
      <c r="K2" s="6"/>
      <c r="L2" s="3"/>
    </row>
    <row r="3" spans="1:12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6" t="s">
        <v>166</v>
      </c>
      <c r="L3" s="3"/>
    </row>
    <row r="4" spans="1:12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6"/>
      <c r="L4" s="3"/>
    </row>
    <row r="5" spans="1:12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6"/>
      <c r="L5" s="3"/>
    </row>
    <row r="6" spans="1:12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66</v>
      </c>
      <c r="J6" s="3" t="s">
        <v>66</v>
      </c>
      <c r="K6" s="6" t="s">
        <v>175</v>
      </c>
      <c r="L6" s="3"/>
    </row>
    <row r="7" spans="1:12" x14ac:dyDescent="0.45">
      <c r="A7" s="3" t="s">
        <v>178</v>
      </c>
      <c r="B7" s="3">
        <v>252</v>
      </c>
      <c r="C7" s="3">
        <v>1183</v>
      </c>
      <c r="D7" s="3">
        <v>1015</v>
      </c>
      <c r="E7" s="3">
        <v>840</v>
      </c>
      <c r="F7" s="3">
        <v>664</v>
      </c>
      <c r="G7" s="3">
        <v>522</v>
      </c>
      <c r="H7" s="3">
        <v>489</v>
      </c>
      <c r="I7" s="3">
        <v>235</v>
      </c>
      <c r="J7" s="3">
        <v>363</v>
      </c>
      <c r="K7" s="6">
        <v>184</v>
      </c>
      <c r="L7" s="3"/>
    </row>
    <row r="8" spans="1:12" x14ac:dyDescent="0.45">
      <c r="A8" s="3" t="s">
        <v>179</v>
      </c>
      <c r="B8" s="3">
        <v>552</v>
      </c>
      <c r="C8" s="3">
        <v>227</v>
      </c>
      <c r="D8" s="3">
        <v>227</v>
      </c>
      <c r="E8" s="3">
        <v>227</v>
      </c>
      <c r="F8" s="3">
        <v>227</v>
      </c>
      <c r="G8" s="3">
        <v>227</v>
      </c>
      <c r="H8" s="3">
        <v>227</v>
      </c>
      <c r="I8" s="3">
        <v>214</v>
      </c>
      <c r="J8" s="3">
        <v>215</v>
      </c>
      <c r="K8" s="6">
        <v>259</v>
      </c>
      <c r="L8" s="3"/>
    </row>
    <row r="9" spans="1:12" x14ac:dyDescent="0.45">
      <c r="A9" s="3" t="s">
        <v>180</v>
      </c>
      <c r="B9" s="9">
        <v>489</v>
      </c>
      <c r="C9" s="3">
        <v>1924</v>
      </c>
      <c r="D9" s="3">
        <v>2091</v>
      </c>
      <c r="E9" s="3">
        <v>2265</v>
      </c>
      <c r="F9" s="3">
        <v>2442</v>
      </c>
      <c r="G9" s="3">
        <v>2584</v>
      </c>
      <c r="H9" s="3">
        <v>2617</v>
      </c>
      <c r="I9" s="3">
        <v>837</v>
      </c>
      <c r="J9" s="3">
        <v>1372</v>
      </c>
      <c r="K9" s="6">
        <v>184</v>
      </c>
      <c r="L9" s="3"/>
    </row>
    <row r="10" spans="1:12" x14ac:dyDescent="0.45">
      <c r="A10" s="3" t="s">
        <v>181</v>
      </c>
      <c r="B10" s="14">
        <v>440</v>
      </c>
      <c r="C10" s="3">
        <v>241</v>
      </c>
      <c r="D10" s="3">
        <v>241</v>
      </c>
      <c r="E10" s="3">
        <v>241</v>
      </c>
      <c r="F10" s="3">
        <v>241</v>
      </c>
      <c r="G10" s="3">
        <v>241</v>
      </c>
      <c r="H10" s="3">
        <v>241</v>
      </c>
      <c r="I10" s="3">
        <v>206</v>
      </c>
      <c r="J10" s="3">
        <v>215</v>
      </c>
      <c r="K10" s="6">
        <v>259</v>
      </c>
      <c r="L10" s="3"/>
    </row>
    <row r="11" spans="1:12" x14ac:dyDescent="0.45">
      <c r="A11" s="3" t="s">
        <v>182</v>
      </c>
      <c r="B11" s="3"/>
      <c r="C11" s="3">
        <v>1910</v>
      </c>
      <c r="D11" s="3">
        <v>2077</v>
      </c>
      <c r="E11" s="3">
        <v>2252</v>
      </c>
      <c r="F11" s="3">
        <v>2428</v>
      </c>
      <c r="G11" s="3">
        <v>2570</v>
      </c>
      <c r="H11" s="3">
        <v>2604</v>
      </c>
      <c r="I11" s="3"/>
      <c r="J11" s="3"/>
      <c r="K11" s="6"/>
      <c r="L11" s="3"/>
    </row>
    <row r="12" spans="1:12" x14ac:dyDescent="0.45">
      <c r="A12" s="3" t="s">
        <v>183</v>
      </c>
      <c r="B12" s="3"/>
      <c r="C12" s="3">
        <v>188</v>
      </c>
      <c r="D12" s="3">
        <v>188</v>
      </c>
      <c r="E12" s="3">
        <v>188</v>
      </c>
      <c r="F12" s="3">
        <v>188</v>
      </c>
      <c r="G12" s="3">
        <v>188</v>
      </c>
      <c r="H12" s="3">
        <v>188</v>
      </c>
      <c r="I12" s="3"/>
      <c r="J12" s="3"/>
      <c r="K12" s="6"/>
      <c r="L12" s="3"/>
    </row>
    <row r="13" spans="1:12" x14ac:dyDescent="0.45">
      <c r="A13" s="3" t="s">
        <v>73</v>
      </c>
      <c r="B13" s="3"/>
      <c r="I13" s="3"/>
      <c r="J13" s="3"/>
      <c r="K13" s="6"/>
      <c r="L13" s="3"/>
    </row>
    <row r="14" spans="1:12" x14ac:dyDescent="0.45">
      <c r="A14" s="3" t="s">
        <v>74</v>
      </c>
      <c r="B14" s="3"/>
      <c r="I14" s="3"/>
      <c r="J14" s="3"/>
      <c r="K14" s="6"/>
      <c r="L14" s="3"/>
    </row>
    <row r="15" spans="1:12" x14ac:dyDescent="0.45">
      <c r="A15" s="3" t="s">
        <v>184</v>
      </c>
      <c r="B15" s="3">
        <v>427</v>
      </c>
      <c r="C15" s="3">
        <v>1911</v>
      </c>
      <c r="D15" s="3">
        <v>2077</v>
      </c>
      <c r="E15" s="3">
        <v>2252</v>
      </c>
      <c r="F15" s="3">
        <v>2429</v>
      </c>
      <c r="G15" s="3">
        <v>2571</v>
      </c>
      <c r="H15" s="3">
        <v>2604</v>
      </c>
      <c r="I15" s="3">
        <v>812</v>
      </c>
      <c r="J15" s="3">
        <v>1369</v>
      </c>
      <c r="K15" s="6">
        <v>203</v>
      </c>
      <c r="L15" s="3"/>
    </row>
    <row r="16" spans="1:12" x14ac:dyDescent="0.45">
      <c r="A16" s="3" t="s">
        <v>185</v>
      </c>
      <c r="B16" s="3">
        <v>341</v>
      </c>
      <c r="C16" s="3">
        <v>176</v>
      </c>
      <c r="D16" s="3">
        <v>176</v>
      </c>
      <c r="E16" s="3">
        <v>176</v>
      </c>
      <c r="F16" s="3">
        <v>176</v>
      </c>
      <c r="G16" s="3">
        <v>176</v>
      </c>
      <c r="H16" s="3">
        <v>176</v>
      </c>
      <c r="I16" s="3">
        <v>150</v>
      </c>
      <c r="J16" s="3">
        <v>153</v>
      </c>
      <c r="K16" s="6">
        <v>164</v>
      </c>
      <c r="L16" s="3"/>
    </row>
    <row r="17" spans="1:12" x14ac:dyDescent="0.45">
      <c r="A17" s="3" t="s">
        <v>77</v>
      </c>
      <c r="B17" s="3"/>
      <c r="K17" s="6"/>
      <c r="L17" s="3"/>
    </row>
    <row r="18" spans="1:12" x14ac:dyDescent="0.45">
      <c r="A18" s="3" t="s">
        <v>78</v>
      </c>
      <c r="B18" s="3"/>
      <c r="K18" s="6"/>
      <c r="L18" s="3"/>
    </row>
    <row r="19" spans="1:12" x14ac:dyDescent="0.45">
      <c r="A19" s="3" t="s">
        <v>79</v>
      </c>
      <c r="B19" s="3"/>
      <c r="C19" s="3">
        <v>1922</v>
      </c>
      <c r="D19" s="3">
        <v>2088</v>
      </c>
      <c r="E19" s="3">
        <v>2263</v>
      </c>
      <c r="F19" s="3">
        <v>2440</v>
      </c>
      <c r="G19" s="3">
        <v>2582</v>
      </c>
      <c r="H19" s="3">
        <v>2615</v>
      </c>
      <c r="I19" s="3">
        <v>293</v>
      </c>
      <c r="J19" s="3">
        <v>423</v>
      </c>
      <c r="K19" s="6"/>
      <c r="L19" s="3"/>
    </row>
    <row r="20" spans="1:12" x14ac:dyDescent="0.45">
      <c r="A20" s="3" t="s">
        <v>80</v>
      </c>
      <c r="B20" s="3"/>
      <c r="C20" s="3">
        <v>183</v>
      </c>
      <c r="D20" s="3">
        <v>183</v>
      </c>
      <c r="E20" s="3">
        <v>183</v>
      </c>
      <c r="F20" s="3">
        <v>183</v>
      </c>
      <c r="G20" s="3">
        <v>183</v>
      </c>
      <c r="H20" s="3">
        <v>183</v>
      </c>
      <c r="I20" s="3">
        <v>160</v>
      </c>
      <c r="J20" s="3">
        <v>160</v>
      </c>
      <c r="K20" s="6"/>
      <c r="L20" s="3"/>
    </row>
    <row r="21" spans="1:12" x14ac:dyDescent="0.45">
      <c r="A21" s="3" t="s">
        <v>349</v>
      </c>
      <c r="B21" s="3"/>
      <c r="C21" s="3"/>
      <c r="D21" s="3"/>
      <c r="E21" s="3"/>
      <c r="F21" s="3"/>
      <c r="G21" s="3"/>
      <c r="H21" s="3"/>
      <c r="I21" s="3"/>
      <c r="J21" s="3"/>
      <c r="K21" s="6"/>
      <c r="L21" s="3"/>
    </row>
    <row r="22" spans="1:12" x14ac:dyDescent="0.45">
      <c r="A22" s="3" t="s">
        <v>350</v>
      </c>
      <c r="B22" s="3"/>
      <c r="C22" s="3"/>
      <c r="D22" s="3"/>
      <c r="E22" s="3"/>
      <c r="F22" s="3"/>
      <c r="G22" s="3"/>
      <c r="H22" s="3"/>
      <c r="I22" s="3"/>
      <c r="J22" s="3"/>
      <c r="K22" s="6"/>
      <c r="L22" s="3"/>
    </row>
    <row r="23" spans="1:12" x14ac:dyDescent="0.45">
      <c r="A23" s="3" t="s">
        <v>83</v>
      </c>
      <c r="B23" s="3" t="str">
        <f>"LTM_1030_2.1/"&amp;B1&amp;".png"</f>
        <v>LTM_1030_2.1/BODY.png</v>
      </c>
      <c r="C23" s="3" t="str">
        <f t="shared" ref="C23:K23" si="0">"LTM_1030_2.1/"&amp;C1&amp;".png"</f>
        <v>LTM_1030_2.1/T_9.2.png</v>
      </c>
      <c r="D23" s="3" t="str">
        <f t="shared" si="0"/>
        <v>LTM_1030_2.1/T_14.4.png</v>
      </c>
      <c r="E23" s="3" t="str">
        <f t="shared" si="0"/>
        <v>LTM_1030_2.1/T_19.6.png</v>
      </c>
      <c r="F23" s="3" t="str">
        <f t="shared" si="0"/>
        <v>LTM_1030_2.1/T_24.8.png</v>
      </c>
      <c r="G23" s="3" t="str">
        <f t="shared" si="0"/>
        <v>LTM_1030_2.1/T_29.png</v>
      </c>
      <c r="H23" s="3" t="str">
        <f t="shared" si="0"/>
        <v>LTM_1030_2.1/T_30.png</v>
      </c>
      <c r="I23" s="3" t="str">
        <f t="shared" si="0"/>
        <v>LTM_1030_2.1/K_8.6.png</v>
      </c>
      <c r="J23" s="3" t="str">
        <f t="shared" si="0"/>
        <v>LTM_1030_2.1/K_15.png</v>
      </c>
      <c r="K23" s="6" t="str">
        <f t="shared" si="0"/>
        <v>LTM_1030_2.1/A_pulley.png</v>
      </c>
      <c r="L23" s="3"/>
    </row>
    <row r="24" spans="1:12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11</v>
      </c>
      <c r="J24" s="3">
        <v>11</v>
      </c>
      <c r="K24" s="6">
        <v>12</v>
      </c>
      <c r="L24" s="3"/>
    </row>
    <row r="25" spans="1:12" x14ac:dyDescent="0.45">
      <c r="A25" s="3" t="s">
        <v>137</v>
      </c>
      <c r="B25" s="3">
        <v>621</v>
      </c>
      <c r="C25" s="3"/>
      <c r="D25" s="3"/>
      <c r="E25" s="3"/>
      <c r="F25" s="3"/>
      <c r="G25" s="3"/>
      <c r="H25" s="3"/>
      <c r="I25" s="3"/>
      <c r="J25" s="3"/>
      <c r="K25" s="6"/>
      <c r="L25" s="3"/>
    </row>
    <row r="26" spans="1:12" x14ac:dyDescent="0.45">
      <c r="A26" s="3" t="s">
        <v>138</v>
      </c>
      <c r="B26" s="3">
        <v>552</v>
      </c>
      <c r="C26" s="3"/>
      <c r="D26" s="3"/>
      <c r="E26" s="3"/>
      <c r="F26" s="3"/>
      <c r="G26" s="3"/>
      <c r="H26" s="3"/>
      <c r="I26" s="3"/>
      <c r="J26" s="3"/>
      <c r="K26" s="6"/>
      <c r="L26" s="3"/>
    </row>
    <row r="27" spans="1:12" x14ac:dyDescent="0.45">
      <c r="A27" s="15" t="s">
        <v>139</v>
      </c>
      <c r="B27" s="3">
        <v>252</v>
      </c>
      <c r="C27" s="3">
        <v>1183</v>
      </c>
      <c r="D27" s="3">
        <v>1015</v>
      </c>
      <c r="E27" s="3">
        <v>840</v>
      </c>
      <c r="F27" s="3">
        <v>664</v>
      </c>
      <c r="G27" s="3">
        <v>522</v>
      </c>
      <c r="H27" s="3">
        <v>489</v>
      </c>
      <c r="I27" s="3">
        <v>235</v>
      </c>
      <c r="J27" s="3">
        <v>363</v>
      </c>
      <c r="K27" s="6">
        <v>184</v>
      </c>
    </row>
    <row r="28" spans="1:12" x14ac:dyDescent="0.45">
      <c r="A28" s="16" t="s">
        <v>140</v>
      </c>
      <c r="B28" s="3">
        <v>552</v>
      </c>
      <c r="C28" s="3">
        <v>227</v>
      </c>
      <c r="D28" s="3">
        <v>227</v>
      </c>
      <c r="E28" s="3">
        <v>227</v>
      </c>
      <c r="F28" s="3">
        <v>227</v>
      </c>
      <c r="G28" s="3">
        <v>227</v>
      </c>
      <c r="H28" s="3">
        <v>227</v>
      </c>
      <c r="I28" s="3">
        <v>214</v>
      </c>
      <c r="J28" s="3">
        <v>215</v>
      </c>
      <c r="K28" s="6">
        <v>259</v>
      </c>
    </row>
    <row r="29" spans="1:12" x14ac:dyDescent="0.45">
      <c r="A29" s="16" t="s">
        <v>141</v>
      </c>
      <c r="B29" s="9">
        <v>489</v>
      </c>
      <c r="C29" s="3">
        <v>1924</v>
      </c>
      <c r="D29" s="3">
        <v>2091</v>
      </c>
      <c r="E29" s="3">
        <v>2265</v>
      </c>
      <c r="F29" s="3">
        <v>2442</v>
      </c>
      <c r="G29" s="3">
        <v>2584</v>
      </c>
      <c r="H29" s="3">
        <v>2617</v>
      </c>
      <c r="I29" s="3">
        <v>837</v>
      </c>
      <c r="J29" s="3">
        <v>1372</v>
      </c>
      <c r="K29" s="6">
        <v>184</v>
      </c>
    </row>
    <row r="30" spans="1:12" x14ac:dyDescent="0.45">
      <c r="A30" s="17" t="s">
        <v>142</v>
      </c>
      <c r="B30" s="3">
        <v>552</v>
      </c>
      <c r="C30" s="3">
        <v>227</v>
      </c>
      <c r="D30" s="3">
        <v>227</v>
      </c>
      <c r="E30" s="3">
        <v>227</v>
      </c>
      <c r="F30" s="3">
        <v>227</v>
      </c>
      <c r="G30" s="3">
        <v>227</v>
      </c>
      <c r="H30" s="3">
        <v>227</v>
      </c>
      <c r="I30" s="3">
        <v>214</v>
      </c>
      <c r="J30" s="3">
        <v>215</v>
      </c>
      <c r="K30" s="6">
        <v>259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5"/>
  <sheetViews>
    <sheetView workbookViewId="0">
      <selection activeCell="A12" sqref="A12"/>
    </sheetView>
  </sheetViews>
  <sheetFormatPr defaultColWidth="11.08984375" defaultRowHeight="19.2" x14ac:dyDescent="0.45"/>
  <cols>
    <col min="1" max="1" width="10" style="3" bestFit="1" customWidth="1"/>
    <col min="2" max="19" width="9.08984375" style="3" customWidth="1"/>
    <col min="20" max="28" width="11.90625" style="3" customWidth="1"/>
  </cols>
  <sheetData>
    <row r="1" spans="1:28" x14ac:dyDescent="0.45">
      <c r="A1" s="3" t="s">
        <v>143</v>
      </c>
      <c r="B1" s="3" t="s">
        <v>1</v>
      </c>
      <c r="C1" s="3" t="s">
        <v>187</v>
      </c>
      <c r="D1" s="3" t="s">
        <v>188</v>
      </c>
      <c r="E1" s="3" t="s">
        <v>189</v>
      </c>
      <c r="F1" s="3" t="s">
        <v>190</v>
      </c>
      <c r="G1" s="3" t="s">
        <v>191</v>
      </c>
      <c r="H1" s="3" t="s">
        <v>192</v>
      </c>
      <c r="I1" s="3" t="s">
        <v>193</v>
      </c>
      <c r="J1" s="9" t="s">
        <v>194</v>
      </c>
      <c r="K1" s="3" t="s">
        <v>155</v>
      </c>
      <c r="L1" s="3" t="s">
        <v>195</v>
      </c>
      <c r="M1" s="3" t="s">
        <v>196</v>
      </c>
      <c r="N1" s="3" t="s">
        <v>197</v>
      </c>
      <c r="O1" s="3" t="s">
        <v>198</v>
      </c>
      <c r="P1" s="3" t="s">
        <v>199</v>
      </c>
      <c r="Q1" s="3" t="s">
        <v>200</v>
      </c>
      <c r="R1" s="3" t="s">
        <v>38</v>
      </c>
      <c r="S1" s="3" t="s">
        <v>39</v>
      </c>
      <c r="T1" s="3" t="s">
        <v>201</v>
      </c>
      <c r="U1" s="3" t="s">
        <v>156</v>
      </c>
      <c r="V1" s="3" t="s">
        <v>159</v>
      </c>
      <c r="W1" s="3" t="s">
        <v>160</v>
      </c>
      <c r="X1" s="3" t="s">
        <v>202</v>
      </c>
      <c r="Y1" s="3" t="s">
        <v>162</v>
      </c>
      <c r="Z1" s="3" t="s">
        <v>163</v>
      </c>
      <c r="AA1" s="3" t="s">
        <v>203</v>
      </c>
      <c r="AB1" s="3" t="s">
        <v>204</v>
      </c>
    </row>
    <row r="2" spans="1:28" x14ac:dyDescent="0.45">
      <c r="A2" s="3" t="s">
        <v>165</v>
      </c>
      <c r="B2" s="7"/>
      <c r="C2" s="3" t="s">
        <v>166</v>
      </c>
      <c r="D2" s="3" t="s">
        <v>166</v>
      </c>
      <c r="E2" s="3" t="s">
        <v>166</v>
      </c>
      <c r="F2" s="3" t="s">
        <v>166</v>
      </c>
      <c r="G2" s="3" t="s">
        <v>166</v>
      </c>
      <c r="H2" s="3" t="s">
        <v>166</v>
      </c>
      <c r="I2" s="3" t="s">
        <v>166</v>
      </c>
      <c r="J2" s="9" t="s">
        <v>166</v>
      </c>
      <c r="K2" s="6" t="s">
        <v>167</v>
      </c>
      <c r="L2" s="6"/>
      <c r="M2" s="6"/>
      <c r="N2" s="6"/>
      <c r="O2" s="6"/>
      <c r="P2" s="6"/>
      <c r="Q2" s="6"/>
      <c r="R2" s="6"/>
      <c r="S2" s="6"/>
      <c r="T2" s="6" t="s">
        <v>56</v>
      </c>
      <c r="U2" s="6" t="s">
        <v>57</v>
      </c>
      <c r="V2" s="6"/>
      <c r="W2" s="6"/>
      <c r="X2" s="6"/>
      <c r="Y2" s="6"/>
      <c r="Z2" s="6"/>
      <c r="AA2" s="6" t="s">
        <v>168</v>
      </c>
      <c r="AB2" s="6" t="s">
        <v>168</v>
      </c>
    </row>
    <row r="3" spans="1:28" x14ac:dyDescent="0.45">
      <c r="A3" s="3" t="s">
        <v>169</v>
      </c>
      <c r="B3" s="7"/>
      <c r="J3" s="9"/>
      <c r="K3" s="6"/>
      <c r="L3" s="6"/>
      <c r="M3" s="6"/>
      <c r="N3" s="6"/>
      <c r="O3" s="6"/>
      <c r="P3" s="6"/>
      <c r="Q3" s="6"/>
      <c r="R3" s="6" t="s">
        <v>166</v>
      </c>
      <c r="S3" s="6" t="s">
        <v>167</v>
      </c>
      <c r="T3" s="6"/>
      <c r="U3" s="6"/>
      <c r="V3" s="6"/>
      <c r="W3" s="6"/>
      <c r="X3" s="6"/>
      <c r="Y3" s="6"/>
      <c r="Z3" s="6"/>
      <c r="AA3" s="6"/>
      <c r="AB3" s="6"/>
    </row>
    <row r="4" spans="1:28" x14ac:dyDescent="0.45">
      <c r="A4" s="3" t="s">
        <v>170</v>
      </c>
      <c r="B4" s="4"/>
      <c r="J4" s="9"/>
      <c r="K4" s="6" t="b">
        <v>1</v>
      </c>
      <c r="L4" s="6" t="b">
        <v>1</v>
      </c>
      <c r="M4" s="6" t="b">
        <v>1</v>
      </c>
      <c r="N4" s="6" t="b">
        <v>0</v>
      </c>
      <c r="O4" s="6" t="b">
        <v>1</v>
      </c>
      <c r="P4" s="6" t="b">
        <v>1</v>
      </c>
      <c r="Q4" s="6" t="b">
        <v>1</v>
      </c>
      <c r="R4" s="6"/>
      <c r="S4" s="6"/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</row>
    <row r="5" spans="1:28" x14ac:dyDescent="0.45">
      <c r="A5" s="3" t="s">
        <v>171</v>
      </c>
      <c r="J5" s="9"/>
      <c r="K5" s="6">
        <v>1.8</v>
      </c>
      <c r="L5" s="6">
        <v>2.2000000000000002</v>
      </c>
      <c r="M5" s="6">
        <v>2.2000000000000002</v>
      </c>
      <c r="N5" s="6">
        <v>0</v>
      </c>
      <c r="O5" s="6">
        <v>2.2000000000000002</v>
      </c>
      <c r="P5" s="6">
        <v>14</v>
      </c>
      <c r="Q5" s="6">
        <v>14</v>
      </c>
      <c r="R5" s="6"/>
      <c r="S5" s="6"/>
      <c r="T5" s="6">
        <v>9.5</v>
      </c>
      <c r="U5" s="6">
        <v>2.5</v>
      </c>
      <c r="V5" s="6">
        <v>7</v>
      </c>
      <c r="W5" s="6">
        <v>14</v>
      </c>
      <c r="X5" s="6">
        <v>3.5</v>
      </c>
      <c r="Y5" s="6">
        <v>7</v>
      </c>
      <c r="Z5" s="6">
        <v>14</v>
      </c>
      <c r="AA5" s="6">
        <v>8</v>
      </c>
      <c r="AB5" s="6">
        <v>3.5</v>
      </c>
    </row>
    <row r="6" spans="1:28" x14ac:dyDescent="0.45">
      <c r="A6" s="3" t="s">
        <v>172</v>
      </c>
      <c r="B6" s="7" t="s">
        <v>173</v>
      </c>
      <c r="C6" s="3" t="s">
        <v>174</v>
      </c>
      <c r="D6" s="3" t="s">
        <v>174</v>
      </c>
      <c r="E6" s="3" t="s">
        <v>174</v>
      </c>
      <c r="F6" s="3" t="s">
        <v>174</v>
      </c>
      <c r="G6" s="3" t="s">
        <v>174</v>
      </c>
      <c r="H6" s="3" t="s">
        <v>174</v>
      </c>
      <c r="I6" s="3" t="s">
        <v>174</v>
      </c>
      <c r="J6" s="9" t="s">
        <v>174</v>
      </c>
      <c r="K6" s="6" t="s">
        <v>175</v>
      </c>
      <c r="L6" s="6" t="s">
        <v>175</v>
      </c>
      <c r="M6" s="6" t="s">
        <v>175</v>
      </c>
      <c r="N6" s="6" t="s">
        <v>175</v>
      </c>
      <c r="O6" s="6" t="s">
        <v>175</v>
      </c>
      <c r="P6" s="6" t="s">
        <v>175</v>
      </c>
      <c r="Q6" s="6" t="s">
        <v>175</v>
      </c>
      <c r="R6" s="6" t="s">
        <v>176</v>
      </c>
      <c r="S6" s="6" t="s">
        <v>176</v>
      </c>
      <c r="T6" s="6" t="s">
        <v>177</v>
      </c>
      <c r="U6" s="6" t="s">
        <v>177</v>
      </c>
      <c r="V6" s="6" t="s">
        <v>177</v>
      </c>
      <c r="W6" s="6" t="s">
        <v>177</v>
      </c>
      <c r="X6" s="6" t="s">
        <v>177</v>
      </c>
      <c r="Y6" s="6" t="s">
        <v>177</v>
      </c>
      <c r="Z6" s="6" t="s">
        <v>177</v>
      </c>
      <c r="AA6" s="6" t="s">
        <v>177</v>
      </c>
      <c r="AB6" s="6" t="s">
        <v>177</v>
      </c>
    </row>
    <row r="7" spans="1:28" x14ac:dyDescent="0.45">
      <c r="A7" s="3" t="s">
        <v>178</v>
      </c>
      <c r="B7" s="3">
        <v>286</v>
      </c>
      <c r="C7">
        <v>550</v>
      </c>
      <c r="D7">
        <v>458</v>
      </c>
      <c r="E7">
        <v>380</v>
      </c>
      <c r="F7">
        <v>296</v>
      </c>
      <c r="G7">
        <v>212</v>
      </c>
      <c r="H7">
        <v>129</v>
      </c>
      <c r="I7">
        <v>46</v>
      </c>
      <c r="J7" s="10">
        <v>34</v>
      </c>
      <c r="K7" s="3">
        <v>189</v>
      </c>
      <c r="L7" s="3">
        <v>184</v>
      </c>
      <c r="M7" s="3">
        <v>171</v>
      </c>
      <c r="N7" s="3">
        <v>240</v>
      </c>
      <c r="O7" s="3">
        <v>176</v>
      </c>
      <c r="P7" s="3">
        <v>86</v>
      </c>
      <c r="Q7" s="3">
        <v>257</v>
      </c>
      <c r="R7" s="3">
        <v>296</v>
      </c>
      <c r="S7" s="3">
        <v>284</v>
      </c>
      <c r="T7" s="3">
        <v>92</v>
      </c>
      <c r="U7" s="3">
        <v>176</v>
      </c>
      <c r="V7" s="3">
        <v>105</v>
      </c>
      <c r="W7" s="3">
        <v>89</v>
      </c>
      <c r="X7" s="3">
        <v>257</v>
      </c>
      <c r="Y7" s="3">
        <v>85</v>
      </c>
      <c r="Z7" s="3">
        <v>100</v>
      </c>
      <c r="AA7" s="3">
        <v>210</v>
      </c>
      <c r="AB7" s="3">
        <v>91</v>
      </c>
    </row>
    <row r="8" spans="1:28" x14ac:dyDescent="0.45">
      <c r="A8" s="3" t="s">
        <v>179</v>
      </c>
      <c r="B8" s="3">
        <v>614</v>
      </c>
      <c r="C8">
        <v>393</v>
      </c>
      <c r="D8">
        <v>393</v>
      </c>
      <c r="E8">
        <v>393</v>
      </c>
      <c r="F8">
        <v>393</v>
      </c>
      <c r="G8">
        <v>393</v>
      </c>
      <c r="H8">
        <v>393</v>
      </c>
      <c r="I8">
        <v>393</v>
      </c>
      <c r="J8" s="10">
        <v>393</v>
      </c>
      <c r="K8" s="3">
        <v>252</v>
      </c>
      <c r="L8" s="3">
        <v>258</v>
      </c>
      <c r="M8" s="3">
        <v>269</v>
      </c>
      <c r="N8" s="3">
        <v>279</v>
      </c>
      <c r="O8" s="3">
        <v>263</v>
      </c>
      <c r="P8" s="3">
        <v>268</v>
      </c>
      <c r="Q8" s="3">
        <v>263</v>
      </c>
      <c r="R8" s="3">
        <v>358</v>
      </c>
      <c r="S8" s="3">
        <v>378</v>
      </c>
      <c r="T8" s="3">
        <v>420</v>
      </c>
      <c r="U8" s="3">
        <v>269</v>
      </c>
      <c r="V8" s="3">
        <v>268</v>
      </c>
      <c r="W8" s="3">
        <v>268</v>
      </c>
      <c r="X8" s="3">
        <v>268</v>
      </c>
      <c r="Y8" s="3">
        <v>194</v>
      </c>
      <c r="Z8" s="3">
        <v>195</v>
      </c>
      <c r="AA8" s="3">
        <v>195</v>
      </c>
      <c r="AB8" s="3">
        <v>200</v>
      </c>
    </row>
    <row r="9" spans="1:28" x14ac:dyDescent="0.45">
      <c r="A9" s="3" t="s">
        <v>180</v>
      </c>
      <c r="B9" s="9">
        <v>698</v>
      </c>
      <c r="C9" s="3">
        <v>1102</v>
      </c>
      <c r="D9" s="3">
        <v>1193</v>
      </c>
      <c r="E9" s="3">
        <v>1272</v>
      </c>
      <c r="F9" s="3">
        <v>1355</v>
      </c>
      <c r="G9" s="3">
        <v>1439</v>
      </c>
      <c r="H9" s="3">
        <v>1523</v>
      </c>
      <c r="I9" s="3">
        <v>1606</v>
      </c>
      <c r="J9" s="9">
        <v>1677</v>
      </c>
      <c r="K9" s="3">
        <v>244</v>
      </c>
      <c r="L9" s="3">
        <v>250</v>
      </c>
      <c r="M9" s="3">
        <v>238</v>
      </c>
      <c r="N9" s="3">
        <v>242</v>
      </c>
      <c r="O9" s="3">
        <v>256</v>
      </c>
      <c r="P9" s="3">
        <v>543</v>
      </c>
      <c r="Q9" s="3">
        <v>715</v>
      </c>
      <c r="T9" s="3">
        <v>403</v>
      </c>
      <c r="U9" s="3">
        <v>245</v>
      </c>
      <c r="V9" s="3">
        <v>330</v>
      </c>
      <c r="W9" s="3">
        <v>537</v>
      </c>
      <c r="X9" s="3">
        <v>369</v>
      </c>
      <c r="Y9" s="3">
        <v>309</v>
      </c>
      <c r="Z9" s="3">
        <v>548</v>
      </c>
      <c r="AA9" s="3">
        <v>460</v>
      </c>
      <c r="AB9" s="3">
        <v>208</v>
      </c>
    </row>
    <row r="10" spans="1:28" x14ac:dyDescent="0.45">
      <c r="A10" s="3" t="s">
        <v>181</v>
      </c>
      <c r="B10" s="14">
        <v>557</v>
      </c>
      <c r="C10" s="3">
        <v>392</v>
      </c>
      <c r="D10" s="3">
        <v>392</v>
      </c>
      <c r="E10" s="3">
        <v>392</v>
      </c>
      <c r="F10" s="3">
        <v>392</v>
      </c>
      <c r="G10" s="3">
        <v>392</v>
      </c>
      <c r="H10" s="3">
        <v>392</v>
      </c>
      <c r="I10" s="3">
        <v>392</v>
      </c>
      <c r="J10" s="9">
        <v>366</v>
      </c>
      <c r="K10" s="3">
        <v>272</v>
      </c>
      <c r="L10" s="3">
        <v>267</v>
      </c>
      <c r="M10" s="3">
        <v>279</v>
      </c>
      <c r="N10" s="3">
        <v>279</v>
      </c>
      <c r="O10" s="3">
        <v>263</v>
      </c>
      <c r="P10" s="3">
        <v>268</v>
      </c>
      <c r="Q10" s="3">
        <v>263</v>
      </c>
      <c r="T10" s="3">
        <v>446</v>
      </c>
      <c r="U10" s="3">
        <v>269</v>
      </c>
      <c r="V10" s="3">
        <v>268</v>
      </c>
      <c r="W10" s="3">
        <v>268</v>
      </c>
      <c r="X10" s="3">
        <v>261</v>
      </c>
      <c r="Y10" s="3">
        <v>194</v>
      </c>
      <c r="Z10" s="3">
        <v>195</v>
      </c>
      <c r="AA10" s="3">
        <v>195</v>
      </c>
      <c r="AB10" s="3">
        <v>200</v>
      </c>
    </row>
    <row r="11" spans="1:28" x14ac:dyDescent="0.45">
      <c r="A11" s="3" t="s">
        <v>182</v>
      </c>
      <c r="C11" s="3">
        <v>1043</v>
      </c>
      <c r="D11" s="3">
        <v>948</v>
      </c>
      <c r="E11" s="3">
        <v>871</v>
      </c>
      <c r="F11" s="3">
        <v>788</v>
      </c>
      <c r="G11" s="3">
        <v>705</v>
      </c>
      <c r="H11" s="3">
        <v>620</v>
      </c>
      <c r="I11" s="3">
        <v>538</v>
      </c>
      <c r="J11" s="9">
        <v>526</v>
      </c>
      <c r="K11" s="3">
        <v>216</v>
      </c>
    </row>
    <row r="12" spans="1:28" x14ac:dyDescent="0.45">
      <c r="A12" s="3" t="s">
        <v>183</v>
      </c>
      <c r="C12" s="3">
        <v>344</v>
      </c>
      <c r="D12" s="3">
        <v>342</v>
      </c>
      <c r="E12" s="3">
        <v>342</v>
      </c>
      <c r="F12" s="3">
        <v>342</v>
      </c>
      <c r="G12" s="3">
        <v>342</v>
      </c>
      <c r="H12" s="3">
        <v>342</v>
      </c>
      <c r="I12" s="3">
        <v>342</v>
      </c>
      <c r="J12" s="9">
        <v>316</v>
      </c>
      <c r="K12" s="3">
        <v>213</v>
      </c>
    </row>
    <row r="13" spans="1:28" x14ac:dyDescent="0.45">
      <c r="A13" s="3" t="s">
        <v>73</v>
      </c>
      <c r="J13" s="9"/>
    </row>
    <row r="14" spans="1:28" x14ac:dyDescent="0.45">
      <c r="A14" s="3" t="s">
        <v>74</v>
      </c>
      <c r="J14" s="9"/>
    </row>
    <row r="15" spans="1:28" x14ac:dyDescent="0.45">
      <c r="A15" s="3" t="s">
        <v>184</v>
      </c>
      <c r="B15" s="3">
        <v>508</v>
      </c>
      <c r="C15" s="3">
        <v>1096</v>
      </c>
      <c r="D15" s="3">
        <v>1187</v>
      </c>
      <c r="E15" s="3">
        <v>1266</v>
      </c>
      <c r="F15" s="3">
        <v>1349</v>
      </c>
      <c r="G15" s="3">
        <v>1433</v>
      </c>
      <c r="H15" s="3">
        <v>1515</v>
      </c>
      <c r="I15" s="3">
        <v>1598</v>
      </c>
      <c r="J15" s="9">
        <v>1670</v>
      </c>
      <c r="L15" s="3">
        <v>198</v>
      </c>
      <c r="N15" s="3">
        <v>249</v>
      </c>
      <c r="O15" s="3">
        <v>256</v>
      </c>
      <c r="R15" s="3">
        <v>246</v>
      </c>
      <c r="S15" s="3">
        <v>51</v>
      </c>
      <c r="T15" s="3">
        <v>126</v>
      </c>
      <c r="X15" s="3">
        <v>369</v>
      </c>
      <c r="AA15" s="3">
        <v>459</v>
      </c>
      <c r="AB15" s="3">
        <v>207</v>
      </c>
    </row>
    <row r="16" spans="1:28" x14ac:dyDescent="0.45">
      <c r="A16" s="3" t="s">
        <v>185</v>
      </c>
      <c r="B16" s="3">
        <v>465</v>
      </c>
      <c r="C16" s="3">
        <v>334</v>
      </c>
      <c r="D16" s="3">
        <v>335</v>
      </c>
      <c r="E16" s="3">
        <v>334</v>
      </c>
      <c r="F16" s="3">
        <v>334</v>
      </c>
      <c r="G16" s="3">
        <v>334</v>
      </c>
      <c r="H16" s="3">
        <v>334</v>
      </c>
      <c r="I16" s="3">
        <v>334</v>
      </c>
      <c r="J16" s="9">
        <v>308</v>
      </c>
      <c r="L16" s="3">
        <v>138</v>
      </c>
      <c r="N16" s="3">
        <v>204</v>
      </c>
      <c r="O16" s="3">
        <v>219</v>
      </c>
      <c r="R16" s="3">
        <v>120</v>
      </c>
      <c r="S16" s="3">
        <v>190</v>
      </c>
      <c r="T16" s="3">
        <v>49</v>
      </c>
      <c r="X16" s="3">
        <v>221</v>
      </c>
      <c r="AA16" s="3">
        <v>150</v>
      </c>
      <c r="AB16" s="3">
        <v>147</v>
      </c>
    </row>
    <row r="17" spans="1:28" x14ac:dyDescent="0.45">
      <c r="A17" s="3" t="s">
        <v>77</v>
      </c>
      <c r="B17" s="3">
        <v>554</v>
      </c>
      <c r="J17" s="9"/>
      <c r="L17" s="3">
        <v>193</v>
      </c>
      <c r="N17" s="3">
        <v>239</v>
      </c>
      <c r="R17" s="3">
        <v>305</v>
      </c>
      <c r="S17" s="3">
        <v>195</v>
      </c>
      <c r="T17" s="3">
        <v>102</v>
      </c>
      <c r="AA17" s="3">
        <v>469</v>
      </c>
      <c r="AB17" s="3">
        <v>216</v>
      </c>
    </row>
    <row r="18" spans="1:28" x14ac:dyDescent="0.45">
      <c r="A18" s="3" t="s">
        <v>78</v>
      </c>
      <c r="B18" s="3">
        <v>453</v>
      </c>
      <c r="J18" s="9"/>
      <c r="L18" s="3">
        <v>170</v>
      </c>
      <c r="N18" s="3">
        <v>219</v>
      </c>
      <c r="R18" s="3">
        <v>107</v>
      </c>
      <c r="S18" s="3">
        <v>300</v>
      </c>
      <c r="T18" s="3">
        <v>300</v>
      </c>
      <c r="AA18" s="3">
        <v>158</v>
      </c>
      <c r="AB18" s="3">
        <v>155</v>
      </c>
    </row>
    <row r="19" spans="1:28" x14ac:dyDescent="0.45">
      <c r="A19" s="3" t="s">
        <v>79</v>
      </c>
      <c r="B19" s="3">
        <v>614</v>
      </c>
      <c r="J19" s="9"/>
      <c r="AA19" s="3">
        <v>469</v>
      </c>
      <c r="AB19" s="3">
        <v>216</v>
      </c>
    </row>
    <row r="20" spans="1:28" x14ac:dyDescent="0.45">
      <c r="A20" s="3" t="s">
        <v>80</v>
      </c>
      <c r="B20" s="3">
        <v>470</v>
      </c>
      <c r="J20" s="9"/>
      <c r="AA20" s="3">
        <v>196</v>
      </c>
      <c r="AB20" s="3">
        <v>193</v>
      </c>
    </row>
    <row r="21" spans="1:28" x14ac:dyDescent="0.45">
      <c r="A21" s="3" t="s">
        <v>81</v>
      </c>
      <c r="B21"/>
      <c r="C21"/>
      <c r="D21"/>
      <c r="E21"/>
      <c r="F21"/>
      <c r="G21"/>
      <c r="H21"/>
      <c r="I21"/>
      <c r="J21" s="10"/>
      <c r="K21"/>
      <c r="L21" s="3">
        <v>250</v>
      </c>
      <c r="M21"/>
      <c r="N21" s="3">
        <v>246</v>
      </c>
      <c r="O21"/>
      <c r="P21"/>
      <c r="Q21"/>
      <c r="R21"/>
      <c r="S21"/>
      <c r="T21"/>
      <c r="U21" s="3">
        <v>246</v>
      </c>
      <c r="V21"/>
      <c r="W21"/>
      <c r="X21"/>
      <c r="Y21"/>
      <c r="Z21"/>
      <c r="AA21"/>
      <c r="AB21"/>
    </row>
    <row r="22" spans="1:28" x14ac:dyDescent="0.45">
      <c r="A22" s="3" t="s">
        <v>82</v>
      </c>
      <c r="B22"/>
      <c r="C22"/>
      <c r="D22"/>
      <c r="E22"/>
      <c r="F22"/>
      <c r="G22"/>
      <c r="H22"/>
      <c r="I22"/>
      <c r="J22" s="10"/>
      <c r="K22"/>
      <c r="L22" s="3">
        <v>214</v>
      </c>
      <c r="M22"/>
      <c r="N22" s="3">
        <v>225</v>
      </c>
      <c r="O22"/>
      <c r="P22"/>
      <c r="Q22"/>
      <c r="R22"/>
      <c r="S22"/>
      <c r="T22"/>
      <c r="U22" s="3">
        <v>215</v>
      </c>
      <c r="V22"/>
      <c r="W22"/>
      <c r="X22"/>
      <c r="Y22"/>
      <c r="Z22"/>
      <c r="AA22"/>
      <c r="AB22"/>
    </row>
    <row r="23" spans="1:28" x14ac:dyDescent="0.45">
      <c r="A23" s="3" t="s">
        <v>83</v>
      </c>
      <c r="B23" s="3" t="str">
        <f t="shared" ref="B23:AB23" si="0">"LTM_1500_50m_8.1/"&amp;B1&amp;".png"</f>
        <v>LTM_1500_50m_8.1/BODY.png</v>
      </c>
      <c r="C23" s="3" t="str">
        <f t="shared" si="0"/>
        <v>LTM_1500_50m_8.1/T_16.1.png</v>
      </c>
      <c r="D23" s="3" t="str">
        <f t="shared" si="0"/>
        <v>LTM_1500_50m_8.1/T_21.3.png</v>
      </c>
      <c r="E23" s="3" t="str">
        <f t="shared" si="0"/>
        <v>LTM_1500_50m_8.1/T_26.5.png</v>
      </c>
      <c r="F23" s="3" t="str">
        <f t="shared" si="0"/>
        <v>LTM_1500_50m_8.1/T_31.7.png</v>
      </c>
      <c r="G23" s="3" t="str">
        <f t="shared" si="0"/>
        <v>LTM_1500_50m_8.1/T_36.9.png</v>
      </c>
      <c r="H23" s="3" t="str">
        <f t="shared" si="0"/>
        <v>LTM_1500_50m_8.1/T_42.1.png</v>
      </c>
      <c r="I23" s="3" t="str">
        <f t="shared" si="0"/>
        <v>LTM_1500_50m_8.1/T_47.3.png</v>
      </c>
      <c r="J23" s="9" t="str">
        <f t="shared" si="0"/>
        <v>LTM_1500_50m_8.1/T_50.png</v>
      </c>
      <c r="K23" s="3" t="str">
        <f t="shared" si="0"/>
        <v>LTM_1500_50m_8.1/A_1.8.png</v>
      </c>
      <c r="L23" s="3" t="str">
        <f t="shared" si="0"/>
        <v>LTM_1500_50m_8.1/A_2.2_E.png</v>
      </c>
      <c r="M23" s="3" t="str">
        <f t="shared" si="0"/>
        <v>LTM_1500_50m_8.1/A_2.2F.png</v>
      </c>
      <c r="N23" s="3" t="str">
        <f t="shared" si="0"/>
        <v>LTM_1500_50m_8.1/A_pulley.png</v>
      </c>
      <c r="O23" s="3" t="str">
        <f t="shared" si="0"/>
        <v>LTM_1500_50m_8.1/A_2.2N.png</v>
      </c>
      <c r="P23" s="3" t="str">
        <f t="shared" si="0"/>
        <v>LTM_1500_50m_8.1/V.png</v>
      </c>
      <c r="Q23" s="3" t="str">
        <f t="shared" si="0"/>
        <v>LTM_1500_50m_8.1/V_L.png</v>
      </c>
      <c r="R23" s="3" t="str">
        <f t="shared" si="0"/>
        <v>LTM_1500_50m_8.1/Y.png</v>
      </c>
      <c r="S23" s="3" t="str">
        <f t="shared" si="0"/>
        <v>LTM_1500_50m_8.1/L.png</v>
      </c>
      <c r="T23" s="3" t="str">
        <f t="shared" si="0"/>
        <v>LTM_1500_50m_8.1/F9.5m_nsbs.png</v>
      </c>
      <c r="U23" s="3" t="str">
        <f t="shared" si="0"/>
        <v>LTM_1500_50m_8.1/F2.5m_TF_a.png</v>
      </c>
      <c r="V23" s="3" t="str">
        <f t="shared" si="0"/>
        <v>LTM_1500_50m_8.1/NA_7m.png</v>
      </c>
      <c r="W23" s="3" t="str">
        <f t="shared" si="0"/>
        <v>LTM_1500_50m_8.1/NA_14m.png</v>
      </c>
      <c r="X23" s="3" t="str">
        <f t="shared" si="0"/>
        <v>LTM_1500_50m_8.1/3.5m_NM_rs.png</v>
      </c>
      <c r="Y23" s="3" t="str">
        <f t="shared" si="0"/>
        <v>LTM_1500_50m_8.1/NI_7m.png</v>
      </c>
      <c r="Z23" s="3" t="str">
        <f t="shared" si="0"/>
        <v>LTM_1500_50m_8.1/NI_14m.png</v>
      </c>
      <c r="AA23" s="3" t="str">
        <f t="shared" si="0"/>
        <v>LTM_1500_50m_8.1/8m_N_head.png</v>
      </c>
      <c r="AB23" s="3" t="str">
        <f t="shared" si="0"/>
        <v>LTM_1500_50m_8.1/3.5m_head.png</v>
      </c>
    </row>
    <row r="24" spans="1:28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9">
        <v>12</v>
      </c>
      <c r="K24" s="3">
        <v>9</v>
      </c>
      <c r="L24" s="3">
        <v>9</v>
      </c>
      <c r="M24" s="3">
        <v>9</v>
      </c>
      <c r="N24" s="3">
        <v>9</v>
      </c>
      <c r="O24" s="3">
        <v>9</v>
      </c>
      <c r="P24" s="3">
        <v>9</v>
      </c>
      <c r="Q24" s="3">
        <v>9</v>
      </c>
      <c r="R24" s="3">
        <v>16</v>
      </c>
      <c r="S24" s="3">
        <v>15</v>
      </c>
      <c r="T24" s="3">
        <v>8</v>
      </c>
      <c r="U24" s="3">
        <v>8</v>
      </c>
      <c r="V24" s="3">
        <v>8</v>
      </c>
      <c r="W24" s="3">
        <v>8</v>
      </c>
      <c r="X24" s="3">
        <v>8</v>
      </c>
      <c r="Y24" s="3">
        <v>8</v>
      </c>
      <c r="Z24" s="3">
        <v>8</v>
      </c>
      <c r="AA24" s="3">
        <v>8</v>
      </c>
      <c r="AB24" s="3">
        <v>8</v>
      </c>
    </row>
    <row r="25" spans="1:28" x14ac:dyDescent="0.45">
      <c r="A25" s="3" t="s">
        <v>137</v>
      </c>
      <c r="B25" s="3">
        <v>703</v>
      </c>
    </row>
    <row r="26" spans="1:28" x14ac:dyDescent="0.45">
      <c r="A26" s="3" t="s">
        <v>138</v>
      </c>
      <c r="B26" s="3">
        <v>615</v>
      </c>
    </row>
    <row r="27" spans="1:28" x14ac:dyDescent="0.45">
      <c r="A27" s="15" t="s">
        <v>139</v>
      </c>
      <c r="B27" s="3">
        <v>286</v>
      </c>
      <c r="C27">
        <v>550</v>
      </c>
      <c r="D27">
        <v>458</v>
      </c>
      <c r="E27">
        <v>380</v>
      </c>
      <c r="F27">
        <v>296</v>
      </c>
      <c r="G27">
        <v>212</v>
      </c>
      <c r="H27">
        <v>129</v>
      </c>
      <c r="I27">
        <v>46</v>
      </c>
      <c r="J27" s="10">
        <v>34</v>
      </c>
      <c r="K27" s="3">
        <v>189</v>
      </c>
      <c r="L27" s="3">
        <v>184</v>
      </c>
      <c r="M27" s="3">
        <v>171</v>
      </c>
      <c r="N27" s="3">
        <v>240</v>
      </c>
      <c r="O27" s="3">
        <v>176</v>
      </c>
      <c r="P27" s="3">
        <v>86</v>
      </c>
      <c r="Q27" s="3">
        <v>257</v>
      </c>
      <c r="R27" s="3">
        <v>296</v>
      </c>
      <c r="S27" s="3">
        <v>284</v>
      </c>
      <c r="T27" s="3">
        <v>92</v>
      </c>
      <c r="U27" s="3">
        <v>176</v>
      </c>
      <c r="V27" s="3">
        <v>105</v>
      </c>
      <c r="W27" s="3">
        <v>89</v>
      </c>
      <c r="X27" s="3">
        <v>257</v>
      </c>
      <c r="Y27" s="3">
        <v>85</v>
      </c>
      <c r="Z27" s="3">
        <v>100</v>
      </c>
      <c r="AA27" s="3">
        <v>210</v>
      </c>
      <c r="AB27" s="3">
        <v>91</v>
      </c>
    </row>
    <row r="28" spans="1:28" x14ac:dyDescent="0.45">
      <c r="A28" s="16" t="s">
        <v>140</v>
      </c>
      <c r="B28" s="3">
        <v>614</v>
      </c>
      <c r="C28">
        <v>393</v>
      </c>
      <c r="D28">
        <v>393</v>
      </c>
      <c r="E28">
        <v>393</v>
      </c>
      <c r="F28">
        <v>393</v>
      </c>
      <c r="G28">
        <v>393</v>
      </c>
      <c r="H28">
        <v>393</v>
      </c>
      <c r="I28">
        <v>393</v>
      </c>
      <c r="J28" s="10">
        <v>393</v>
      </c>
      <c r="K28" s="3">
        <v>252</v>
      </c>
      <c r="L28" s="3">
        <v>258</v>
      </c>
      <c r="M28" s="3">
        <v>269</v>
      </c>
      <c r="N28" s="3">
        <v>279</v>
      </c>
      <c r="O28" s="3">
        <v>263</v>
      </c>
      <c r="P28" s="3">
        <v>268</v>
      </c>
      <c r="Q28" s="3">
        <v>263</v>
      </c>
      <c r="R28" s="3">
        <v>358</v>
      </c>
      <c r="S28" s="3">
        <v>378</v>
      </c>
      <c r="T28" s="3">
        <v>435</v>
      </c>
      <c r="U28" s="3">
        <v>260</v>
      </c>
      <c r="V28" s="3">
        <v>268</v>
      </c>
      <c r="W28" s="3">
        <v>268</v>
      </c>
      <c r="X28" s="3">
        <v>268</v>
      </c>
      <c r="Y28" s="3">
        <v>194</v>
      </c>
      <c r="Z28" s="3">
        <v>195</v>
      </c>
      <c r="AA28" s="3">
        <v>195</v>
      </c>
      <c r="AB28" s="3">
        <v>200</v>
      </c>
    </row>
    <row r="29" spans="1:28" x14ac:dyDescent="0.45">
      <c r="A29" s="16" t="s">
        <v>141</v>
      </c>
      <c r="B29" s="9">
        <v>698</v>
      </c>
      <c r="C29" s="3">
        <v>1102</v>
      </c>
      <c r="D29" s="3">
        <v>1193</v>
      </c>
      <c r="E29" s="3">
        <v>1272</v>
      </c>
      <c r="F29" s="3">
        <v>1355</v>
      </c>
      <c r="G29" s="3">
        <v>1439</v>
      </c>
      <c r="H29" s="3">
        <v>1523</v>
      </c>
      <c r="I29" s="3">
        <v>1606</v>
      </c>
      <c r="J29" s="9">
        <v>1677</v>
      </c>
      <c r="K29" s="3">
        <v>244</v>
      </c>
      <c r="L29" s="3">
        <v>250</v>
      </c>
      <c r="M29" s="3">
        <v>239</v>
      </c>
      <c r="N29" s="3">
        <v>242</v>
      </c>
      <c r="O29" s="3">
        <v>256</v>
      </c>
      <c r="P29" s="3">
        <v>543</v>
      </c>
      <c r="Q29" s="3">
        <v>715</v>
      </c>
      <c r="T29" s="3">
        <v>403</v>
      </c>
      <c r="U29" s="3">
        <v>245</v>
      </c>
      <c r="V29" s="3">
        <v>330</v>
      </c>
      <c r="W29" s="3">
        <v>537</v>
      </c>
      <c r="X29" s="3">
        <v>369</v>
      </c>
      <c r="Y29" s="3">
        <v>309</v>
      </c>
      <c r="Z29" s="3">
        <v>548</v>
      </c>
      <c r="AA29" s="3">
        <v>460</v>
      </c>
      <c r="AB29" s="3">
        <v>208</v>
      </c>
    </row>
    <row r="30" spans="1:28" x14ac:dyDescent="0.45">
      <c r="A30" s="17" t="s">
        <v>142</v>
      </c>
      <c r="B30" s="3">
        <v>614</v>
      </c>
      <c r="C30">
        <v>393</v>
      </c>
      <c r="D30">
        <v>393</v>
      </c>
      <c r="E30">
        <v>393</v>
      </c>
      <c r="F30">
        <v>393</v>
      </c>
      <c r="G30">
        <v>393</v>
      </c>
      <c r="H30">
        <v>393</v>
      </c>
      <c r="I30">
        <v>393</v>
      </c>
      <c r="J30" s="10">
        <v>393</v>
      </c>
      <c r="K30" s="3">
        <v>252</v>
      </c>
      <c r="L30" s="3">
        <v>258</v>
      </c>
      <c r="M30" s="3">
        <v>269</v>
      </c>
      <c r="N30" s="3">
        <v>279</v>
      </c>
      <c r="O30" s="3">
        <v>263</v>
      </c>
      <c r="P30" s="3">
        <v>268</v>
      </c>
      <c r="Q30" s="3">
        <v>263</v>
      </c>
      <c r="T30" s="3">
        <v>435</v>
      </c>
      <c r="U30" s="3">
        <v>260</v>
      </c>
      <c r="V30" s="3">
        <v>268</v>
      </c>
      <c r="W30" s="3">
        <v>268</v>
      </c>
      <c r="X30" s="3">
        <v>268</v>
      </c>
      <c r="Y30" s="3">
        <v>194</v>
      </c>
      <c r="Z30" s="3">
        <v>195</v>
      </c>
      <c r="AA30" s="3">
        <v>192</v>
      </c>
      <c r="AB30" s="3">
        <v>191</v>
      </c>
    </row>
    <row r="31" spans="1:28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x14ac:dyDescent="0.45">
      <c r="A34"/>
      <c r="B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x14ac:dyDescent="0.45">
      <c r="N35"/>
    </row>
  </sheetData>
  <sortState xmlns:xlrd2="http://schemas.microsoft.com/office/spreadsheetml/2017/richdata2" ref="C26:C33">
    <sortCondition ref="C26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44"/>
  <sheetViews>
    <sheetView zoomScaleNormal="100" zoomScalePageLayoutView="85" workbookViewId="0">
      <selection activeCell="A11" sqref="A11"/>
    </sheetView>
  </sheetViews>
  <sheetFormatPr defaultColWidth="11.08984375" defaultRowHeight="19.2" x14ac:dyDescent="0.45"/>
  <cols>
    <col min="1" max="1" width="10" bestFit="1" customWidth="1"/>
  </cols>
  <sheetData>
    <row r="1" spans="1:32" x14ac:dyDescent="0.45">
      <c r="A1" s="3" t="s">
        <v>143</v>
      </c>
      <c r="B1" s="3" t="s">
        <v>1</v>
      </c>
      <c r="C1" s="3" t="s">
        <v>187</v>
      </c>
      <c r="D1" s="3" t="s">
        <v>188</v>
      </c>
      <c r="E1" s="3" t="s">
        <v>189</v>
      </c>
      <c r="F1" s="3" t="s">
        <v>190</v>
      </c>
      <c r="G1" s="3" t="s">
        <v>191</v>
      </c>
      <c r="H1" s="3" t="s">
        <v>192</v>
      </c>
      <c r="I1" s="3" t="s">
        <v>193</v>
      </c>
      <c r="J1" s="3" t="s">
        <v>205</v>
      </c>
      <c r="K1" s="3" t="s">
        <v>206</v>
      </c>
      <c r="L1" s="3" t="s">
        <v>207</v>
      </c>
      <c r="M1" s="3" t="s">
        <v>208</v>
      </c>
      <c r="N1" s="3" t="s">
        <v>209</v>
      </c>
      <c r="O1" s="3" t="s">
        <v>210</v>
      </c>
      <c r="P1" s="3" t="s">
        <v>211</v>
      </c>
      <c r="Q1" s="3" t="s">
        <v>155</v>
      </c>
      <c r="R1" s="3" t="s">
        <v>195</v>
      </c>
      <c r="S1" s="3" t="s">
        <v>196</v>
      </c>
      <c r="T1" s="3" t="s">
        <v>198</v>
      </c>
      <c r="U1" s="3" t="s">
        <v>197</v>
      </c>
      <c r="V1" s="3" t="s">
        <v>38</v>
      </c>
      <c r="W1" s="3" t="s">
        <v>39</v>
      </c>
      <c r="X1" s="3" t="s">
        <v>201</v>
      </c>
      <c r="Y1" s="3" t="s">
        <v>156</v>
      </c>
      <c r="Z1" s="3" t="s">
        <v>159</v>
      </c>
      <c r="AA1" s="3" t="s">
        <v>160</v>
      </c>
      <c r="AB1" s="3" t="s">
        <v>202</v>
      </c>
      <c r="AC1" s="3" t="s">
        <v>162</v>
      </c>
      <c r="AD1" s="3" t="s">
        <v>163</v>
      </c>
      <c r="AE1" s="3" t="s">
        <v>203</v>
      </c>
      <c r="AF1" s="3" t="s">
        <v>204</v>
      </c>
    </row>
    <row r="2" spans="1:32" x14ac:dyDescent="0.45">
      <c r="A2" s="3" t="s">
        <v>165</v>
      </c>
      <c r="B2" s="7"/>
      <c r="C2" s="7" t="s">
        <v>54</v>
      </c>
      <c r="D2" s="7" t="s">
        <v>54</v>
      </c>
      <c r="E2" s="7" t="s">
        <v>54</v>
      </c>
      <c r="F2" s="7" t="s">
        <v>54</v>
      </c>
      <c r="G2" s="7" t="s">
        <v>54</v>
      </c>
      <c r="H2" s="7" t="s">
        <v>54</v>
      </c>
      <c r="I2" s="7" t="s">
        <v>54</v>
      </c>
      <c r="J2" s="7" t="s">
        <v>54</v>
      </c>
      <c r="K2" s="7" t="s">
        <v>54</v>
      </c>
      <c r="L2" s="7" t="s">
        <v>54</v>
      </c>
      <c r="M2" s="7" t="s">
        <v>54</v>
      </c>
      <c r="N2" s="7" t="s">
        <v>54</v>
      </c>
      <c r="O2" s="7" t="s">
        <v>54</v>
      </c>
      <c r="P2" s="7" t="s">
        <v>54</v>
      </c>
      <c r="Q2" s="6" t="s">
        <v>167</v>
      </c>
      <c r="R2" s="5"/>
      <c r="S2" s="5"/>
      <c r="T2" s="5"/>
      <c r="U2" s="6"/>
      <c r="V2" s="6"/>
      <c r="W2" s="6"/>
      <c r="X2" s="6" t="s">
        <v>56</v>
      </c>
      <c r="Y2" s="6" t="s">
        <v>57</v>
      </c>
      <c r="Z2" s="6"/>
      <c r="AA2" s="6"/>
      <c r="AB2" s="6"/>
      <c r="AC2" s="6"/>
      <c r="AD2" s="6"/>
      <c r="AE2" s="6" t="s">
        <v>168</v>
      </c>
      <c r="AF2" s="6" t="s">
        <v>168</v>
      </c>
    </row>
    <row r="3" spans="1:32" x14ac:dyDescent="0.45">
      <c r="A3" s="3" t="s">
        <v>169</v>
      </c>
      <c r="B3" s="7"/>
      <c r="C3" s="7"/>
      <c r="D3" s="7"/>
      <c r="E3" s="7"/>
      <c r="F3" s="7"/>
      <c r="G3" s="7"/>
      <c r="H3" s="7"/>
      <c r="I3" s="7"/>
      <c r="J3" s="7"/>
      <c r="Q3" s="5"/>
      <c r="R3" s="5"/>
      <c r="S3" s="5"/>
      <c r="T3" s="5"/>
      <c r="U3" s="6"/>
      <c r="V3" s="6" t="s">
        <v>166</v>
      </c>
      <c r="W3" s="6" t="s">
        <v>167</v>
      </c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45">
      <c r="A4" s="3" t="s">
        <v>170</v>
      </c>
      <c r="B4" s="4"/>
      <c r="C4" s="4"/>
      <c r="D4" s="4"/>
      <c r="E4" s="4"/>
      <c r="F4" s="4"/>
      <c r="G4" s="4"/>
      <c r="H4" s="4"/>
      <c r="I4" s="4"/>
      <c r="J4" s="4"/>
      <c r="Q4" s="6" t="b">
        <v>1</v>
      </c>
      <c r="R4" s="6" t="b">
        <v>1</v>
      </c>
      <c r="S4" s="6" t="b">
        <v>1</v>
      </c>
      <c r="T4" s="6" t="b">
        <v>1</v>
      </c>
      <c r="U4" s="6" t="b">
        <v>0</v>
      </c>
      <c r="V4" s="5"/>
      <c r="W4" s="5"/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</row>
    <row r="5" spans="1:32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Q5" s="6">
        <v>1.8</v>
      </c>
      <c r="R5" s="6">
        <v>2.2000000000000002</v>
      </c>
      <c r="S5" s="6">
        <v>2.2000000000000002</v>
      </c>
      <c r="T5" s="6">
        <v>2.2000000000000002</v>
      </c>
      <c r="U5" s="6">
        <v>0</v>
      </c>
      <c r="V5" s="5"/>
      <c r="W5" s="5"/>
      <c r="X5" s="6">
        <v>9.5</v>
      </c>
      <c r="Y5" s="6">
        <v>2.5</v>
      </c>
      <c r="Z5" s="6">
        <v>7</v>
      </c>
      <c r="AA5" s="6">
        <v>14</v>
      </c>
      <c r="AB5" s="6">
        <v>3.5</v>
      </c>
      <c r="AC5" s="6">
        <v>7</v>
      </c>
      <c r="AD5" s="6">
        <v>14</v>
      </c>
      <c r="AE5" s="6">
        <v>8</v>
      </c>
      <c r="AF5" s="6">
        <v>3.5</v>
      </c>
    </row>
    <row r="6" spans="1:32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63</v>
      </c>
      <c r="P6" s="3" t="s">
        <v>63</v>
      </c>
      <c r="Q6" s="6" t="s">
        <v>64</v>
      </c>
      <c r="R6" s="6" t="s">
        <v>64</v>
      </c>
      <c r="S6" s="6" t="s">
        <v>64</v>
      </c>
      <c r="T6" s="6" t="s">
        <v>64</v>
      </c>
      <c r="U6" s="6" t="s">
        <v>175</v>
      </c>
      <c r="V6" s="6" t="s">
        <v>65</v>
      </c>
      <c r="W6" s="6" t="s">
        <v>65</v>
      </c>
      <c r="X6" s="6" t="s">
        <v>177</v>
      </c>
      <c r="Y6" s="6" t="s">
        <v>177</v>
      </c>
      <c r="Z6" s="6" t="s">
        <v>66</v>
      </c>
      <c r="AA6" s="6" t="s">
        <v>66</v>
      </c>
      <c r="AB6" s="6" t="s">
        <v>66</v>
      </c>
      <c r="AC6" s="6" t="s">
        <v>66</v>
      </c>
      <c r="AD6" s="6" t="s">
        <v>66</v>
      </c>
      <c r="AE6" s="6" t="s">
        <v>66</v>
      </c>
      <c r="AF6" s="6" t="s">
        <v>66</v>
      </c>
    </row>
    <row r="7" spans="1:32" x14ac:dyDescent="0.45">
      <c r="A7" s="3" t="s">
        <v>178</v>
      </c>
      <c r="B7" s="3">
        <v>286</v>
      </c>
      <c r="C7">
        <v>1237</v>
      </c>
      <c r="D7">
        <v>1172</v>
      </c>
      <c r="E7">
        <v>1092</v>
      </c>
      <c r="F7">
        <v>1006</v>
      </c>
      <c r="G7">
        <v>832</v>
      </c>
      <c r="H7">
        <v>841</v>
      </c>
      <c r="I7">
        <v>759</v>
      </c>
      <c r="J7">
        <v>680</v>
      </c>
      <c r="K7">
        <v>599</v>
      </c>
      <c r="L7">
        <v>516</v>
      </c>
      <c r="M7">
        <v>433</v>
      </c>
      <c r="N7">
        <v>352</v>
      </c>
      <c r="O7">
        <v>271</v>
      </c>
      <c r="P7">
        <v>183</v>
      </c>
      <c r="Q7" s="3">
        <v>189</v>
      </c>
      <c r="R7" s="3">
        <v>184</v>
      </c>
      <c r="S7" s="3">
        <v>171</v>
      </c>
      <c r="T7" s="3">
        <v>176</v>
      </c>
      <c r="U7" s="3">
        <v>240</v>
      </c>
      <c r="V7" s="3">
        <v>296</v>
      </c>
      <c r="W7" s="3">
        <v>284</v>
      </c>
      <c r="X7" s="3">
        <v>92</v>
      </c>
      <c r="Y7" s="3">
        <v>176</v>
      </c>
      <c r="Z7" s="3">
        <v>105</v>
      </c>
      <c r="AA7" s="3">
        <v>89</v>
      </c>
      <c r="AB7" s="3">
        <v>257</v>
      </c>
      <c r="AC7" s="3">
        <v>85</v>
      </c>
      <c r="AD7" s="3">
        <v>100</v>
      </c>
      <c r="AE7" s="3">
        <v>210</v>
      </c>
      <c r="AF7" s="3">
        <v>91</v>
      </c>
    </row>
    <row r="8" spans="1:32" x14ac:dyDescent="0.45">
      <c r="A8" s="3" t="s">
        <v>179</v>
      </c>
      <c r="B8" s="3">
        <v>614</v>
      </c>
      <c r="C8">
        <v>368</v>
      </c>
      <c r="D8">
        <v>368</v>
      </c>
      <c r="E8">
        <v>368</v>
      </c>
      <c r="F8">
        <v>368</v>
      </c>
      <c r="G8">
        <v>368</v>
      </c>
      <c r="H8">
        <v>368</v>
      </c>
      <c r="I8">
        <v>368</v>
      </c>
      <c r="J8">
        <v>368</v>
      </c>
      <c r="K8">
        <v>368</v>
      </c>
      <c r="L8">
        <v>368</v>
      </c>
      <c r="M8">
        <v>368</v>
      </c>
      <c r="N8">
        <v>368</v>
      </c>
      <c r="O8">
        <v>368</v>
      </c>
      <c r="P8">
        <v>368</v>
      </c>
      <c r="Q8" s="3">
        <v>252</v>
      </c>
      <c r="R8" s="3">
        <v>233</v>
      </c>
      <c r="S8" s="3">
        <v>247</v>
      </c>
      <c r="T8" s="3">
        <v>240</v>
      </c>
      <c r="U8" s="3">
        <v>279</v>
      </c>
      <c r="V8" s="3">
        <v>358</v>
      </c>
      <c r="W8" s="3">
        <v>376</v>
      </c>
      <c r="X8" s="3">
        <v>420</v>
      </c>
      <c r="Y8" s="3">
        <v>269</v>
      </c>
      <c r="Z8" s="3">
        <v>268</v>
      </c>
      <c r="AA8" s="3">
        <v>268</v>
      </c>
      <c r="AB8" s="3">
        <v>268</v>
      </c>
      <c r="AC8" s="3">
        <v>194</v>
      </c>
      <c r="AD8" s="3">
        <v>195</v>
      </c>
      <c r="AE8" s="3">
        <v>195</v>
      </c>
      <c r="AF8" s="3">
        <v>200</v>
      </c>
    </row>
    <row r="9" spans="1:32" x14ac:dyDescent="0.45">
      <c r="A9" s="3" t="s">
        <v>180</v>
      </c>
      <c r="B9" s="9">
        <v>698</v>
      </c>
      <c r="C9" s="3">
        <v>1815</v>
      </c>
      <c r="D9" s="3">
        <v>1897</v>
      </c>
      <c r="E9" s="3">
        <v>1978</v>
      </c>
      <c r="F9" s="3">
        <v>2064</v>
      </c>
      <c r="G9" s="3">
        <v>2056</v>
      </c>
      <c r="H9" s="3">
        <v>2228</v>
      </c>
      <c r="I9" s="3">
        <v>2311</v>
      </c>
      <c r="J9" s="3">
        <v>2389</v>
      </c>
      <c r="K9" s="3">
        <v>2471</v>
      </c>
      <c r="L9" s="3">
        <v>2554</v>
      </c>
      <c r="M9" s="3">
        <v>2636</v>
      </c>
      <c r="N9" s="3">
        <v>2717</v>
      </c>
      <c r="O9" s="3">
        <v>2799</v>
      </c>
      <c r="P9" s="3">
        <v>2886</v>
      </c>
      <c r="Q9" s="3">
        <v>244</v>
      </c>
      <c r="R9" s="3">
        <v>250</v>
      </c>
      <c r="S9" s="3">
        <v>239</v>
      </c>
      <c r="T9" s="3">
        <v>256</v>
      </c>
      <c r="U9" s="3">
        <v>240</v>
      </c>
      <c r="V9" s="3"/>
      <c r="W9" s="3"/>
      <c r="X9" s="3">
        <v>403</v>
      </c>
      <c r="Y9" s="3">
        <v>260</v>
      </c>
      <c r="Z9" s="3">
        <v>330</v>
      </c>
      <c r="AA9" s="3">
        <v>537</v>
      </c>
      <c r="AB9" s="3">
        <v>369</v>
      </c>
      <c r="AC9" s="3">
        <v>309</v>
      </c>
      <c r="AD9" s="3">
        <v>548</v>
      </c>
      <c r="AE9" s="3">
        <v>460</v>
      </c>
      <c r="AF9" s="3">
        <v>208</v>
      </c>
    </row>
    <row r="10" spans="1:32" x14ac:dyDescent="0.45">
      <c r="A10" s="3" t="s">
        <v>181</v>
      </c>
      <c r="B10" s="14">
        <v>557</v>
      </c>
      <c r="C10" s="3">
        <v>336</v>
      </c>
      <c r="D10" s="3">
        <v>336</v>
      </c>
      <c r="E10" s="3">
        <v>336</v>
      </c>
      <c r="F10" s="3">
        <v>336</v>
      </c>
      <c r="G10" s="3">
        <v>336</v>
      </c>
      <c r="H10" s="3">
        <v>336</v>
      </c>
      <c r="I10" s="3">
        <v>336</v>
      </c>
      <c r="J10" s="3">
        <v>336</v>
      </c>
      <c r="K10" s="3">
        <v>336</v>
      </c>
      <c r="L10" s="3">
        <v>336</v>
      </c>
      <c r="M10" s="3">
        <v>336</v>
      </c>
      <c r="N10" s="3">
        <v>336</v>
      </c>
      <c r="O10" s="3">
        <v>336</v>
      </c>
      <c r="P10" s="3">
        <v>336</v>
      </c>
      <c r="Q10" s="3">
        <v>272</v>
      </c>
      <c r="R10" s="3">
        <v>267</v>
      </c>
      <c r="S10" s="3">
        <v>278</v>
      </c>
      <c r="T10" s="3">
        <v>263</v>
      </c>
      <c r="U10" s="3">
        <v>279</v>
      </c>
      <c r="V10" s="3"/>
      <c r="W10" s="3"/>
      <c r="X10" s="3">
        <v>446</v>
      </c>
      <c r="Y10" s="3">
        <v>268</v>
      </c>
      <c r="Z10" s="3">
        <v>268</v>
      </c>
      <c r="AA10" s="3">
        <v>268</v>
      </c>
      <c r="AB10" s="3">
        <v>261</v>
      </c>
      <c r="AC10" s="3">
        <v>194</v>
      </c>
      <c r="AD10" s="3">
        <v>195</v>
      </c>
      <c r="AE10" s="3">
        <v>195</v>
      </c>
      <c r="AF10" s="3">
        <v>200</v>
      </c>
    </row>
    <row r="11" spans="1:32" x14ac:dyDescent="0.45">
      <c r="A11" s="3" t="s">
        <v>182</v>
      </c>
      <c r="B11" s="3"/>
      <c r="C11" s="3">
        <v>1727</v>
      </c>
      <c r="D11" s="3">
        <v>1662</v>
      </c>
      <c r="E11" s="3">
        <v>1583</v>
      </c>
      <c r="F11" s="3">
        <v>1498</v>
      </c>
      <c r="G11" s="3">
        <v>1326</v>
      </c>
      <c r="H11" s="3">
        <v>1333</v>
      </c>
      <c r="I11" s="3">
        <v>1250</v>
      </c>
      <c r="J11" s="3">
        <v>1173</v>
      </c>
      <c r="K11" s="3">
        <v>1091</v>
      </c>
      <c r="L11" s="3">
        <v>1008</v>
      </c>
      <c r="M11" s="3">
        <v>925</v>
      </c>
      <c r="N11" s="3">
        <v>843</v>
      </c>
      <c r="O11" s="3">
        <v>763</v>
      </c>
      <c r="P11" s="3">
        <v>676</v>
      </c>
      <c r="Q11" s="3">
        <v>216</v>
      </c>
      <c r="S11" s="3"/>
      <c r="T11" s="3"/>
      <c r="U11" s="3"/>
      <c r="V11" s="3"/>
      <c r="W11" s="3"/>
      <c r="X11" s="3"/>
      <c r="Z11" s="3"/>
      <c r="AA11" s="3"/>
      <c r="AB11" s="3"/>
      <c r="AC11" s="3"/>
      <c r="AD11" s="3"/>
      <c r="AE11" s="3"/>
      <c r="AF11" s="3"/>
    </row>
    <row r="12" spans="1:32" x14ac:dyDescent="0.45">
      <c r="A12" s="3" t="s">
        <v>183</v>
      </c>
      <c r="B12" s="3"/>
      <c r="C12" s="7">
        <v>317</v>
      </c>
      <c r="D12" s="7">
        <v>317</v>
      </c>
      <c r="E12" s="7">
        <v>317</v>
      </c>
      <c r="F12" s="3">
        <v>317</v>
      </c>
      <c r="G12" s="7">
        <v>317</v>
      </c>
      <c r="H12" s="7">
        <v>317</v>
      </c>
      <c r="I12" s="7">
        <v>317</v>
      </c>
      <c r="J12" s="7">
        <v>317</v>
      </c>
      <c r="K12" s="3">
        <v>317</v>
      </c>
      <c r="L12" s="3">
        <v>317</v>
      </c>
      <c r="M12" s="3">
        <v>316</v>
      </c>
      <c r="N12" s="3">
        <v>316</v>
      </c>
      <c r="O12" s="3">
        <v>316</v>
      </c>
      <c r="P12" s="3">
        <v>316</v>
      </c>
      <c r="Q12" s="3">
        <v>213</v>
      </c>
      <c r="S12" s="3"/>
      <c r="T12" s="3"/>
      <c r="U12" s="3"/>
      <c r="V12" s="3"/>
      <c r="W12" s="3"/>
      <c r="X12" s="3"/>
      <c r="Z12" s="3"/>
      <c r="AA12" s="3"/>
      <c r="AB12" s="3"/>
      <c r="AC12" s="3"/>
      <c r="AD12" s="3"/>
      <c r="AE12" s="3"/>
      <c r="AF12" s="3"/>
    </row>
    <row r="13" spans="1:32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45">
      <c r="A15" s="3" t="s">
        <v>184</v>
      </c>
      <c r="B15" s="3">
        <v>508</v>
      </c>
      <c r="C15" s="3">
        <v>1807</v>
      </c>
      <c r="D15" s="3">
        <v>1890</v>
      </c>
      <c r="E15" s="3">
        <v>1971</v>
      </c>
      <c r="F15" s="3">
        <v>2057</v>
      </c>
      <c r="G15" s="3">
        <v>2049</v>
      </c>
      <c r="H15" s="3">
        <v>2221</v>
      </c>
      <c r="I15" s="3">
        <v>2304</v>
      </c>
      <c r="J15" s="3">
        <v>2381</v>
      </c>
      <c r="K15" s="3">
        <v>2464</v>
      </c>
      <c r="L15" s="3">
        <v>2547</v>
      </c>
      <c r="M15" s="3">
        <v>2629</v>
      </c>
      <c r="N15" s="3">
        <v>2710</v>
      </c>
      <c r="O15" s="3">
        <v>2791</v>
      </c>
      <c r="P15" s="3">
        <v>2879</v>
      </c>
      <c r="Q15" s="3"/>
      <c r="R15" s="3">
        <v>198</v>
      </c>
      <c r="S15" s="3"/>
      <c r="T15" s="3">
        <v>256</v>
      </c>
      <c r="U15" s="3">
        <v>249</v>
      </c>
      <c r="V15" s="3">
        <v>246</v>
      </c>
      <c r="W15" s="3">
        <v>53</v>
      </c>
      <c r="X15" s="3">
        <v>126</v>
      </c>
      <c r="Y15" s="3"/>
      <c r="Z15" s="3"/>
      <c r="AA15" s="3"/>
      <c r="AB15" s="3">
        <v>369</v>
      </c>
      <c r="AC15" s="3"/>
      <c r="AD15" s="3"/>
      <c r="AE15" s="3">
        <v>459</v>
      </c>
      <c r="AF15" s="3">
        <v>207</v>
      </c>
    </row>
    <row r="16" spans="1:32" x14ac:dyDescent="0.45">
      <c r="A16" s="3" t="s">
        <v>185</v>
      </c>
      <c r="B16" s="3">
        <v>465</v>
      </c>
      <c r="C16" s="3">
        <v>308</v>
      </c>
      <c r="D16" s="3">
        <v>308</v>
      </c>
      <c r="E16" s="3">
        <v>308</v>
      </c>
      <c r="F16" s="3">
        <v>308</v>
      </c>
      <c r="G16" s="3">
        <v>308</v>
      </c>
      <c r="H16" s="3">
        <v>308</v>
      </c>
      <c r="I16" s="3">
        <v>308</v>
      </c>
      <c r="J16" s="3">
        <v>308</v>
      </c>
      <c r="K16" s="3">
        <v>308</v>
      </c>
      <c r="L16" s="3">
        <v>308</v>
      </c>
      <c r="M16" s="3">
        <v>308</v>
      </c>
      <c r="N16" s="3">
        <v>308</v>
      </c>
      <c r="O16" s="3">
        <v>308</v>
      </c>
      <c r="P16" s="3">
        <v>308</v>
      </c>
      <c r="Q16" s="3"/>
      <c r="R16" s="3">
        <v>138</v>
      </c>
      <c r="S16" s="3"/>
      <c r="T16" s="3">
        <v>219</v>
      </c>
      <c r="U16" s="3">
        <v>204</v>
      </c>
      <c r="V16" s="3">
        <v>120</v>
      </c>
      <c r="W16" s="3">
        <v>192</v>
      </c>
      <c r="X16" s="3">
        <v>49</v>
      </c>
      <c r="Y16" s="3"/>
      <c r="Z16" s="3"/>
      <c r="AA16" s="3"/>
      <c r="AB16" s="3">
        <v>221</v>
      </c>
      <c r="AC16" s="3"/>
      <c r="AD16" s="3"/>
      <c r="AE16" s="3">
        <v>150</v>
      </c>
      <c r="AF16" s="3">
        <v>147</v>
      </c>
    </row>
    <row r="17" spans="1:45" x14ac:dyDescent="0.45">
      <c r="A17" s="3" t="s">
        <v>77</v>
      </c>
      <c r="B17" s="3">
        <v>554</v>
      </c>
      <c r="Q17" s="3"/>
      <c r="R17" s="3">
        <v>193</v>
      </c>
      <c r="S17" s="3"/>
      <c r="T17" s="3"/>
      <c r="U17" s="3">
        <v>224</v>
      </c>
      <c r="V17" s="3">
        <v>305</v>
      </c>
      <c r="W17" s="3">
        <v>194</v>
      </c>
      <c r="X17" s="3">
        <v>102</v>
      </c>
      <c r="Y17" s="3"/>
      <c r="Z17" s="3"/>
      <c r="AA17" s="3"/>
      <c r="AB17" s="3"/>
      <c r="AC17" s="3"/>
      <c r="AD17" s="3"/>
      <c r="AE17" s="3">
        <v>469</v>
      </c>
      <c r="AF17" s="3">
        <v>216</v>
      </c>
    </row>
    <row r="18" spans="1:45" x14ac:dyDescent="0.45">
      <c r="A18" s="3" t="s">
        <v>78</v>
      </c>
      <c r="B18" s="3">
        <v>453</v>
      </c>
      <c r="R18" s="3">
        <v>170</v>
      </c>
      <c r="S18" s="3"/>
      <c r="T18" s="3"/>
      <c r="U18" s="3">
        <v>217</v>
      </c>
      <c r="V18" s="3">
        <v>107</v>
      </c>
      <c r="W18" s="3">
        <v>301</v>
      </c>
      <c r="X18" s="3">
        <v>300</v>
      </c>
      <c r="Y18" s="3"/>
      <c r="Z18" s="3"/>
      <c r="AA18" s="3"/>
      <c r="AB18" s="3"/>
      <c r="AC18" s="3"/>
      <c r="AD18" s="3"/>
      <c r="AE18" s="3">
        <v>158</v>
      </c>
      <c r="AF18" s="3">
        <v>155</v>
      </c>
    </row>
    <row r="19" spans="1:45" x14ac:dyDescent="0.45">
      <c r="A19" s="3" t="s">
        <v>79</v>
      </c>
      <c r="B19" s="3">
        <v>614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>
        <v>469</v>
      </c>
      <c r="AF19" s="3">
        <v>216</v>
      </c>
    </row>
    <row r="20" spans="1:45" x14ac:dyDescent="0.45">
      <c r="A20" s="3" t="s">
        <v>80</v>
      </c>
      <c r="B20" s="3">
        <v>470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>
        <v>196</v>
      </c>
      <c r="AF20" s="3">
        <v>193</v>
      </c>
    </row>
    <row r="21" spans="1:45" x14ac:dyDescent="0.45">
      <c r="A21" s="3" t="s">
        <v>81</v>
      </c>
      <c r="R21" s="3">
        <v>250</v>
      </c>
      <c r="U21" s="3">
        <v>246</v>
      </c>
      <c r="Y21" s="3">
        <v>246</v>
      </c>
    </row>
    <row r="22" spans="1:45" x14ac:dyDescent="0.45">
      <c r="A22" s="3" t="s">
        <v>82</v>
      </c>
      <c r="R22" s="3">
        <v>214</v>
      </c>
      <c r="U22" s="3">
        <v>225</v>
      </c>
      <c r="Y22" s="3">
        <v>215</v>
      </c>
    </row>
    <row r="23" spans="1:45" x14ac:dyDescent="0.45">
      <c r="A23" s="3" t="s">
        <v>83</v>
      </c>
      <c r="B23" s="3" t="str">
        <f t="shared" ref="B23:U23" si="0">"LTM_1500_84m_8.1/"&amp;B1&amp;".png"</f>
        <v>LTM_1500_84m_8.1/BODY.png</v>
      </c>
      <c r="C23" s="3" t="str">
        <f t="shared" si="0"/>
        <v>LTM_1500_84m_8.1/T_16.1.png</v>
      </c>
      <c r="D23" s="3" t="str">
        <f t="shared" si="0"/>
        <v>LTM_1500_84m_8.1/T_21.3.png</v>
      </c>
      <c r="E23" s="3" t="str">
        <f t="shared" si="0"/>
        <v>LTM_1500_84m_8.1/T_26.5.png</v>
      </c>
      <c r="F23" s="3" t="str">
        <f t="shared" si="0"/>
        <v>LTM_1500_84m_8.1/T_31.7.png</v>
      </c>
      <c r="G23" s="3" t="str">
        <f t="shared" si="0"/>
        <v>LTM_1500_84m_8.1/T_36.9.png</v>
      </c>
      <c r="H23" s="3" t="str">
        <f t="shared" si="0"/>
        <v>LTM_1500_84m_8.1/T_42.1.png</v>
      </c>
      <c r="I23" s="3" t="str">
        <f t="shared" si="0"/>
        <v>LTM_1500_84m_8.1/T_47.3.png</v>
      </c>
      <c r="J23" s="3" t="str">
        <f t="shared" si="0"/>
        <v>LTM_1500_84m_8.1/T_52.5.png</v>
      </c>
      <c r="K23" s="3" t="str">
        <f t="shared" si="0"/>
        <v>LTM_1500_84m_8.1/T_57.7.png</v>
      </c>
      <c r="L23" s="3" t="str">
        <f t="shared" si="0"/>
        <v>LTM_1500_84m_8.1/T_62.9.png</v>
      </c>
      <c r="M23" s="3" t="str">
        <f t="shared" si="0"/>
        <v>LTM_1500_84m_8.1/T_68.1.png</v>
      </c>
      <c r="N23" s="3" t="str">
        <f t="shared" si="0"/>
        <v>LTM_1500_84m_8.1/T_73.4.png</v>
      </c>
      <c r="O23" s="3" t="str">
        <f t="shared" si="0"/>
        <v>LTM_1500_84m_8.1/T_78.6.png</v>
      </c>
      <c r="P23" s="3" t="str">
        <f t="shared" si="0"/>
        <v>LTM_1500_84m_8.1/T_84.png</v>
      </c>
      <c r="Q23" s="3" t="str">
        <f t="shared" si="0"/>
        <v>LTM_1500_84m_8.1/A_1.8.png</v>
      </c>
      <c r="R23" s="3" t="str">
        <f t="shared" si="0"/>
        <v>LTM_1500_84m_8.1/A_2.2_E.png</v>
      </c>
      <c r="S23" s="3" t="str">
        <f t="shared" si="0"/>
        <v>LTM_1500_84m_8.1/A_2.2F.png</v>
      </c>
      <c r="T23" s="3" t="str">
        <f t="shared" si="0"/>
        <v>LTM_1500_84m_8.1/A_2.2N.png</v>
      </c>
      <c r="U23" s="3" t="str">
        <f t="shared" si="0"/>
        <v>LTM_1500_84m_8.1/A_pulley.png</v>
      </c>
      <c r="V23" s="3" t="str">
        <f t="shared" ref="V23:AF23" si="1">"LTM_1500_84m_8.1/"&amp;V1&amp;".png"</f>
        <v>LTM_1500_84m_8.1/Y.png</v>
      </c>
      <c r="W23" s="3" t="str">
        <f t="shared" si="1"/>
        <v>LTM_1500_84m_8.1/L.png</v>
      </c>
      <c r="X23" s="3" t="str">
        <f t="shared" si="1"/>
        <v>LTM_1500_84m_8.1/F9.5m_nsbs.png</v>
      </c>
      <c r="Y23" s="3" t="str">
        <f t="shared" si="1"/>
        <v>LTM_1500_84m_8.1/F2.5m_TF_a.png</v>
      </c>
      <c r="Z23" s="3" t="str">
        <f t="shared" si="1"/>
        <v>LTM_1500_84m_8.1/NA_7m.png</v>
      </c>
      <c r="AA23" s="3" t="str">
        <f t="shared" si="1"/>
        <v>LTM_1500_84m_8.1/NA_14m.png</v>
      </c>
      <c r="AB23" s="3" t="str">
        <f t="shared" si="1"/>
        <v>LTM_1500_84m_8.1/3.5m_NM_rs.png</v>
      </c>
      <c r="AC23" s="3" t="str">
        <f t="shared" si="1"/>
        <v>LTM_1500_84m_8.1/NI_7m.png</v>
      </c>
      <c r="AD23" s="3" t="str">
        <f t="shared" si="1"/>
        <v>LTM_1500_84m_8.1/NI_14m.png</v>
      </c>
      <c r="AE23" s="3" t="str">
        <f t="shared" si="1"/>
        <v>LTM_1500_84m_8.1/8m_N_head.png</v>
      </c>
      <c r="AF23" s="3" t="str">
        <f t="shared" si="1"/>
        <v>LTM_1500_84m_8.1/3.5m_head.png</v>
      </c>
    </row>
    <row r="24" spans="1:45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3">
        <v>12</v>
      </c>
      <c r="O24" s="3">
        <v>12</v>
      </c>
      <c r="P24" s="3">
        <v>12</v>
      </c>
      <c r="Q24" s="3">
        <v>9</v>
      </c>
      <c r="R24" s="3">
        <v>9</v>
      </c>
      <c r="S24" s="3">
        <v>9</v>
      </c>
      <c r="T24" s="3">
        <v>9</v>
      </c>
      <c r="U24" s="3">
        <v>9</v>
      </c>
      <c r="V24" s="3">
        <v>16</v>
      </c>
      <c r="W24" s="3">
        <v>15</v>
      </c>
      <c r="X24" s="3">
        <v>8</v>
      </c>
      <c r="Y24" s="3">
        <v>8</v>
      </c>
      <c r="Z24" s="3">
        <v>8</v>
      </c>
      <c r="AA24" s="3">
        <v>8</v>
      </c>
      <c r="AB24" s="3">
        <v>8</v>
      </c>
      <c r="AC24" s="3">
        <v>8</v>
      </c>
      <c r="AD24" s="3">
        <v>8</v>
      </c>
      <c r="AE24" s="3">
        <v>8</v>
      </c>
      <c r="AF24" s="3">
        <v>8</v>
      </c>
    </row>
    <row r="25" spans="1:45" x14ac:dyDescent="0.45">
      <c r="A25" s="3" t="s">
        <v>137</v>
      </c>
      <c r="B25" s="3">
        <v>703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45" x14ac:dyDescent="0.45">
      <c r="A26" s="3" t="s">
        <v>138</v>
      </c>
      <c r="B26" s="3">
        <v>615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45" x14ac:dyDescent="0.45">
      <c r="A27" s="15" t="s">
        <v>139</v>
      </c>
      <c r="B27" s="3">
        <v>286</v>
      </c>
      <c r="C27">
        <v>1237</v>
      </c>
      <c r="D27">
        <v>1172</v>
      </c>
      <c r="E27">
        <v>1092</v>
      </c>
      <c r="F27">
        <v>1006</v>
      </c>
      <c r="G27">
        <v>832</v>
      </c>
      <c r="H27">
        <v>841</v>
      </c>
      <c r="I27">
        <v>759</v>
      </c>
      <c r="J27">
        <v>680</v>
      </c>
      <c r="K27">
        <v>599</v>
      </c>
      <c r="L27">
        <v>516</v>
      </c>
      <c r="M27">
        <v>433</v>
      </c>
      <c r="N27">
        <v>352</v>
      </c>
      <c r="O27">
        <v>271</v>
      </c>
      <c r="P27">
        <v>183</v>
      </c>
      <c r="Q27" s="3">
        <v>189</v>
      </c>
      <c r="R27" s="3">
        <v>184</v>
      </c>
      <c r="S27" s="3">
        <v>171</v>
      </c>
      <c r="T27" s="3">
        <v>176</v>
      </c>
      <c r="U27" s="3">
        <v>240</v>
      </c>
      <c r="V27" s="3">
        <v>296</v>
      </c>
      <c r="W27" s="3">
        <v>284</v>
      </c>
      <c r="X27" s="3">
        <v>92</v>
      </c>
      <c r="Y27" s="3">
        <v>176</v>
      </c>
      <c r="Z27" s="3">
        <v>105</v>
      </c>
      <c r="AA27" s="3">
        <v>89</v>
      </c>
      <c r="AB27" s="3">
        <v>257</v>
      </c>
      <c r="AC27" s="3">
        <v>85</v>
      </c>
      <c r="AD27" s="3">
        <v>100</v>
      </c>
      <c r="AE27" s="3">
        <v>210</v>
      </c>
      <c r="AF27" s="3">
        <v>91</v>
      </c>
    </row>
    <row r="28" spans="1:45" x14ac:dyDescent="0.45">
      <c r="A28" s="16" t="s">
        <v>140</v>
      </c>
      <c r="B28" s="3">
        <v>614</v>
      </c>
      <c r="C28">
        <v>368</v>
      </c>
      <c r="D28">
        <v>368</v>
      </c>
      <c r="E28">
        <v>368</v>
      </c>
      <c r="F28">
        <v>368</v>
      </c>
      <c r="G28">
        <v>368</v>
      </c>
      <c r="H28">
        <v>368</v>
      </c>
      <c r="I28">
        <v>368</v>
      </c>
      <c r="J28">
        <v>368</v>
      </c>
      <c r="K28">
        <v>368</v>
      </c>
      <c r="L28">
        <v>368</v>
      </c>
      <c r="M28">
        <v>368</v>
      </c>
      <c r="N28">
        <v>368</v>
      </c>
      <c r="O28">
        <v>368</v>
      </c>
      <c r="P28">
        <v>368</v>
      </c>
      <c r="Q28" s="3">
        <v>252</v>
      </c>
      <c r="R28" s="3">
        <v>233</v>
      </c>
      <c r="S28" s="3">
        <v>247</v>
      </c>
      <c r="T28" s="3">
        <v>240</v>
      </c>
      <c r="U28" s="3">
        <v>279</v>
      </c>
      <c r="V28" s="3">
        <v>358</v>
      </c>
      <c r="W28" s="3">
        <v>376</v>
      </c>
      <c r="X28" s="3">
        <v>435</v>
      </c>
      <c r="Y28" s="3">
        <v>268</v>
      </c>
      <c r="Z28" s="3">
        <v>268</v>
      </c>
      <c r="AA28" s="3">
        <v>268</v>
      </c>
      <c r="AB28" s="3">
        <v>268</v>
      </c>
      <c r="AC28" s="3">
        <v>194</v>
      </c>
      <c r="AD28" s="3">
        <v>195</v>
      </c>
      <c r="AE28" s="3">
        <v>195</v>
      </c>
      <c r="AF28" s="3">
        <v>200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x14ac:dyDescent="0.45">
      <c r="A29" s="16" t="s">
        <v>141</v>
      </c>
      <c r="B29" s="9">
        <v>698</v>
      </c>
      <c r="C29" s="3">
        <v>1815</v>
      </c>
      <c r="D29" s="3">
        <v>1897</v>
      </c>
      <c r="E29" s="3">
        <v>1978</v>
      </c>
      <c r="F29" s="3">
        <v>2064</v>
      </c>
      <c r="G29" s="3">
        <v>2056</v>
      </c>
      <c r="H29" s="3">
        <v>2228</v>
      </c>
      <c r="I29" s="3">
        <v>2311</v>
      </c>
      <c r="J29" s="3">
        <v>2389</v>
      </c>
      <c r="K29" s="3">
        <v>2471</v>
      </c>
      <c r="L29" s="3">
        <v>2554</v>
      </c>
      <c r="M29" s="3">
        <v>2636</v>
      </c>
      <c r="N29" s="3">
        <v>2717</v>
      </c>
      <c r="O29" s="3">
        <v>2799</v>
      </c>
      <c r="P29" s="3">
        <v>2886</v>
      </c>
      <c r="Q29" s="3">
        <v>244</v>
      </c>
      <c r="R29" s="3">
        <v>250</v>
      </c>
      <c r="S29" s="3">
        <v>239</v>
      </c>
      <c r="T29" s="3">
        <v>256</v>
      </c>
      <c r="U29" s="3">
        <v>240</v>
      </c>
      <c r="V29" s="3"/>
      <c r="W29" s="3"/>
      <c r="X29" s="3">
        <v>403</v>
      </c>
      <c r="Y29" s="3">
        <v>260</v>
      </c>
      <c r="Z29" s="3">
        <v>330</v>
      </c>
      <c r="AA29" s="3">
        <v>537</v>
      </c>
      <c r="AB29" s="3">
        <v>369</v>
      </c>
      <c r="AC29" s="3">
        <v>309</v>
      </c>
      <c r="AD29" s="3">
        <v>548</v>
      </c>
      <c r="AE29" s="3">
        <v>460</v>
      </c>
      <c r="AF29" s="3">
        <v>208</v>
      </c>
    </row>
    <row r="30" spans="1:45" x14ac:dyDescent="0.45">
      <c r="A30" s="17" t="s">
        <v>142</v>
      </c>
      <c r="B30" s="3">
        <v>614</v>
      </c>
      <c r="C30">
        <v>368</v>
      </c>
      <c r="D30">
        <v>368</v>
      </c>
      <c r="E30">
        <v>368</v>
      </c>
      <c r="F30">
        <v>368</v>
      </c>
      <c r="G30">
        <v>368</v>
      </c>
      <c r="H30">
        <v>368</v>
      </c>
      <c r="I30">
        <v>368</v>
      </c>
      <c r="J30">
        <v>368</v>
      </c>
      <c r="K30">
        <v>368</v>
      </c>
      <c r="L30">
        <v>368</v>
      </c>
      <c r="M30">
        <v>368</v>
      </c>
      <c r="N30">
        <v>368</v>
      </c>
      <c r="O30">
        <v>368</v>
      </c>
      <c r="P30">
        <v>368</v>
      </c>
      <c r="Q30" s="3">
        <v>252</v>
      </c>
      <c r="R30" s="3">
        <v>233</v>
      </c>
      <c r="S30" s="3">
        <v>247</v>
      </c>
      <c r="T30" s="3">
        <v>240</v>
      </c>
      <c r="U30" s="3">
        <v>279</v>
      </c>
      <c r="V30" s="3"/>
      <c r="W30" s="3"/>
      <c r="X30" s="3">
        <v>435</v>
      </c>
      <c r="Y30" s="3">
        <v>268</v>
      </c>
      <c r="Z30" s="3">
        <v>268</v>
      </c>
      <c r="AA30" s="3">
        <v>268</v>
      </c>
      <c r="AB30" s="3">
        <v>268</v>
      </c>
      <c r="AC30" s="3">
        <v>194</v>
      </c>
      <c r="AD30" s="3">
        <v>195</v>
      </c>
      <c r="AE30" s="3">
        <v>195</v>
      </c>
      <c r="AF30" s="3">
        <v>200</v>
      </c>
    </row>
    <row r="31" spans="1:45" x14ac:dyDescent="0.45">
      <c r="Q31" s="3"/>
      <c r="R31" s="3"/>
      <c r="S31" s="3"/>
      <c r="T31" s="3"/>
      <c r="U31" s="3"/>
    </row>
    <row r="34" spans="3:21" x14ac:dyDescent="0.4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3:21" x14ac:dyDescent="0.4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8" spans="3:21" x14ac:dyDescent="0.45">
      <c r="N38" s="3"/>
    </row>
    <row r="39" spans="3:21" x14ac:dyDescent="0.45">
      <c r="N39" s="3"/>
      <c r="O39" s="3"/>
      <c r="P39" s="3"/>
      <c r="Q39" s="3"/>
      <c r="R39" s="3"/>
      <c r="S39" s="3"/>
      <c r="T39" s="3"/>
      <c r="U39" s="3"/>
    </row>
    <row r="40" spans="3:21" x14ac:dyDescent="0.45">
      <c r="N40" s="3"/>
    </row>
    <row r="41" spans="3:21" x14ac:dyDescent="0.45">
      <c r="N41" s="3"/>
    </row>
    <row r="42" spans="3:21" x14ac:dyDescent="0.45">
      <c r="N42" s="3"/>
    </row>
    <row r="43" spans="3:21" x14ac:dyDescent="0.45">
      <c r="N43" s="3"/>
    </row>
    <row r="44" spans="3:21" x14ac:dyDescent="0.45">
      <c r="N44" s="3"/>
    </row>
  </sheetData>
  <sortState xmlns:xlrd2="http://schemas.microsoft.com/office/spreadsheetml/2017/richdata2" ref="N34:N40">
    <sortCondition ref="N34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32"/>
  <sheetViews>
    <sheetView tabSelected="1" zoomScaleNormal="100" zoomScalePageLayoutView="85" workbookViewId="0">
      <selection activeCell="U25" sqref="U25"/>
    </sheetView>
  </sheetViews>
  <sheetFormatPr defaultColWidth="11.08984375" defaultRowHeight="19.2" x14ac:dyDescent="0.45"/>
  <cols>
    <col min="1" max="16384" width="11.08984375" style="3"/>
  </cols>
  <sheetData>
    <row r="1" spans="1:47" x14ac:dyDescent="0.45">
      <c r="A1" s="3" t="s">
        <v>143</v>
      </c>
      <c r="B1" s="3" t="s">
        <v>1</v>
      </c>
      <c r="C1" s="3" t="s">
        <v>187</v>
      </c>
      <c r="D1" s="3" t="s">
        <v>212</v>
      </c>
      <c r="E1" s="3" t="s">
        <v>213</v>
      </c>
      <c r="F1" s="3" t="s">
        <v>214</v>
      </c>
      <c r="G1" s="3" t="s">
        <v>215</v>
      </c>
      <c r="H1" s="3" t="s">
        <v>216</v>
      </c>
      <c r="I1" s="3" t="s">
        <v>217</v>
      </c>
      <c r="J1" s="3" t="s">
        <v>218</v>
      </c>
      <c r="K1" s="3" t="s">
        <v>219</v>
      </c>
      <c r="L1" s="3" t="s">
        <v>220</v>
      </c>
      <c r="M1" s="3" t="s">
        <v>221</v>
      </c>
      <c r="N1" s="3" t="s">
        <v>222</v>
      </c>
      <c r="O1" s="3" t="s">
        <v>223</v>
      </c>
      <c r="P1" s="3" t="s">
        <v>224</v>
      </c>
      <c r="Q1" s="3" t="s">
        <v>225</v>
      </c>
      <c r="R1" s="3" t="s">
        <v>226</v>
      </c>
      <c r="S1" s="3" t="s">
        <v>227</v>
      </c>
      <c r="T1" s="3" t="s">
        <v>228</v>
      </c>
      <c r="U1" s="3" t="s">
        <v>229</v>
      </c>
      <c r="V1" s="3" t="s">
        <v>230</v>
      </c>
      <c r="W1" s="3" t="s">
        <v>231</v>
      </c>
      <c r="X1" s="3" t="s">
        <v>232</v>
      </c>
      <c r="Y1" s="3" t="s">
        <v>233</v>
      </c>
      <c r="Z1" s="3" t="s">
        <v>234</v>
      </c>
      <c r="AA1" s="3" t="s">
        <v>235</v>
      </c>
      <c r="AB1" s="3" t="s">
        <v>236</v>
      </c>
      <c r="AC1" s="3" t="s">
        <v>237</v>
      </c>
      <c r="AD1" s="3" t="s">
        <v>238</v>
      </c>
      <c r="AE1" s="3" t="s">
        <v>239</v>
      </c>
      <c r="AF1" s="3" t="s">
        <v>240</v>
      </c>
      <c r="AG1" s="3" t="s">
        <v>241</v>
      </c>
      <c r="AH1" s="3" t="s">
        <v>242</v>
      </c>
      <c r="AI1" s="3" t="s">
        <v>243</v>
      </c>
      <c r="AJ1" s="3" t="s">
        <v>244</v>
      </c>
      <c r="AK1" s="3" t="s">
        <v>245</v>
      </c>
      <c r="AL1" s="3" t="s">
        <v>246</v>
      </c>
      <c r="AM1" s="3" t="s">
        <v>158</v>
      </c>
      <c r="AN1" s="3" t="s">
        <v>159</v>
      </c>
      <c r="AO1" s="3" t="s">
        <v>160</v>
      </c>
      <c r="AP1" s="3" t="s">
        <v>247</v>
      </c>
      <c r="AQ1" s="3" t="s">
        <v>248</v>
      </c>
      <c r="AR1" s="3" t="s">
        <v>162</v>
      </c>
      <c r="AS1" s="3" t="s">
        <v>163</v>
      </c>
      <c r="AT1" s="3" t="s">
        <v>249</v>
      </c>
      <c r="AU1" s="3" t="s">
        <v>39</v>
      </c>
    </row>
    <row r="2" spans="1:47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54</v>
      </c>
      <c r="N2" s="3" t="s">
        <v>54</v>
      </c>
      <c r="O2" s="3" t="s">
        <v>54</v>
      </c>
      <c r="P2" s="3" t="s">
        <v>54</v>
      </c>
      <c r="Q2" s="3" t="s">
        <v>54</v>
      </c>
      <c r="R2" s="3" t="s">
        <v>54</v>
      </c>
      <c r="S2" s="3" t="s">
        <v>54</v>
      </c>
      <c r="T2" s="3" t="s">
        <v>54</v>
      </c>
      <c r="U2" s="3" t="s">
        <v>54</v>
      </c>
      <c r="V2" s="3" t="s">
        <v>54</v>
      </c>
      <c r="W2" s="3" t="s">
        <v>54</v>
      </c>
      <c r="X2" s="3" t="s">
        <v>54</v>
      </c>
      <c r="Y2" s="3" t="s">
        <v>54</v>
      </c>
      <c r="Z2" s="3" t="s">
        <v>54</v>
      </c>
      <c r="AA2" s="3" t="s">
        <v>54</v>
      </c>
      <c r="AB2" s="3" t="s">
        <v>54</v>
      </c>
      <c r="AC2" s="3" t="s">
        <v>167</v>
      </c>
      <c r="AF2" s="3" t="s">
        <v>250</v>
      </c>
      <c r="AG2" s="3" t="s">
        <v>250</v>
      </c>
      <c r="AH2" s="3" t="s">
        <v>250</v>
      </c>
      <c r="AI2" s="3" t="s">
        <v>250</v>
      </c>
      <c r="AJ2" s="3" t="s">
        <v>250</v>
      </c>
      <c r="AK2" s="3" t="s">
        <v>56</v>
      </c>
      <c r="AL2" s="3" t="s">
        <v>57</v>
      </c>
      <c r="AT2" s="3" t="s">
        <v>168</v>
      </c>
    </row>
    <row r="3" spans="1:47" x14ac:dyDescent="0.45">
      <c r="A3" s="3" t="s">
        <v>169</v>
      </c>
      <c r="B3" s="7"/>
      <c r="AU3" s="3" t="s">
        <v>167</v>
      </c>
    </row>
    <row r="4" spans="1:47" x14ac:dyDescent="0.45">
      <c r="A4" s="3" t="s">
        <v>170</v>
      </c>
      <c r="B4" s="4"/>
      <c r="AC4" s="3" t="b">
        <v>1</v>
      </c>
      <c r="AD4" s="3" t="b">
        <v>1</v>
      </c>
      <c r="AE4" s="3" t="b">
        <v>0</v>
      </c>
      <c r="AK4" s="3" t="b">
        <v>1</v>
      </c>
      <c r="AL4" s="3" t="b">
        <v>1</v>
      </c>
      <c r="AM4" s="3" t="b">
        <v>1</v>
      </c>
      <c r="AN4" s="3" t="b">
        <v>1</v>
      </c>
      <c r="AO4" s="3" t="b">
        <v>1</v>
      </c>
      <c r="AP4" s="3" t="b">
        <v>1</v>
      </c>
      <c r="AQ4" s="3" t="b">
        <v>1</v>
      </c>
      <c r="AR4" s="3" t="b">
        <v>1</v>
      </c>
      <c r="AS4" s="3" t="b">
        <v>1</v>
      </c>
      <c r="AT4" s="3" t="b">
        <v>1</v>
      </c>
    </row>
    <row r="5" spans="1:47" x14ac:dyDescent="0.45">
      <c r="A5" s="3" t="s">
        <v>171</v>
      </c>
      <c r="AC5" s="3">
        <v>4</v>
      </c>
      <c r="AD5" s="3">
        <v>2.2999999999999998</v>
      </c>
      <c r="AE5" s="3">
        <v>0</v>
      </c>
      <c r="AK5" s="3">
        <v>9</v>
      </c>
      <c r="AL5" s="3">
        <v>2</v>
      </c>
      <c r="AM5" s="3">
        <v>3.5</v>
      </c>
      <c r="AN5" s="3">
        <v>7</v>
      </c>
      <c r="AO5" s="3">
        <v>14</v>
      </c>
      <c r="AP5" s="3">
        <v>2</v>
      </c>
      <c r="AQ5" s="3">
        <v>3.5</v>
      </c>
      <c r="AR5" s="3">
        <v>7</v>
      </c>
      <c r="AS5" s="3">
        <v>14</v>
      </c>
      <c r="AT5" s="3">
        <v>3</v>
      </c>
    </row>
    <row r="6" spans="1:47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63</v>
      </c>
      <c r="P6" s="3" t="s">
        <v>63</v>
      </c>
      <c r="Q6" s="3" t="s">
        <v>63</v>
      </c>
      <c r="R6" s="3" t="s">
        <v>63</v>
      </c>
      <c r="S6" s="3" t="s">
        <v>63</v>
      </c>
      <c r="T6" s="3" t="s">
        <v>63</v>
      </c>
      <c r="U6" s="3" t="s">
        <v>63</v>
      </c>
      <c r="V6" s="3" t="s">
        <v>63</v>
      </c>
      <c r="W6" s="3" t="s">
        <v>63</v>
      </c>
      <c r="X6" s="3" t="s">
        <v>63</v>
      </c>
      <c r="Y6" s="3" t="s">
        <v>63</v>
      </c>
      <c r="Z6" s="3" t="s">
        <v>63</v>
      </c>
      <c r="AA6" s="3" t="s">
        <v>63</v>
      </c>
      <c r="AB6" s="3" t="s">
        <v>63</v>
      </c>
      <c r="AC6" s="3" t="s">
        <v>64</v>
      </c>
      <c r="AD6" s="3" t="s">
        <v>64</v>
      </c>
      <c r="AE6" s="3" t="s">
        <v>64</v>
      </c>
      <c r="AF6" s="3" t="s">
        <v>66</v>
      </c>
      <c r="AG6" s="3" t="s">
        <v>66</v>
      </c>
      <c r="AH6" s="3" t="s">
        <v>66</v>
      </c>
      <c r="AI6" s="3" t="s">
        <v>66</v>
      </c>
      <c r="AJ6" s="3" t="s">
        <v>66</v>
      </c>
      <c r="AK6" s="3" t="s">
        <v>66</v>
      </c>
      <c r="AL6" s="3" t="s">
        <v>66</v>
      </c>
      <c r="AM6" s="3" t="s">
        <v>66</v>
      </c>
      <c r="AN6" s="3" t="s">
        <v>66</v>
      </c>
      <c r="AO6" s="3" t="s">
        <v>66</v>
      </c>
      <c r="AP6" s="3" t="s">
        <v>66</v>
      </c>
      <c r="AQ6" s="3" t="s">
        <v>66</v>
      </c>
      <c r="AR6" s="3" t="s">
        <v>66</v>
      </c>
      <c r="AS6" s="3" t="s">
        <v>66</v>
      </c>
      <c r="AT6" s="3" t="s">
        <v>66</v>
      </c>
      <c r="AU6" s="3" t="s">
        <v>65</v>
      </c>
    </row>
    <row r="7" spans="1:47" x14ac:dyDescent="0.45">
      <c r="A7" s="3" t="s">
        <v>178</v>
      </c>
      <c r="B7" s="3">
        <v>418</v>
      </c>
      <c r="C7" s="3">
        <v>1267</v>
      </c>
      <c r="D7" s="3">
        <v>1180</v>
      </c>
      <c r="E7" s="3">
        <v>1096</v>
      </c>
      <c r="F7" s="3">
        <v>1009</v>
      </c>
      <c r="G7" s="3">
        <v>979</v>
      </c>
      <c r="H7" s="3">
        <v>923</v>
      </c>
      <c r="I7" s="3">
        <v>837</v>
      </c>
      <c r="J7" s="3">
        <v>803</v>
      </c>
      <c r="K7" s="3">
        <v>752</v>
      </c>
      <c r="L7" s="3">
        <v>707</v>
      </c>
      <c r="M7" s="3">
        <v>665</v>
      </c>
      <c r="N7" s="3">
        <v>614</v>
      </c>
      <c r="O7" s="3">
        <v>581</v>
      </c>
      <c r="P7" s="3">
        <v>521</v>
      </c>
      <c r="Q7" s="3">
        <v>495</v>
      </c>
      <c r="R7" s="3">
        <v>452</v>
      </c>
      <c r="S7" s="3">
        <v>410</v>
      </c>
      <c r="T7" s="3">
        <v>363</v>
      </c>
      <c r="U7" s="3">
        <v>335</v>
      </c>
      <c r="V7" s="3">
        <v>324</v>
      </c>
      <c r="W7" s="3">
        <v>265</v>
      </c>
      <c r="X7" s="3">
        <v>251</v>
      </c>
      <c r="Y7" s="3">
        <v>238</v>
      </c>
      <c r="Z7" s="3">
        <v>194</v>
      </c>
      <c r="AA7" s="3">
        <v>165</v>
      </c>
      <c r="AB7" s="3">
        <v>149</v>
      </c>
      <c r="AC7" s="3">
        <v>30</v>
      </c>
      <c r="AD7" s="3">
        <v>42</v>
      </c>
      <c r="AE7" s="3">
        <v>43</v>
      </c>
      <c r="AF7" s="3">
        <v>617</v>
      </c>
      <c r="AG7" s="3">
        <v>505</v>
      </c>
      <c r="AH7" s="3">
        <v>390</v>
      </c>
      <c r="AI7" s="3">
        <v>276</v>
      </c>
      <c r="AJ7" s="3">
        <v>160</v>
      </c>
      <c r="AK7" s="3">
        <v>160</v>
      </c>
      <c r="AL7" s="3">
        <v>48</v>
      </c>
      <c r="AM7" s="3">
        <v>47</v>
      </c>
      <c r="AN7" s="3">
        <v>63</v>
      </c>
      <c r="AO7" s="3">
        <v>113</v>
      </c>
      <c r="AP7" s="3">
        <v>50</v>
      </c>
      <c r="AQ7" s="3">
        <v>47</v>
      </c>
      <c r="AR7" s="3">
        <v>63</v>
      </c>
      <c r="AS7" s="3">
        <v>109</v>
      </c>
      <c r="AT7" s="3">
        <v>139</v>
      </c>
      <c r="AU7" s="3">
        <v>339</v>
      </c>
    </row>
    <row r="8" spans="1:47" x14ac:dyDescent="0.45">
      <c r="A8" s="3" t="s">
        <v>179</v>
      </c>
      <c r="B8" s="3">
        <v>355</v>
      </c>
      <c r="C8" s="3">
        <v>284</v>
      </c>
      <c r="D8" s="3">
        <v>284</v>
      </c>
      <c r="E8" s="3">
        <v>284</v>
      </c>
      <c r="F8" s="3">
        <v>284</v>
      </c>
      <c r="G8" s="3">
        <v>284</v>
      </c>
      <c r="H8" s="3">
        <v>284</v>
      </c>
      <c r="I8" s="3">
        <v>284</v>
      </c>
      <c r="J8" s="3">
        <v>284</v>
      </c>
      <c r="K8" s="3">
        <v>284</v>
      </c>
      <c r="L8" s="3">
        <v>284</v>
      </c>
      <c r="M8" s="3">
        <v>284</v>
      </c>
      <c r="N8" s="3">
        <v>284</v>
      </c>
      <c r="O8" s="3">
        <v>284</v>
      </c>
      <c r="P8" s="3">
        <v>284</v>
      </c>
      <c r="Q8" s="3">
        <v>284</v>
      </c>
      <c r="R8" s="3">
        <v>284</v>
      </c>
      <c r="S8" s="3">
        <v>284</v>
      </c>
      <c r="T8" s="3">
        <v>284</v>
      </c>
      <c r="U8" s="3">
        <v>284</v>
      </c>
      <c r="V8" s="3">
        <v>284</v>
      </c>
      <c r="W8" s="3">
        <v>284</v>
      </c>
      <c r="X8" s="3">
        <v>284</v>
      </c>
      <c r="Y8" s="3">
        <v>284</v>
      </c>
      <c r="Z8" s="3">
        <v>284</v>
      </c>
      <c r="AA8" s="3">
        <v>284</v>
      </c>
      <c r="AB8" s="3">
        <v>284</v>
      </c>
      <c r="AC8" s="3">
        <v>115</v>
      </c>
      <c r="AD8" s="3">
        <v>123</v>
      </c>
      <c r="AE8" s="3">
        <v>130</v>
      </c>
      <c r="AF8" s="3">
        <v>167</v>
      </c>
      <c r="AG8" s="3">
        <v>168</v>
      </c>
      <c r="AH8" s="3">
        <v>168</v>
      </c>
      <c r="AI8" s="3">
        <v>168</v>
      </c>
      <c r="AJ8" s="3">
        <v>173</v>
      </c>
      <c r="AK8" s="3">
        <v>415</v>
      </c>
      <c r="AL8" s="3">
        <v>115</v>
      </c>
      <c r="AM8" s="3">
        <v>111</v>
      </c>
      <c r="AN8" s="3">
        <v>111</v>
      </c>
      <c r="AO8" s="3">
        <v>111</v>
      </c>
      <c r="AP8" s="3">
        <v>111</v>
      </c>
      <c r="AQ8" s="3">
        <v>103</v>
      </c>
      <c r="AR8" s="3">
        <v>103</v>
      </c>
      <c r="AS8" s="3">
        <v>103</v>
      </c>
      <c r="AT8" s="3">
        <v>102</v>
      </c>
      <c r="AU8" s="3">
        <v>375</v>
      </c>
    </row>
    <row r="9" spans="1:47" x14ac:dyDescent="0.45">
      <c r="A9" s="3" t="s">
        <v>180</v>
      </c>
      <c r="B9" s="18">
        <v>631</v>
      </c>
      <c r="C9" s="3">
        <v>1844</v>
      </c>
      <c r="D9" s="3">
        <v>1931</v>
      </c>
      <c r="E9" s="3">
        <v>2016</v>
      </c>
      <c r="F9" s="3">
        <v>2103</v>
      </c>
      <c r="G9" s="3">
        <v>2132</v>
      </c>
      <c r="H9" s="3">
        <v>2188</v>
      </c>
      <c r="I9" s="3">
        <v>2273</v>
      </c>
      <c r="J9" s="3">
        <v>2307</v>
      </c>
      <c r="K9" s="3">
        <v>2360</v>
      </c>
      <c r="L9" s="3">
        <v>2405</v>
      </c>
      <c r="M9" s="3">
        <v>2445</v>
      </c>
      <c r="N9" s="3">
        <v>2497</v>
      </c>
      <c r="O9" s="3">
        <v>2531</v>
      </c>
      <c r="P9" s="3">
        <v>2590</v>
      </c>
      <c r="Q9" s="3">
        <v>2617</v>
      </c>
      <c r="R9" s="3">
        <v>2659</v>
      </c>
      <c r="S9" s="3">
        <v>2701</v>
      </c>
      <c r="T9" s="3">
        <v>2749</v>
      </c>
      <c r="U9" s="3">
        <v>2777</v>
      </c>
      <c r="V9" s="3">
        <v>2786</v>
      </c>
      <c r="W9" s="3">
        <v>2846</v>
      </c>
      <c r="X9" s="3">
        <v>2861</v>
      </c>
      <c r="Y9" s="3">
        <v>2874</v>
      </c>
      <c r="Z9" s="3">
        <v>2917</v>
      </c>
      <c r="AA9" s="3">
        <v>2946</v>
      </c>
      <c r="AB9" s="3">
        <v>2962</v>
      </c>
      <c r="AC9" s="3">
        <v>143</v>
      </c>
      <c r="AD9" s="3">
        <v>100</v>
      </c>
      <c r="AE9" s="3">
        <v>95</v>
      </c>
      <c r="AF9" s="3">
        <v>780</v>
      </c>
      <c r="AG9" s="3">
        <v>894</v>
      </c>
      <c r="AH9" s="3">
        <v>1008</v>
      </c>
      <c r="AI9" s="3">
        <v>1122</v>
      </c>
      <c r="AJ9" s="3">
        <v>1225</v>
      </c>
      <c r="AK9" s="3">
        <v>456</v>
      </c>
      <c r="AL9" s="3">
        <v>120</v>
      </c>
      <c r="AM9" s="3">
        <v>158</v>
      </c>
      <c r="AN9" s="3">
        <v>288</v>
      </c>
      <c r="AO9" s="3">
        <v>559</v>
      </c>
      <c r="AP9" s="3">
        <v>121</v>
      </c>
      <c r="AQ9" s="3">
        <v>158</v>
      </c>
      <c r="AR9" s="3">
        <v>288</v>
      </c>
      <c r="AS9" s="3">
        <v>562</v>
      </c>
      <c r="AT9" s="3">
        <v>206</v>
      </c>
    </row>
    <row r="10" spans="1:47" x14ac:dyDescent="0.45">
      <c r="A10" s="3" t="s">
        <v>181</v>
      </c>
      <c r="B10" s="19">
        <v>309</v>
      </c>
      <c r="C10" s="3">
        <v>285</v>
      </c>
      <c r="D10" s="3">
        <v>285</v>
      </c>
      <c r="E10" s="3">
        <v>285</v>
      </c>
      <c r="F10" s="3">
        <v>285</v>
      </c>
      <c r="G10" s="3">
        <v>285</v>
      </c>
      <c r="H10" s="3">
        <v>285</v>
      </c>
      <c r="I10" s="3">
        <v>285</v>
      </c>
      <c r="J10" s="3">
        <v>285</v>
      </c>
      <c r="K10" s="3">
        <v>285</v>
      </c>
      <c r="L10" s="3">
        <v>285</v>
      </c>
      <c r="M10" s="3">
        <v>285</v>
      </c>
      <c r="N10" s="3">
        <v>285</v>
      </c>
      <c r="O10" s="3">
        <v>285</v>
      </c>
      <c r="P10" s="3">
        <v>285</v>
      </c>
      <c r="Q10" s="3">
        <v>285</v>
      </c>
      <c r="R10" s="3">
        <v>285</v>
      </c>
      <c r="S10" s="3">
        <v>285</v>
      </c>
      <c r="T10" s="3">
        <v>285</v>
      </c>
      <c r="U10" s="3">
        <v>285</v>
      </c>
      <c r="V10" s="3">
        <v>285</v>
      </c>
      <c r="W10" s="3">
        <v>285</v>
      </c>
      <c r="X10" s="3">
        <v>285</v>
      </c>
      <c r="Y10" s="3">
        <v>285</v>
      </c>
      <c r="Z10" s="3">
        <v>285</v>
      </c>
      <c r="AA10" s="3">
        <v>285</v>
      </c>
      <c r="AB10" s="3">
        <v>285</v>
      </c>
      <c r="AC10" s="3">
        <v>104</v>
      </c>
      <c r="AD10" s="3">
        <v>127</v>
      </c>
      <c r="AE10" s="3">
        <v>123</v>
      </c>
      <c r="AF10" s="3">
        <v>167</v>
      </c>
      <c r="AG10" s="3">
        <v>168</v>
      </c>
      <c r="AH10" s="3">
        <v>168</v>
      </c>
      <c r="AI10" s="3">
        <v>168</v>
      </c>
      <c r="AJ10" s="3">
        <v>173</v>
      </c>
      <c r="AK10" s="3">
        <v>442</v>
      </c>
      <c r="AL10" s="3">
        <v>111</v>
      </c>
      <c r="AM10" s="3">
        <v>111</v>
      </c>
      <c r="AN10" s="3">
        <v>111</v>
      </c>
      <c r="AO10" s="3">
        <v>111</v>
      </c>
      <c r="AP10" s="3">
        <v>103</v>
      </c>
      <c r="AQ10" s="3">
        <v>103</v>
      </c>
      <c r="AR10" s="3">
        <v>103</v>
      </c>
      <c r="AS10" s="3">
        <v>103</v>
      </c>
      <c r="AT10" s="3">
        <v>102</v>
      </c>
    </row>
    <row r="11" spans="1:47" x14ac:dyDescent="0.45">
      <c r="A11" s="3" t="s">
        <v>182</v>
      </c>
      <c r="AC11" s="3">
        <v>122</v>
      </c>
    </row>
    <row r="12" spans="1:47" x14ac:dyDescent="0.45">
      <c r="A12" s="3" t="s">
        <v>183</v>
      </c>
      <c r="AC12" s="3">
        <v>60</v>
      </c>
    </row>
    <row r="13" spans="1:47" x14ac:dyDescent="0.45">
      <c r="A13" s="3" t="s">
        <v>73</v>
      </c>
    </row>
    <row r="14" spans="1:47" x14ac:dyDescent="0.45">
      <c r="A14" s="3" t="s">
        <v>74</v>
      </c>
    </row>
    <row r="15" spans="1:47" x14ac:dyDescent="0.45">
      <c r="A15" s="3" t="s">
        <v>184</v>
      </c>
      <c r="B15" s="3">
        <v>431</v>
      </c>
      <c r="C15" s="3">
        <v>1832</v>
      </c>
      <c r="D15" s="3">
        <v>1919</v>
      </c>
      <c r="E15" s="3">
        <v>2005</v>
      </c>
      <c r="F15" s="3">
        <v>2092</v>
      </c>
      <c r="G15" s="3">
        <v>2120</v>
      </c>
      <c r="H15" s="3">
        <v>2177</v>
      </c>
      <c r="I15" s="3">
        <v>2262</v>
      </c>
      <c r="J15" s="3">
        <v>2296</v>
      </c>
      <c r="K15" s="3">
        <v>2349</v>
      </c>
      <c r="L15" s="3">
        <v>2349</v>
      </c>
      <c r="M15" s="3">
        <v>2435</v>
      </c>
      <c r="N15" s="3">
        <v>2486</v>
      </c>
      <c r="O15" s="3">
        <v>2520</v>
      </c>
      <c r="P15" s="3">
        <v>2579</v>
      </c>
      <c r="Q15" s="3">
        <v>2606</v>
      </c>
      <c r="R15" s="3">
        <v>2648</v>
      </c>
      <c r="S15" s="3">
        <v>2689</v>
      </c>
      <c r="T15" s="3">
        <v>2738</v>
      </c>
      <c r="U15" s="3">
        <v>2766</v>
      </c>
      <c r="V15" s="3">
        <v>2776</v>
      </c>
      <c r="W15" s="3">
        <v>2835</v>
      </c>
      <c r="X15" s="3">
        <v>2850</v>
      </c>
      <c r="Y15" s="3">
        <v>2863</v>
      </c>
      <c r="Z15" s="3">
        <v>2906</v>
      </c>
      <c r="AA15" s="3">
        <v>2935</v>
      </c>
      <c r="AB15" s="3">
        <v>2951</v>
      </c>
      <c r="AD15" s="3">
        <v>120</v>
      </c>
      <c r="AE15" s="3">
        <v>120</v>
      </c>
      <c r="AF15" s="3">
        <v>758</v>
      </c>
      <c r="AG15" s="3">
        <v>872</v>
      </c>
      <c r="AH15" s="3">
        <v>985</v>
      </c>
      <c r="AI15" s="3">
        <v>1099</v>
      </c>
      <c r="AJ15" s="3">
        <v>1202</v>
      </c>
      <c r="AK15" s="3">
        <v>199</v>
      </c>
      <c r="AP15" s="3">
        <v>121</v>
      </c>
      <c r="AT15" s="3">
        <v>182</v>
      </c>
      <c r="AU15" s="3">
        <v>116</v>
      </c>
    </row>
    <row r="16" spans="1:47" x14ac:dyDescent="0.45">
      <c r="A16" s="3" t="s">
        <v>185</v>
      </c>
      <c r="B16" s="3">
        <v>152</v>
      </c>
      <c r="C16" s="3">
        <v>230</v>
      </c>
      <c r="D16" s="3">
        <v>230</v>
      </c>
      <c r="E16" s="3">
        <v>230</v>
      </c>
      <c r="F16" s="3">
        <v>230</v>
      </c>
      <c r="G16" s="3">
        <v>230</v>
      </c>
      <c r="H16" s="3">
        <v>230</v>
      </c>
      <c r="I16" s="3">
        <v>230</v>
      </c>
      <c r="J16" s="3">
        <v>230</v>
      </c>
      <c r="K16" s="3">
        <v>230</v>
      </c>
      <c r="L16" s="3">
        <v>230</v>
      </c>
      <c r="M16" s="3">
        <v>230</v>
      </c>
      <c r="N16" s="3">
        <v>230</v>
      </c>
      <c r="O16" s="3">
        <v>230</v>
      </c>
      <c r="P16" s="3">
        <v>230</v>
      </c>
      <c r="Q16" s="3">
        <v>230</v>
      </c>
      <c r="R16" s="3">
        <v>230</v>
      </c>
      <c r="S16" s="3">
        <v>230</v>
      </c>
      <c r="T16" s="3">
        <v>230</v>
      </c>
      <c r="U16" s="3">
        <v>230</v>
      </c>
      <c r="V16" s="3">
        <v>230</v>
      </c>
      <c r="W16" s="3">
        <v>230</v>
      </c>
      <c r="X16" s="3">
        <v>230</v>
      </c>
      <c r="Y16" s="3">
        <v>230</v>
      </c>
      <c r="Z16" s="3">
        <v>230</v>
      </c>
      <c r="AA16" s="3">
        <v>230</v>
      </c>
      <c r="AB16" s="3">
        <v>230</v>
      </c>
      <c r="AD16" s="3">
        <v>57</v>
      </c>
      <c r="AE16" s="3">
        <v>54</v>
      </c>
      <c r="AF16" s="3">
        <v>117</v>
      </c>
      <c r="AG16" s="3">
        <v>118</v>
      </c>
      <c r="AH16" s="3">
        <v>118</v>
      </c>
      <c r="AI16" s="3">
        <v>118</v>
      </c>
      <c r="AJ16" s="3">
        <v>123</v>
      </c>
      <c r="AK16" s="3">
        <v>60</v>
      </c>
      <c r="AP16" s="3">
        <v>74</v>
      </c>
      <c r="AT16" s="3">
        <v>66</v>
      </c>
      <c r="AU16" s="3">
        <v>205</v>
      </c>
    </row>
    <row r="17" spans="1:47" x14ac:dyDescent="0.45">
      <c r="A17" s="3" t="s">
        <v>77</v>
      </c>
      <c r="B17" s="3">
        <v>495</v>
      </c>
      <c r="AF17" s="3">
        <v>765</v>
      </c>
      <c r="AG17" s="3">
        <v>880</v>
      </c>
      <c r="AH17" s="3">
        <v>992</v>
      </c>
      <c r="AI17" s="3">
        <v>1107</v>
      </c>
      <c r="AJ17" s="3">
        <v>1211</v>
      </c>
      <c r="AK17" s="3">
        <v>174</v>
      </c>
      <c r="AT17" s="3">
        <v>191</v>
      </c>
      <c r="AU17" s="3">
        <v>234</v>
      </c>
    </row>
    <row r="18" spans="1:47" x14ac:dyDescent="0.45">
      <c r="A18" s="3" t="s">
        <v>78</v>
      </c>
      <c r="B18" s="3">
        <v>152</v>
      </c>
      <c r="AF18" s="3">
        <v>119</v>
      </c>
      <c r="AG18" s="3">
        <v>119</v>
      </c>
      <c r="AH18" s="3">
        <v>119</v>
      </c>
      <c r="AI18" s="3">
        <v>119</v>
      </c>
      <c r="AJ18" s="3">
        <v>124</v>
      </c>
      <c r="AK18" s="3">
        <v>277</v>
      </c>
      <c r="AT18" s="3">
        <v>67</v>
      </c>
      <c r="AU18" s="3">
        <v>295</v>
      </c>
    </row>
    <row r="19" spans="1:47" x14ac:dyDescent="0.45">
      <c r="A19" s="3" t="s">
        <v>79</v>
      </c>
      <c r="B19" s="3">
        <v>528</v>
      </c>
      <c r="AF19" s="3">
        <v>787</v>
      </c>
      <c r="AG19" s="3">
        <v>900</v>
      </c>
      <c r="AH19" s="3">
        <v>1014</v>
      </c>
      <c r="AI19" s="3">
        <v>1128</v>
      </c>
      <c r="AJ19" s="3">
        <v>1231</v>
      </c>
      <c r="AT19" s="3">
        <v>212</v>
      </c>
    </row>
    <row r="20" spans="1:47" x14ac:dyDescent="0.45">
      <c r="A20" s="3" t="s">
        <v>80</v>
      </c>
      <c r="B20" s="3">
        <v>244</v>
      </c>
      <c r="AF20" s="3">
        <v>155</v>
      </c>
      <c r="AG20" s="3">
        <v>155</v>
      </c>
      <c r="AH20" s="3">
        <v>155</v>
      </c>
      <c r="AI20" s="3">
        <v>155</v>
      </c>
      <c r="AJ20" s="3">
        <v>160</v>
      </c>
      <c r="AT20" s="3">
        <v>103</v>
      </c>
    </row>
    <row r="21" spans="1:47" x14ac:dyDescent="0.45">
      <c r="A21" s="3" t="s">
        <v>81</v>
      </c>
      <c r="AD21" s="3">
        <v>107</v>
      </c>
      <c r="AE21" s="3">
        <v>116</v>
      </c>
      <c r="AF21" s="3">
        <v>695</v>
      </c>
      <c r="AG21" s="3">
        <v>583</v>
      </c>
      <c r="AH21" s="3">
        <v>467</v>
      </c>
      <c r="AI21" s="3">
        <v>354</v>
      </c>
      <c r="AJ21" s="3">
        <v>238</v>
      </c>
      <c r="AL21" s="3">
        <v>113</v>
      </c>
    </row>
    <row r="22" spans="1:47" x14ac:dyDescent="0.45">
      <c r="A22" s="3" t="s">
        <v>82</v>
      </c>
      <c r="AD22" s="3">
        <v>81</v>
      </c>
      <c r="AE22" s="3">
        <v>79</v>
      </c>
      <c r="AF22" s="3">
        <v>125</v>
      </c>
      <c r="AG22" s="3">
        <v>125</v>
      </c>
      <c r="AH22" s="3">
        <v>125</v>
      </c>
      <c r="AI22" s="3">
        <v>125</v>
      </c>
      <c r="AJ22" s="3">
        <v>130</v>
      </c>
      <c r="AL22" s="3">
        <v>67</v>
      </c>
    </row>
    <row r="23" spans="1:47" x14ac:dyDescent="0.45">
      <c r="A23" s="3" t="s">
        <v>83</v>
      </c>
      <c r="B23" s="3" t="str">
        <f>"LTM_1450_8.1/"&amp;B1&amp;".png"</f>
        <v>LTM_1450_8.1/BODY.png</v>
      </c>
      <c r="C23" s="3" t="str">
        <f t="shared" ref="C23:AU23" si="0">"LTM_1450_8.1/"&amp;C1&amp;".png"</f>
        <v>LTM_1450_8.1/T_16.1.png</v>
      </c>
      <c r="D23" s="3" t="str">
        <f t="shared" si="0"/>
        <v>LTM_1450_8.1/T_21.4.png</v>
      </c>
      <c r="E23" s="3" t="str">
        <f t="shared" si="0"/>
        <v>LTM_1450_8.1/T_26.6.png</v>
      </c>
      <c r="F23" s="3" t="str">
        <f t="shared" si="0"/>
        <v>LTM_1450_8.1/T_31.9.png</v>
      </c>
      <c r="G23" s="3" t="str">
        <f t="shared" si="0"/>
        <v>LTM_1450_8.1/T_32.8.png</v>
      </c>
      <c r="H23" s="3" t="str">
        <f t="shared" si="0"/>
        <v>LTM_1450_8.1/T_37.2.png</v>
      </c>
      <c r="I23" s="3" t="str">
        <f t="shared" si="0"/>
        <v>LTM_1450_8.1/T_42.5.png</v>
      </c>
      <c r="J23" s="3" t="str">
        <f t="shared" si="0"/>
        <v>LTM_1450_8.1/T_44.3.png</v>
      </c>
      <c r="K23" s="3" t="str">
        <f t="shared" si="0"/>
        <v>LTM_1450_8.1/T_47.8.png</v>
      </c>
      <c r="L23" s="3" t="str">
        <f t="shared" si="0"/>
        <v>LTM_1450_8.1/T_49.6.png</v>
      </c>
      <c r="M23" s="3" t="str">
        <f t="shared" si="0"/>
        <v>LTM_1450_8.1/T_53.1.png</v>
      </c>
      <c r="N23" s="3" t="str">
        <f t="shared" si="0"/>
        <v>LTM_1450_8.1/T_55.8.png</v>
      </c>
      <c r="O23" s="3" t="str">
        <f t="shared" si="0"/>
        <v>LTM_1450_8.1/T_58.3.png</v>
      </c>
      <c r="P23" s="3" t="str">
        <f t="shared" si="0"/>
        <v>LTM_1450_8.1/T_61.1.png</v>
      </c>
      <c r="Q23" s="3" t="str">
        <f t="shared" si="0"/>
        <v>LTM_1450_8.1/T_63.6.png</v>
      </c>
      <c r="R23" s="3" t="str">
        <f t="shared" si="0"/>
        <v>LTM_1450_8.1/T_66.4.png</v>
      </c>
      <c r="S23" s="3" t="str">
        <f t="shared" si="0"/>
        <v>LTM_1450_8.1/T_68.9.png</v>
      </c>
      <c r="T23" s="3" t="str">
        <f t="shared" si="0"/>
        <v>LTM_1450_8.1/T_71.7.png</v>
      </c>
      <c r="U23" s="3" t="str">
        <f t="shared" si="0"/>
        <v>LTM_1450_8.1/T_73.5.png</v>
      </c>
      <c r="V23" s="3" t="str">
        <f t="shared" si="0"/>
        <v>LTM_1450_8.1/T_74.2.png</v>
      </c>
      <c r="W23" s="3" t="str">
        <f t="shared" si="0"/>
        <v>LTM_1450_8.1/T_77.png</v>
      </c>
      <c r="X23" s="3" t="str">
        <f t="shared" si="0"/>
        <v>LTM_1450_8.1/T_78.8.png</v>
      </c>
      <c r="Y23" s="3" t="str">
        <f t="shared" si="0"/>
        <v>LTM_1450_8.1/T_79.5.png</v>
      </c>
      <c r="Z23" s="3" t="str">
        <f t="shared" si="0"/>
        <v>LTM_1450_8.1/T_82.2.png</v>
      </c>
      <c r="AA23" s="3" t="str">
        <f t="shared" si="0"/>
        <v>LTM_1450_8.1/T_84.1.png</v>
      </c>
      <c r="AB23" s="3" t="str">
        <f t="shared" si="0"/>
        <v>LTM_1450_8.1/T_85.png</v>
      </c>
      <c r="AC23" s="3" t="str">
        <f t="shared" si="0"/>
        <v>LTM_1450_8.1/A_4.png</v>
      </c>
      <c r="AD23" s="3" t="str">
        <f t="shared" si="0"/>
        <v>LTM_1450_8.1/A_2.3.png</v>
      </c>
      <c r="AE23" s="3" t="str">
        <f t="shared" si="0"/>
        <v>LTM_1450_8.1/A_0.png</v>
      </c>
      <c r="AF23" s="3" t="str">
        <f t="shared" si="0"/>
        <v>LTM_1450_8.1/K_7.png</v>
      </c>
      <c r="AG23" s="3" t="str">
        <f t="shared" si="0"/>
        <v>LTM_1450_8.1/K_14.png</v>
      </c>
      <c r="AH23" s="3" t="str">
        <f t="shared" si="0"/>
        <v>LTM_1450_8.1/K_21.png</v>
      </c>
      <c r="AI23" s="3" t="str">
        <f t="shared" si="0"/>
        <v>LTM_1450_8.1/K_28.png</v>
      </c>
      <c r="AJ23" s="3" t="str">
        <f t="shared" si="0"/>
        <v>LTM_1450_8.1/K_35.png</v>
      </c>
      <c r="AK23" s="3" t="str">
        <f t="shared" si="0"/>
        <v>LTM_1450_8.1/F9m_nsbs.png</v>
      </c>
      <c r="AL23" s="3" t="str">
        <f t="shared" si="0"/>
        <v>LTM_1450_8.1/F2m_TF_a.png</v>
      </c>
      <c r="AM23" s="3" t="str">
        <f t="shared" si="0"/>
        <v>LTM_1450_8.1/NA_3.5m.png</v>
      </c>
      <c r="AN23" s="3" t="str">
        <f t="shared" si="0"/>
        <v>LTM_1450_8.1/NA_7m.png</v>
      </c>
      <c r="AO23" s="3" t="str">
        <f t="shared" si="0"/>
        <v>LTM_1450_8.1/NA_14m.png</v>
      </c>
      <c r="AP23" s="3" t="str">
        <f t="shared" si="0"/>
        <v>LTM_1450_8.1/2m_NI_rs.png</v>
      </c>
      <c r="AQ23" s="3" t="str">
        <f t="shared" si="0"/>
        <v>LTM_1450_8.1/NI_3.5m.png</v>
      </c>
      <c r="AR23" s="3" t="str">
        <f t="shared" si="0"/>
        <v>LTM_1450_8.1/NI_7m.png</v>
      </c>
      <c r="AS23" s="3" t="str">
        <f t="shared" si="0"/>
        <v>LTM_1450_8.1/NI_14m.png</v>
      </c>
      <c r="AT23" s="3" t="str">
        <f t="shared" si="0"/>
        <v>LTM_1450_8.1/3m_N_head.png</v>
      </c>
      <c r="AU23" s="3" t="str">
        <f t="shared" si="0"/>
        <v>LTM_1450_8.1/L.png</v>
      </c>
    </row>
    <row r="24" spans="1:47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3">
        <v>12</v>
      </c>
      <c r="O24" s="3">
        <v>12</v>
      </c>
      <c r="P24" s="3">
        <v>12</v>
      </c>
      <c r="Q24" s="3">
        <v>12</v>
      </c>
      <c r="R24" s="3">
        <v>12</v>
      </c>
      <c r="S24" s="3">
        <v>12</v>
      </c>
      <c r="T24" s="3">
        <v>12</v>
      </c>
      <c r="U24" s="3">
        <v>12</v>
      </c>
      <c r="V24" s="3">
        <v>12</v>
      </c>
      <c r="W24" s="3">
        <v>12</v>
      </c>
      <c r="X24" s="3">
        <v>12</v>
      </c>
      <c r="Y24" s="3">
        <v>12</v>
      </c>
      <c r="Z24" s="3">
        <v>12</v>
      </c>
      <c r="AA24" s="3">
        <v>12</v>
      </c>
      <c r="AB24" s="3">
        <v>12</v>
      </c>
      <c r="AC24" s="3">
        <v>9</v>
      </c>
      <c r="AD24" s="3">
        <v>9</v>
      </c>
      <c r="AE24" s="3">
        <v>9</v>
      </c>
      <c r="AF24" s="3">
        <v>8</v>
      </c>
      <c r="AG24" s="3">
        <v>8</v>
      </c>
      <c r="AH24" s="3">
        <v>8</v>
      </c>
      <c r="AI24" s="3">
        <v>8</v>
      </c>
      <c r="AJ24" s="3">
        <v>8</v>
      </c>
      <c r="AK24" s="3">
        <v>8</v>
      </c>
      <c r="AL24" s="3">
        <v>8</v>
      </c>
      <c r="AM24" s="3">
        <v>8</v>
      </c>
      <c r="AN24" s="3">
        <v>8</v>
      </c>
      <c r="AO24" s="3">
        <v>8</v>
      </c>
      <c r="AP24" s="3">
        <v>8</v>
      </c>
      <c r="AQ24" s="3">
        <v>8</v>
      </c>
      <c r="AR24" s="3">
        <v>8</v>
      </c>
      <c r="AS24" s="3">
        <v>8</v>
      </c>
      <c r="AT24" s="3">
        <v>8</v>
      </c>
      <c r="AU24" s="3">
        <v>15</v>
      </c>
    </row>
    <row r="25" spans="1:47" x14ac:dyDescent="0.45">
      <c r="A25" s="3" t="s">
        <v>137</v>
      </c>
      <c r="B25" s="3">
        <v>641</v>
      </c>
    </row>
    <row r="26" spans="1:47" x14ac:dyDescent="0.45">
      <c r="A26" s="3" t="s">
        <v>138</v>
      </c>
      <c r="B26" s="3">
        <v>379</v>
      </c>
    </row>
    <row r="27" spans="1:47" x14ac:dyDescent="0.45">
      <c r="A27" s="15" t="s">
        <v>139</v>
      </c>
      <c r="B27" s="3">
        <v>418</v>
      </c>
      <c r="C27" s="3">
        <v>1267</v>
      </c>
      <c r="D27" s="3">
        <v>1180</v>
      </c>
      <c r="E27" s="3">
        <v>1096</v>
      </c>
      <c r="F27" s="3">
        <v>1009</v>
      </c>
      <c r="G27" s="3">
        <v>979</v>
      </c>
      <c r="H27" s="3">
        <v>923</v>
      </c>
      <c r="I27" s="3">
        <v>837</v>
      </c>
      <c r="J27" s="3">
        <v>803</v>
      </c>
      <c r="K27" s="3">
        <v>752</v>
      </c>
      <c r="L27" s="3">
        <v>707</v>
      </c>
      <c r="M27" s="3">
        <v>665</v>
      </c>
      <c r="N27" s="3">
        <v>614</v>
      </c>
      <c r="O27" s="3">
        <v>581</v>
      </c>
      <c r="P27" s="3">
        <v>521</v>
      </c>
      <c r="Q27" s="3">
        <v>495</v>
      </c>
      <c r="R27" s="3">
        <v>452</v>
      </c>
      <c r="S27" s="3">
        <v>410</v>
      </c>
      <c r="T27" s="3">
        <v>363</v>
      </c>
      <c r="U27" s="3">
        <v>335</v>
      </c>
      <c r="V27" s="3">
        <v>324</v>
      </c>
      <c r="W27" s="3">
        <v>265</v>
      </c>
      <c r="X27" s="3">
        <v>251</v>
      </c>
      <c r="Y27" s="3">
        <v>238</v>
      </c>
      <c r="Z27" s="3">
        <v>194</v>
      </c>
      <c r="AA27" s="3">
        <v>165</v>
      </c>
      <c r="AB27" s="3">
        <v>149</v>
      </c>
      <c r="AC27" s="3">
        <v>30</v>
      </c>
      <c r="AD27" s="3">
        <v>42</v>
      </c>
      <c r="AE27" s="3">
        <v>43</v>
      </c>
      <c r="AF27" s="3">
        <v>617</v>
      </c>
      <c r="AG27" s="3">
        <v>505</v>
      </c>
      <c r="AH27" s="3">
        <v>390</v>
      </c>
      <c r="AI27" s="3">
        <v>276</v>
      </c>
      <c r="AJ27" s="3">
        <v>160</v>
      </c>
      <c r="AK27" s="3">
        <v>160</v>
      </c>
      <c r="AL27" s="3">
        <v>48</v>
      </c>
      <c r="AM27" s="3">
        <v>47</v>
      </c>
      <c r="AN27" s="3">
        <v>63</v>
      </c>
      <c r="AO27" s="3">
        <v>113</v>
      </c>
      <c r="AP27" s="3">
        <v>50</v>
      </c>
      <c r="AQ27" s="3">
        <v>47</v>
      </c>
      <c r="AR27" s="3">
        <v>63</v>
      </c>
      <c r="AS27" s="3">
        <v>109</v>
      </c>
      <c r="AT27" s="3">
        <v>139</v>
      </c>
      <c r="AU27" s="3">
        <v>339</v>
      </c>
    </row>
    <row r="28" spans="1:47" x14ac:dyDescent="0.45">
      <c r="A28" s="16" t="s">
        <v>140</v>
      </c>
      <c r="B28" s="3">
        <v>355</v>
      </c>
      <c r="C28" s="3">
        <v>284</v>
      </c>
      <c r="D28" s="3">
        <v>284</v>
      </c>
      <c r="E28" s="3">
        <v>284</v>
      </c>
      <c r="F28" s="3">
        <v>284</v>
      </c>
      <c r="G28" s="3">
        <v>284</v>
      </c>
      <c r="H28" s="3">
        <v>284</v>
      </c>
      <c r="I28" s="3">
        <v>284</v>
      </c>
      <c r="J28" s="3">
        <v>284</v>
      </c>
      <c r="K28" s="3">
        <v>284</v>
      </c>
      <c r="L28" s="3">
        <v>284</v>
      </c>
      <c r="M28" s="3">
        <v>284</v>
      </c>
      <c r="N28" s="3">
        <v>284</v>
      </c>
      <c r="O28" s="3">
        <v>284</v>
      </c>
      <c r="P28" s="3">
        <v>284</v>
      </c>
      <c r="Q28" s="3">
        <v>284</v>
      </c>
      <c r="R28" s="3">
        <v>284</v>
      </c>
      <c r="S28" s="3">
        <v>284</v>
      </c>
      <c r="T28" s="3">
        <v>284</v>
      </c>
      <c r="U28" s="3">
        <v>284</v>
      </c>
      <c r="V28" s="3">
        <v>284</v>
      </c>
      <c r="W28" s="3">
        <v>284</v>
      </c>
      <c r="X28" s="3">
        <v>284</v>
      </c>
      <c r="Y28" s="3">
        <v>284</v>
      </c>
      <c r="Z28" s="3">
        <v>284</v>
      </c>
      <c r="AA28" s="3">
        <v>284</v>
      </c>
      <c r="AB28" s="3">
        <v>284</v>
      </c>
      <c r="AC28" s="3">
        <v>115</v>
      </c>
      <c r="AD28" s="3">
        <v>123</v>
      </c>
      <c r="AE28" s="3">
        <v>130</v>
      </c>
      <c r="AF28" s="3">
        <v>167</v>
      </c>
      <c r="AG28" s="3">
        <v>168</v>
      </c>
      <c r="AH28" s="3">
        <v>168</v>
      </c>
      <c r="AI28" s="3">
        <v>168</v>
      </c>
      <c r="AJ28" s="3">
        <v>173</v>
      </c>
      <c r="AK28" s="3">
        <v>435</v>
      </c>
      <c r="AL28" s="3">
        <v>105</v>
      </c>
      <c r="AM28" s="3">
        <v>111</v>
      </c>
      <c r="AN28" s="3">
        <v>111</v>
      </c>
      <c r="AO28" s="3">
        <v>111</v>
      </c>
      <c r="AP28" s="3">
        <v>111</v>
      </c>
      <c r="AQ28" s="3">
        <v>103</v>
      </c>
      <c r="AR28" s="3">
        <v>103</v>
      </c>
      <c r="AS28" s="3">
        <v>103</v>
      </c>
      <c r="AT28" s="3">
        <v>102</v>
      </c>
      <c r="AU28" s="3">
        <v>375</v>
      </c>
    </row>
    <row r="29" spans="1:47" x14ac:dyDescent="0.45">
      <c r="A29" s="16" t="s">
        <v>141</v>
      </c>
      <c r="B29" s="18">
        <v>631</v>
      </c>
      <c r="C29" s="3">
        <v>1844</v>
      </c>
      <c r="D29" s="3">
        <v>1931</v>
      </c>
      <c r="E29" s="3">
        <v>2016</v>
      </c>
      <c r="F29" s="3">
        <v>2103</v>
      </c>
      <c r="G29" s="3">
        <v>2132</v>
      </c>
      <c r="H29" s="3">
        <v>2188</v>
      </c>
      <c r="I29" s="3">
        <v>2273</v>
      </c>
      <c r="J29" s="3">
        <v>2307</v>
      </c>
      <c r="K29" s="3">
        <v>2360</v>
      </c>
      <c r="L29" s="3">
        <v>2405</v>
      </c>
      <c r="M29" s="3">
        <v>2445</v>
      </c>
      <c r="N29" s="3">
        <v>2497</v>
      </c>
      <c r="O29" s="3">
        <v>2531</v>
      </c>
      <c r="P29" s="3">
        <v>2590</v>
      </c>
      <c r="Q29" s="3">
        <v>2617</v>
      </c>
      <c r="R29" s="3">
        <v>2659</v>
      </c>
      <c r="S29" s="3">
        <v>2701</v>
      </c>
      <c r="T29" s="3">
        <v>2749</v>
      </c>
      <c r="U29" s="3">
        <v>2777</v>
      </c>
      <c r="V29" s="3">
        <v>2786</v>
      </c>
      <c r="W29" s="3">
        <v>2846</v>
      </c>
      <c r="X29" s="3">
        <v>2861</v>
      </c>
      <c r="Y29" s="3">
        <v>2874</v>
      </c>
      <c r="Z29" s="3">
        <v>2917</v>
      </c>
      <c r="AA29" s="3">
        <v>2946</v>
      </c>
      <c r="AB29" s="3">
        <v>2962</v>
      </c>
      <c r="AC29" s="3">
        <v>143</v>
      </c>
      <c r="AD29" s="3">
        <v>100</v>
      </c>
      <c r="AE29" s="3">
        <v>95</v>
      </c>
      <c r="AF29" s="3">
        <v>780</v>
      </c>
      <c r="AG29" s="3">
        <v>894</v>
      </c>
      <c r="AH29" s="3">
        <v>1008</v>
      </c>
      <c r="AI29" s="3">
        <v>1122</v>
      </c>
      <c r="AJ29" s="3">
        <v>1225</v>
      </c>
      <c r="AK29" s="3">
        <v>456</v>
      </c>
      <c r="AL29" s="3">
        <v>120</v>
      </c>
      <c r="AM29" s="3">
        <v>158</v>
      </c>
      <c r="AN29" s="3">
        <v>288</v>
      </c>
      <c r="AO29" s="3">
        <v>559</v>
      </c>
      <c r="AP29" s="3">
        <v>121</v>
      </c>
      <c r="AQ29" s="3">
        <v>158</v>
      </c>
      <c r="AR29" s="3">
        <v>288</v>
      </c>
      <c r="AS29" s="3">
        <v>562</v>
      </c>
      <c r="AT29" s="3">
        <v>206</v>
      </c>
    </row>
    <row r="30" spans="1:47" x14ac:dyDescent="0.45">
      <c r="A30" s="17" t="s">
        <v>142</v>
      </c>
      <c r="B30" s="19">
        <v>309</v>
      </c>
      <c r="C30" s="3">
        <v>284</v>
      </c>
      <c r="D30" s="3">
        <v>284</v>
      </c>
      <c r="E30" s="3">
        <v>284</v>
      </c>
      <c r="F30" s="3">
        <v>284</v>
      </c>
      <c r="G30" s="3">
        <v>284</v>
      </c>
      <c r="H30" s="3">
        <v>284</v>
      </c>
      <c r="I30" s="3">
        <v>284</v>
      </c>
      <c r="J30" s="3">
        <v>284</v>
      </c>
      <c r="K30" s="3">
        <v>284</v>
      </c>
      <c r="L30" s="3">
        <v>284</v>
      </c>
      <c r="M30" s="3">
        <v>284</v>
      </c>
      <c r="N30" s="3">
        <v>284</v>
      </c>
      <c r="O30" s="3">
        <v>284</v>
      </c>
      <c r="P30" s="3">
        <v>284</v>
      </c>
      <c r="Q30" s="3">
        <v>284</v>
      </c>
      <c r="R30" s="3">
        <v>284</v>
      </c>
      <c r="S30" s="3">
        <v>284</v>
      </c>
      <c r="T30" s="3">
        <v>284</v>
      </c>
      <c r="U30" s="3">
        <v>284</v>
      </c>
      <c r="V30" s="3">
        <v>284</v>
      </c>
      <c r="W30" s="3">
        <v>284</v>
      </c>
      <c r="X30" s="3">
        <v>284</v>
      </c>
      <c r="Y30" s="3">
        <v>284</v>
      </c>
      <c r="Z30" s="3">
        <v>284</v>
      </c>
      <c r="AA30" s="3">
        <v>284</v>
      </c>
      <c r="AB30" s="3">
        <v>284</v>
      </c>
      <c r="AC30" s="3">
        <v>115</v>
      </c>
      <c r="AD30" s="3">
        <v>123</v>
      </c>
      <c r="AE30" s="3">
        <v>130</v>
      </c>
      <c r="AF30" s="3">
        <v>167</v>
      </c>
      <c r="AG30" s="3">
        <v>168</v>
      </c>
      <c r="AH30" s="3">
        <v>168</v>
      </c>
      <c r="AI30" s="3">
        <v>168</v>
      </c>
      <c r="AJ30" s="3">
        <v>173</v>
      </c>
      <c r="AK30" s="3">
        <v>435</v>
      </c>
      <c r="AL30" s="3">
        <v>105</v>
      </c>
      <c r="AM30" s="3">
        <v>111</v>
      </c>
      <c r="AN30" s="3">
        <v>111</v>
      </c>
      <c r="AO30" s="3">
        <v>111</v>
      </c>
      <c r="AP30" s="3">
        <v>111</v>
      </c>
      <c r="AQ30" s="3">
        <v>103</v>
      </c>
      <c r="AR30" s="3">
        <v>103</v>
      </c>
      <c r="AS30" s="3">
        <v>103</v>
      </c>
      <c r="AT30" s="3">
        <v>104</v>
      </c>
    </row>
    <row r="31" spans="1:47" x14ac:dyDescent="0.45">
      <c r="B31"/>
    </row>
    <row r="32" spans="1:47" x14ac:dyDescent="0.45">
      <c r="B32"/>
    </row>
  </sheetData>
  <sortState xmlns:xlrd2="http://schemas.microsoft.com/office/spreadsheetml/2017/richdata2" ref="C33:C58">
    <sortCondition ref="C33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9"/>
  <sheetViews>
    <sheetView topLeftCell="J1" zoomScaleNormal="85" zoomScalePageLayoutView="85" workbookViewId="0">
      <selection activeCell="V5" sqref="V5"/>
    </sheetView>
  </sheetViews>
  <sheetFormatPr defaultColWidth="11.08984375" defaultRowHeight="19.2" x14ac:dyDescent="0.45"/>
  <sheetData>
    <row r="1" spans="1:24" x14ac:dyDescent="0.45">
      <c r="A1" s="3" t="s">
        <v>143</v>
      </c>
      <c r="B1" s="3" t="s">
        <v>1</v>
      </c>
      <c r="C1" s="3" t="s">
        <v>251</v>
      </c>
      <c r="D1" s="3" t="s">
        <v>252</v>
      </c>
      <c r="E1" s="3" t="s">
        <v>253</v>
      </c>
      <c r="F1" s="3" t="s">
        <v>254</v>
      </c>
      <c r="G1" s="3" t="s">
        <v>255</v>
      </c>
      <c r="H1" s="3" t="s">
        <v>256</v>
      </c>
      <c r="I1" s="3" t="s">
        <v>257</v>
      </c>
      <c r="J1" s="3" t="s">
        <v>258</v>
      </c>
      <c r="K1" s="3" t="s">
        <v>259</v>
      </c>
      <c r="L1" s="9" t="s">
        <v>260</v>
      </c>
      <c r="M1" s="3" t="s">
        <v>237</v>
      </c>
      <c r="N1" s="3" t="s">
        <v>261</v>
      </c>
      <c r="O1" s="3" t="s">
        <v>262</v>
      </c>
      <c r="P1" s="3" t="s">
        <v>40</v>
      </c>
      <c r="Q1" s="3" t="s">
        <v>263</v>
      </c>
      <c r="R1" s="3" t="s">
        <v>264</v>
      </c>
      <c r="S1" s="3" t="s">
        <v>247</v>
      </c>
      <c r="T1" s="3" t="s">
        <v>265</v>
      </c>
      <c r="U1" s="3" t="s">
        <v>266</v>
      </c>
      <c r="V1" s="3" t="s">
        <v>267</v>
      </c>
      <c r="W1" s="3" t="s">
        <v>39</v>
      </c>
      <c r="X1" s="3" t="s">
        <v>268</v>
      </c>
    </row>
    <row r="2" spans="1:24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9" t="s">
        <v>54</v>
      </c>
      <c r="M2" s="3" t="s">
        <v>167</v>
      </c>
      <c r="N2" s="3"/>
      <c r="O2" s="3" t="s">
        <v>57</v>
      </c>
      <c r="P2" s="3" t="s">
        <v>56</v>
      </c>
      <c r="Q2" s="3"/>
      <c r="R2" s="3"/>
      <c r="S2" s="3"/>
      <c r="T2" s="3"/>
      <c r="U2" s="3"/>
      <c r="V2" s="3" t="s">
        <v>168</v>
      </c>
      <c r="W2" s="3"/>
      <c r="X2" s="3"/>
    </row>
    <row r="3" spans="1:24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9"/>
      <c r="M3" s="3"/>
      <c r="N3" s="3"/>
      <c r="O3" s="3"/>
      <c r="P3" s="3"/>
      <c r="Q3" s="3"/>
      <c r="R3" s="3"/>
      <c r="S3" s="3"/>
      <c r="T3" s="3"/>
      <c r="U3" s="3"/>
      <c r="V3" s="3"/>
      <c r="W3" s="3" t="s">
        <v>167</v>
      </c>
      <c r="X3" s="3" t="s">
        <v>54</v>
      </c>
    </row>
    <row r="4" spans="1:24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9"/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/>
      <c r="X4" s="3"/>
    </row>
    <row r="5" spans="1:24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9"/>
      <c r="M5" s="3">
        <v>4</v>
      </c>
      <c r="N5" s="3">
        <v>2.2999999999999998</v>
      </c>
      <c r="O5" s="3">
        <v>2</v>
      </c>
      <c r="P5" s="3">
        <v>9</v>
      </c>
      <c r="Q5" s="3">
        <v>7</v>
      </c>
      <c r="R5" s="3">
        <v>14</v>
      </c>
      <c r="S5" s="3">
        <v>2</v>
      </c>
      <c r="T5" s="3">
        <v>7</v>
      </c>
      <c r="U5" s="3">
        <v>14</v>
      </c>
      <c r="V5" s="3">
        <v>3</v>
      </c>
      <c r="W5" s="3"/>
      <c r="X5" s="3"/>
    </row>
    <row r="6" spans="1:24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9" t="s">
        <v>63</v>
      </c>
      <c r="M6" s="3" t="s">
        <v>64</v>
      </c>
      <c r="N6" s="3" t="s">
        <v>64</v>
      </c>
      <c r="O6" s="3" t="s">
        <v>66</v>
      </c>
      <c r="P6" s="3" t="s">
        <v>66</v>
      </c>
      <c r="Q6" s="3" t="s">
        <v>66</v>
      </c>
      <c r="R6" s="3" t="s">
        <v>66</v>
      </c>
      <c r="S6" s="3" t="s">
        <v>66</v>
      </c>
      <c r="T6" s="3" t="s">
        <v>66</v>
      </c>
      <c r="U6" s="3" t="s">
        <v>66</v>
      </c>
      <c r="V6" s="3" t="s">
        <v>66</v>
      </c>
      <c r="W6" s="3" t="s">
        <v>65</v>
      </c>
      <c r="X6" s="3" t="s">
        <v>65</v>
      </c>
    </row>
    <row r="7" spans="1:24" x14ac:dyDescent="0.45">
      <c r="A7" s="3" t="s">
        <v>178</v>
      </c>
      <c r="B7" s="3">
        <v>75</v>
      </c>
      <c r="C7">
        <v>800</v>
      </c>
      <c r="D7">
        <v>710</v>
      </c>
      <c r="E7">
        <v>617</v>
      </c>
      <c r="F7">
        <v>523</v>
      </c>
      <c r="G7">
        <v>430</v>
      </c>
      <c r="H7">
        <v>336</v>
      </c>
      <c r="I7">
        <v>243</v>
      </c>
      <c r="J7">
        <v>150</v>
      </c>
      <c r="K7">
        <v>58</v>
      </c>
      <c r="L7" s="10">
        <v>13</v>
      </c>
      <c r="M7" s="3">
        <v>105</v>
      </c>
      <c r="N7" s="3">
        <v>120</v>
      </c>
      <c r="O7" s="3">
        <v>129</v>
      </c>
      <c r="P7" s="3">
        <v>207</v>
      </c>
      <c r="Q7" s="3">
        <v>71</v>
      </c>
      <c r="R7" s="3">
        <v>133</v>
      </c>
      <c r="S7" s="3">
        <v>99</v>
      </c>
      <c r="T7" s="3">
        <v>71</v>
      </c>
      <c r="U7" s="3">
        <v>133</v>
      </c>
      <c r="V7" s="3">
        <v>78</v>
      </c>
      <c r="W7" s="3">
        <v>457</v>
      </c>
      <c r="X7" s="3">
        <v>381</v>
      </c>
    </row>
    <row r="8" spans="1:24" x14ac:dyDescent="0.45">
      <c r="A8" s="3" t="s">
        <v>179</v>
      </c>
      <c r="B8" s="3">
        <v>408</v>
      </c>
      <c r="C8">
        <v>182</v>
      </c>
      <c r="D8">
        <v>182</v>
      </c>
      <c r="E8">
        <v>182</v>
      </c>
      <c r="F8">
        <v>182</v>
      </c>
      <c r="G8">
        <v>182</v>
      </c>
      <c r="H8">
        <v>182</v>
      </c>
      <c r="I8">
        <v>182</v>
      </c>
      <c r="J8">
        <v>182</v>
      </c>
      <c r="K8">
        <v>182</v>
      </c>
      <c r="L8" s="10">
        <v>182</v>
      </c>
      <c r="M8" s="3">
        <v>170</v>
      </c>
      <c r="N8" s="3">
        <v>184</v>
      </c>
      <c r="O8" s="3">
        <v>172</v>
      </c>
      <c r="P8" s="3">
        <v>484</v>
      </c>
      <c r="Q8" s="3">
        <v>172</v>
      </c>
      <c r="R8" s="3">
        <v>172</v>
      </c>
      <c r="S8" s="3">
        <v>173</v>
      </c>
      <c r="T8" s="3">
        <v>167</v>
      </c>
      <c r="U8" s="3">
        <v>167</v>
      </c>
      <c r="V8" s="3">
        <v>161</v>
      </c>
      <c r="W8" s="3">
        <v>411</v>
      </c>
      <c r="X8" s="3">
        <v>424</v>
      </c>
    </row>
    <row r="9" spans="1:24" x14ac:dyDescent="0.45">
      <c r="A9" s="3" t="s">
        <v>180</v>
      </c>
      <c r="B9" s="9">
        <v>464</v>
      </c>
      <c r="C9" s="3">
        <v>1419</v>
      </c>
      <c r="D9" s="3">
        <v>1508</v>
      </c>
      <c r="E9" s="3">
        <v>1601</v>
      </c>
      <c r="F9" s="3">
        <v>1695</v>
      </c>
      <c r="G9" s="3">
        <v>1789</v>
      </c>
      <c r="H9" s="3">
        <v>1882</v>
      </c>
      <c r="I9" s="3">
        <v>1975</v>
      </c>
      <c r="J9" s="3">
        <v>2067</v>
      </c>
      <c r="K9" s="3">
        <v>2160</v>
      </c>
      <c r="L9" s="10">
        <v>2243</v>
      </c>
      <c r="M9" s="3">
        <v>231</v>
      </c>
      <c r="N9" s="3">
        <v>188</v>
      </c>
      <c r="O9" s="3">
        <v>203</v>
      </c>
      <c r="P9" s="3">
        <v>540</v>
      </c>
      <c r="Q9" s="3">
        <v>320</v>
      </c>
      <c r="R9" s="3">
        <v>631</v>
      </c>
      <c r="S9" s="3">
        <v>168</v>
      </c>
      <c r="T9" s="3">
        <v>322</v>
      </c>
      <c r="U9" s="3">
        <v>631</v>
      </c>
      <c r="V9" s="3">
        <v>178</v>
      </c>
      <c r="W9" s="3"/>
      <c r="X9" s="3"/>
    </row>
    <row r="10" spans="1:24" x14ac:dyDescent="0.45">
      <c r="A10" s="3" t="s">
        <v>181</v>
      </c>
      <c r="B10" s="14">
        <v>328</v>
      </c>
      <c r="C10" s="3">
        <v>188</v>
      </c>
      <c r="D10" s="3">
        <v>188</v>
      </c>
      <c r="E10" s="3">
        <v>188</v>
      </c>
      <c r="F10" s="3">
        <v>188</v>
      </c>
      <c r="G10" s="3">
        <v>188</v>
      </c>
      <c r="H10" s="3">
        <v>188</v>
      </c>
      <c r="I10" s="3">
        <v>188</v>
      </c>
      <c r="J10" s="3">
        <v>188</v>
      </c>
      <c r="K10" s="3">
        <v>188</v>
      </c>
      <c r="L10" s="10">
        <v>188</v>
      </c>
      <c r="M10" s="3">
        <v>160</v>
      </c>
      <c r="N10" s="3">
        <v>189</v>
      </c>
      <c r="O10" s="3">
        <v>172</v>
      </c>
      <c r="P10" s="3">
        <v>512</v>
      </c>
      <c r="Q10" s="3">
        <v>172</v>
      </c>
      <c r="R10" s="3">
        <v>172</v>
      </c>
      <c r="S10" s="3">
        <v>166</v>
      </c>
      <c r="T10" s="3">
        <v>167</v>
      </c>
      <c r="U10" s="3">
        <v>167</v>
      </c>
      <c r="V10" s="3">
        <v>173</v>
      </c>
      <c r="W10" s="3"/>
      <c r="X10" s="3"/>
    </row>
    <row r="11" spans="1:24" x14ac:dyDescent="0.45">
      <c r="A11" s="3" t="s">
        <v>182</v>
      </c>
      <c r="B11" s="3"/>
      <c r="C11" s="3">
        <v>1352</v>
      </c>
      <c r="D11" s="3">
        <v>1262</v>
      </c>
      <c r="E11" s="3">
        <v>1169</v>
      </c>
      <c r="F11" s="3">
        <v>1075</v>
      </c>
      <c r="G11" s="3">
        <v>982</v>
      </c>
      <c r="H11" s="3">
        <v>888</v>
      </c>
      <c r="I11" s="3">
        <v>795</v>
      </c>
      <c r="J11" s="3">
        <v>702</v>
      </c>
      <c r="K11" s="3">
        <v>610</v>
      </c>
      <c r="L11" s="10">
        <v>565</v>
      </c>
      <c r="M11" s="3">
        <v>207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45">
      <c r="A12" s="3" t="s">
        <v>183</v>
      </c>
      <c r="B12" s="3"/>
      <c r="C12" s="3">
        <v>131</v>
      </c>
      <c r="D12" s="3">
        <v>131</v>
      </c>
      <c r="E12" s="3">
        <v>131</v>
      </c>
      <c r="F12" s="3">
        <v>131</v>
      </c>
      <c r="G12" s="3">
        <v>131</v>
      </c>
      <c r="H12" s="3">
        <v>131</v>
      </c>
      <c r="I12" s="3">
        <v>131</v>
      </c>
      <c r="J12" s="3">
        <v>131</v>
      </c>
      <c r="K12" s="3">
        <v>131</v>
      </c>
      <c r="L12" s="10">
        <v>131</v>
      </c>
      <c r="M12" s="3">
        <v>117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45">
      <c r="A15" s="3" t="s">
        <v>184</v>
      </c>
      <c r="B15" s="3">
        <v>278</v>
      </c>
      <c r="C15" s="3">
        <v>1402</v>
      </c>
      <c r="D15" s="3">
        <v>1491</v>
      </c>
      <c r="E15" s="3">
        <v>1583</v>
      </c>
      <c r="F15" s="3">
        <v>1678</v>
      </c>
      <c r="G15" s="3">
        <v>1772</v>
      </c>
      <c r="H15" s="3">
        <v>1864</v>
      </c>
      <c r="I15" s="3">
        <v>1957</v>
      </c>
      <c r="J15" s="3">
        <v>2049</v>
      </c>
      <c r="K15" s="3">
        <v>2142</v>
      </c>
      <c r="L15" s="11">
        <v>2226</v>
      </c>
      <c r="M15" s="3"/>
      <c r="N15" s="3">
        <v>206</v>
      </c>
      <c r="P15" s="3">
        <v>322</v>
      </c>
      <c r="R15" s="3"/>
      <c r="S15" s="3">
        <v>168</v>
      </c>
      <c r="T15" s="3"/>
      <c r="U15" s="3"/>
      <c r="V15" s="3">
        <v>159</v>
      </c>
      <c r="W15" s="3">
        <v>201</v>
      </c>
      <c r="X15" s="3">
        <v>374</v>
      </c>
    </row>
    <row r="16" spans="1:24" x14ac:dyDescent="0.45">
      <c r="A16" s="3" t="s">
        <v>185</v>
      </c>
      <c r="B16" s="3">
        <v>196</v>
      </c>
      <c r="C16" s="3">
        <v>131</v>
      </c>
      <c r="D16" s="3">
        <v>131</v>
      </c>
      <c r="E16" s="3">
        <v>131</v>
      </c>
      <c r="F16" s="3">
        <v>131</v>
      </c>
      <c r="G16" s="3">
        <v>131</v>
      </c>
      <c r="H16" s="3">
        <v>131</v>
      </c>
      <c r="I16" s="3">
        <v>131</v>
      </c>
      <c r="J16" s="3">
        <v>131</v>
      </c>
      <c r="K16" s="3">
        <v>131</v>
      </c>
      <c r="L16" s="11">
        <v>131</v>
      </c>
      <c r="M16" s="3"/>
      <c r="N16" s="3">
        <v>112</v>
      </c>
      <c r="P16" s="3">
        <v>90</v>
      </c>
      <c r="R16" s="3"/>
      <c r="S16" s="3">
        <v>127</v>
      </c>
      <c r="T16" s="3"/>
      <c r="U16" s="3"/>
      <c r="V16" s="3">
        <v>109</v>
      </c>
      <c r="W16" s="3">
        <v>123</v>
      </c>
      <c r="X16" s="3">
        <v>172</v>
      </c>
    </row>
    <row r="17" spans="1:29" x14ac:dyDescent="0.45">
      <c r="A17" s="3" t="s">
        <v>77</v>
      </c>
      <c r="B17" s="3">
        <v>319</v>
      </c>
      <c r="C17" s="3">
        <v>1392</v>
      </c>
      <c r="D17" s="3">
        <v>1481</v>
      </c>
      <c r="E17" s="3">
        <v>1573</v>
      </c>
      <c r="F17" s="3">
        <v>1668</v>
      </c>
      <c r="G17" s="3">
        <v>1762</v>
      </c>
      <c r="H17" s="3">
        <v>1854</v>
      </c>
      <c r="I17" s="3">
        <v>1947</v>
      </c>
      <c r="J17" s="3">
        <v>2039</v>
      </c>
      <c r="K17" s="3">
        <v>2132</v>
      </c>
      <c r="L17" s="11">
        <v>2216</v>
      </c>
      <c r="M17" s="3"/>
      <c r="N17" s="3"/>
      <c r="O17" s="3"/>
      <c r="P17" s="3">
        <v>246</v>
      </c>
      <c r="Q17" s="3"/>
      <c r="R17" s="3"/>
      <c r="S17" s="3"/>
      <c r="T17" s="3"/>
      <c r="U17" s="3"/>
      <c r="V17" s="3">
        <v>172</v>
      </c>
      <c r="W17" s="3">
        <v>346</v>
      </c>
      <c r="X17" s="3"/>
    </row>
    <row r="18" spans="1:29" x14ac:dyDescent="0.45">
      <c r="A18" s="3" t="s">
        <v>78</v>
      </c>
      <c r="B18" s="3">
        <v>196</v>
      </c>
      <c r="C18" s="3">
        <v>141</v>
      </c>
      <c r="D18" s="3">
        <v>141</v>
      </c>
      <c r="E18" s="3">
        <v>141</v>
      </c>
      <c r="F18" s="3">
        <v>141</v>
      </c>
      <c r="G18" s="3">
        <v>141</v>
      </c>
      <c r="H18" s="3">
        <v>141</v>
      </c>
      <c r="I18" s="3">
        <v>141</v>
      </c>
      <c r="J18" s="3">
        <v>141</v>
      </c>
      <c r="K18" s="3">
        <v>141</v>
      </c>
      <c r="L18" s="11">
        <v>141</v>
      </c>
      <c r="M18" s="3"/>
      <c r="N18" s="3"/>
      <c r="O18" s="3"/>
      <c r="P18" s="3">
        <v>349</v>
      </c>
      <c r="Q18" s="3"/>
      <c r="R18" s="3"/>
      <c r="S18" s="3"/>
      <c r="T18" s="3"/>
      <c r="U18" s="3"/>
      <c r="V18" s="3">
        <v>116</v>
      </c>
      <c r="W18" s="3">
        <v>282</v>
      </c>
      <c r="X18" s="3"/>
    </row>
    <row r="19" spans="1:29" x14ac:dyDescent="0.45">
      <c r="A19" s="3" t="s">
        <v>79</v>
      </c>
      <c r="B19" s="3">
        <v>382</v>
      </c>
      <c r="C19" s="3"/>
      <c r="D19" s="3"/>
      <c r="E19" s="3"/>
      <c r="F19" s="3"/>
      <c r="G19" s="3"/>
      <c r="H19" s="3"/>
      <c r="I19" s="3"/>
      <c r="J19" s="3"/>
      <c r="K19" s="3"/>
      <c r="L19" s="9"/>
      <c r="M19" s="3"/>
      <c r="N19" s="3"/>
      <c r="O19" s="3"/>
      <c r="P19" s="3"/>
      <c r="Q19" s="3"/>
      <c r="R19" s="3"/>
      <c r="S19" s="3"/>
      <c r="T19" s="3"/>
      <c r="U19" s="3"/>
      <c r="V19" s="3">
        <v>189</v>
      </c>
      <c r="W19" s="3"/>
      <c r="X19" s="3"/>
    </row>
    <row r="20" spans="1:29" x14ac:dyDescent="0.45">
      <c r="A20" s="3" t="s">
        <v>80</v>
      </c>
      <c r="B20" s="3">
        <v>263</v>
      </c>
      <c r="C20" s="3"/>
      <c r="D20" s="3"/>
      <c r="E20" s="3"/>
      <c r="F20" s="3"/>
      <c r="G20" s="3"/>
      <c r="H20" s="3"/>
      <c r="I20" s="3"/>
      <c r="J20" s="3"/>
      <c r="K20" s="3"/>
      <c r="L20" s="9"/>
      <c r="M20" s="3"/>
      <c r="N20" s="3"/>
      <c r="O20" s="3"/>
      <c r="P20" s="3"/>
      <c r="Q20" s="3"/>
      <c r="R20" s="3"/>
      <c r="S20" s="3"/>
      <c r="T20" s="3"/>
      <c r="U20" s="3"/>
      <c r="V20" s="3">
        <v>171</v>
      </c>
      <c r="W20" s="3"/>
      <c r="X20" s="3"/>
    </row>
    <row r="21" spans="1:29" x14ac:dyDescent="0.45">
      <c r="A21" s="3" t="s">
        <v>81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9"/>
      <c r="M21" s="3"/>
      <c r="N21" s="3">
        <v>204</v>
      </c>
      <c r="O21" s="3">
        <v>191</v>
      </c>
      <c r="P21" s="3"/>
      <c r="Q21" s="3"/>
      <c r="R21" s="3"/>
      <c r="S21" s="3"/>
      <c r="T21" s="3"/>
      <c r="U21" s="3"/>
      <c r="V21" s="3"/>
      <c r="W21" s="3"/>
      <c r="X21" s="3"/>
    </row>
    <row r="22" spans="1:29" x14ac:dyDescent="0.45">
      <c r="A22" s="3" t="s">
        <v>82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9"/>
      <c r="M22" s="3"/>
      <c r="N22" s="3">
        <v>136</v>
      </c>
      <c r="O22" s="3">
        <v>121</v>
      </c>
      <c r="P22" s="3"/>
      <c r="Q22" s="3"/>
      <c r="R22" s="3"/>
      <c r="S22" s="3"/>
      <c r="T22" s="3"/>
      <c r="U22" s="3"/>
      <c r="V22" s="3"/>
      <c r="W22" s="3"/>
      <c r="X22" s="3"/>
    </row>
    <row r="23" spans="1:29" x14ac:dyDescent="0.45">
      <c r="A23" s="3" t="s">
        <v>83</v>
      </c>
      <c r="B23" s="3" t="str">
        <f>"LTM_1400_7.1/"&amp;B1&amp;".png"</f>
        <v>LTM_1400_7.1/BODY.png</v>
      </c>
      <c r="C23" s="3" t="str">
        <f t="shared" ref="C23:X23" si="0">"LTM_1400_7.1/"&amp;C1&amp;".png"</f>
        <v>LTM_1400_7.1/T_15.4.png</v>
      </c>
      <c r="D23" s="3" t="str">
        <f t="shared" si="0"/>
        <v>LTM_1400_7.1/T_20.5.png</v>
      </c>
      <c r="E23" s="3" t="str">
        <f t="shared" si="0"/>
        <v>LTM_1400_7.1/T_25.7.png</v>
      </c>
      <c r="F23" s="3" t="str">
        <f t="shared" si="0"/>
        <v>LTM_1400_7.1/T_30.8.png</v>
      </c>
      <c r="G23" s="3" t="str">
        <f t="shared" si="0"/>
        <v>LTM_1400_7.1/T_36.png</v>
      </c>
      <c r="H23" s="3" t="str">
        <f t="shared" si="0"/>
        <v>LTM_1400_7.1/T_41.1.png</v>
      </c>
      <c r="I23" s="3" t="str">
        <f t="shared" si="0"/>
        <v>LTM_1400_7.1/T_46.3.png</v>
      </c>
      <c r="J23" s="3" t="str">
        <f t="shared" si="0"/>
        <v>LTM_1400_7.1/T_51.4.png</v>
      </c>
      <c r="K23" s="3" t="str">
        <f t="shared" si="0"/>
        <v>LTM_1400_7.1/T_56.6.png</v>
      </c>
      <c r="L23" s="9" t="str">
        <f t="shared" si="0"/>
        <v>LTM_1400_7.1/T_60.png</v>
      </c>
      <c r="M23" s="3" t="str">
        <f t="shared" si="0"/>
        <v>LTM_1400_7.1/A_4.png</v>
      </c>
      <c r="N23" s="3" t="str">
        <f t="shared" si="0"/>
        <v>LTM_1400_7.1/A_2.3.png</v>
      </c>
      <c r="O23" s="3" t="str">
        <f t="shared" si="0"/>
        <v>LTM_1400_7.1/F2m_TF_a.png</v>
      </c>
      <c r="P23" s="3" t="str">
        <f t="shared" si="0"/>
        <v>LTM_1400_7.1/F9m_nsbs.png</v>
      </c>
      <c r="Q23" s="3" t="str">
        <f t="shared" si="0"/>
        <v>LTM_1400_7.1/NA_7m.png</v>
      </c>
      <c r="R23" s="3" t="str">
        <f t="shared" si="0"/>
        <v>LTM_1400_7.1/NA_14m.png</v>
      </c>
      <c r="S23" s="3" t="str">
        <f t="shared" si="0"/>
        <v>LTM_1400_7.1/2m_NI_rs.png</v>
      </c>
      <c r="T23" s="3" t="str">
        <f t="shared" si="0"/>
        <v>LTM_1400_7.1/NI_7m.png</v>
      </c>
      <c r="U23" s="3" t="str">
        <f t="shared" si="0"/>
        <v>LTM_1400_7.1/NI_14m.png</v>
      </c>
      <c r="V23" s="3" t="str">
        <f t="shared" si="0"/>
        <v>LTM_1400_7.1/3m_N_head.png</v>
      </c>
      <c r="W23" s="3" t="str">
        <f t="shared" si="0"/>
        <v>LTM_1400_7.1/L.png</v>
      </c>
      <c r="X23" s="3" t="str">
        <f t="shared" si="0"/>
        <v>LTM_1400_7.1/Y.png</v>
      </c>
    </row>
    <row r="24" spans="1:29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9">
        <v>12</v>
      </c>
      <c r="M24" s="3">
        <v>9</v>
      </c>
      <c r="N24" s="3">
        <v>9</v>
      </c>
      <c r="O24" s="3">
        <v>8</v>
      </c>
      <c r="P24" s="3">
        <v>8</v>
      </c>
      <c r="Q24" s="3">
        <v>8</v>
      </c>
      <c r="R24" s="3">
        <v>8</v>
      </c>
      <c r="S24" s="3">
        <v>8</v>
      </c>
      <c r="T24" s="3">
        <v>8</v>
      </c>
      <c r="U24" s="3">
        <v>8</v>
      </c>
      <c r="V24" s="3">
        <v>8</v>
      </c>
      <c r="W24" s="3">
        <v>15</v>
      </c>
      <c r="X24" s="3">
        <v>16</v>
      </c>
    </row>
    <row r="25" spans="1:29" x14ac:dyDescent="0.45">
      <c r="A25" s="3" t="s">
        <v>137</v>
      </c>
      <c r="B25" s="3">
        <v>501</v>
      </c>
      <c r="C25" s="3"/>
      <c r="D25" s="3"/>
      <c r="E25" s="3"/>
      <c r="F25" s="3"/>
      <c r="G25" s="3"/>
      <c r="H25" s="3"/>
      <c r="I25" s="3"/>
      <c r="J25" s="3"/>
      <c r="K25" s="3"/>
      <c r="L25" s="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9" x14ac:dyDescent="0.45">
      <c r="A26" s="3" t="s">
        <v>138</v>
      </c>
      <c r="B26" s="3">
        <v>407</v>
      </c>
      <c r="C26" s="3"/>
      <c r="D26" s="3"/>
      <c r="E26" s="3"/>
      <c r="F26" s="3"/>
      <c r="G26" s="3"/>
      <c r="H26" s="3"/>
      <c r="I26" s="3"/>
      <c r="J26" s="3"/>
      <c r="K26" s="3"/>
      <c r="L26" s="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9" x14ac:dyDescent="0.45">
      <c r="A27" s="15" t="s">
        <v>139</v>
      </c>
      <c r="B27" s="3">
        <v>75</v>
      </c>
      <c r="C27">
        <v>800</v>
      </c>
      <c r="D27">
        <v>710</v>
      </c>
      <c r="E27">
        <v>617</v>
      </c>
      <c r="F27">
        <v>523</v>
      </c>
      <c r="G27">
        <v>430</v>
      </c>
      <c r="H27">
        <v>336</v>
      </c>
      <c r="I27">
        <v>243</v>
      </c>
      <c r="J27">
        <v>150</v>
      </c>
      <c r="K27">
        <v>58</v>
      </c>
      <c r="L27" s="10">
        <v>13</v>
      </c>
      <c r="M27" s="3">
        <v>105</v>
      </c>
      <c r="N27" s="3">
        <v>120</v>
      </c>
      <c r="O27" s="3">
        <v>129</v>
      </c>
      <c r="P27" s="3">
        <v>207</v>
      </c>
      <c r="Q27" s="3">
        <v>71</v>
      </c>
      <c r="R27" s="3">
        <v>133</v>
      </c>
      <c r="S27" s="3">
        <v>99</v>
      </c>
      <c r="T27" s="3">
        <v>71</v>
      </c>
      <c r="U27" s="3">
        <v>133</v>
      </c>
      <c r="V27" s="3">
        <v>78</v>
      </c>
      <c r="W27" s="3">
        <v>457</v>
      </c>
      <c r="X27" s="3">
        <v>381</v>
      </c>
    </row>
    <row r="28" spans="1:29" x14ac:dyDescent="0.45">
      <c r="A28" s="16" t="s">
        <v>140</v>
      </c>
      <c r="B28" s="3">
        <v>408</v>
      </c>
      <c r="C28">
        <v>182</v>
      </c>
      <c r="D28">
        <v>182</v>
      </c>
      <c r="E28">
        <v>182</v>
      </c>
      <c r="F28">
        <v>182</v>
      </c>
      <c r="G28">
        <v>182</v>
      </c>
      <c r="H28">
        <v>182</v>
      </c>
      <c r="I28">
        <v>182</v>
      </c>
      <c r="J28">
        <v>182</v>
      </c>
      <c r="K28">
        <v>182</v>
      </c>
      <c r="L28" s="10">
        <v>182</v>
      </c>
      <c r="M28" s="3">
        <v>170</v>
      </c>
      <c r="N28" s="3">
        <v>184</v>
      </c>
      <c r="O28" s="3">
        <v>172</v>
      </c>
      <c r="P28" s="3">
        <v>500</v>
      </c>
      <c r="Q28" s="3">
        <v>172</v>
      </c>
      <c r="R28" s="3">
        <v>172</v>
      </c>
      <c r="S28" s="3">
        <v>173</v>
      </c>
      <c r="T28" s="3">
        <v>167</v>
      </c>
      <c r="U28" s="3">
        <v>167</v>
      </c>
      <c r="V28" s="3">
        <v>161</v>
      </c>
      <c r="W28" s="3">
        <v>411</v>
      </c>
      <c r="X28" s="3">
        <v>424</v>
      </c>
      <c r="Y28" s="3"/>
      <c r="Z28" s="3"/>
      <c r="AA28" s="3"/>
      <c r="AB28" s="3"/>
      <c r="AC28" s="3"/>
    </row>
    <row r="29" spans="1:29" x14ac:dyDescent="0.45">
      <c r="A29" s="16" t="s">
        <v>141</v>
      </c>
      <c r="B29" s="9">
        <v>464</v>
      </c>
      <c r="C29" s="3">
        <v>1419</v>
      </c>
      <c r="D29" s="3">
        <v>1508</v>
      </c>
      <c r="E29" s="3">
        <v>1601</v>
      </c>
      <c r="F29" s="3">
        <v>1695</v>
      </c>
      <c r="G29" s="3">
        <v>1789</v>
      </c>
      <c r="H29" s="3">
        <v>1882</v>
      </c>
      <c r="I29" s="3">
        <v>1975</v>
      </c>
      <c r="J29" s="3">
        <v>2067</v>
      </c>
      <c r="K29" s="3">
        <v>2160</v>
      </c>
      <c r="L29" s="10">
        <v>2243</v>
      </c>
      <c r="M29" s="3">
        <v>231</v>
      </c>
      <c r="N29" s="3">
        <v>188</v>
      </c>
      <c r="O29" s="3">
        <v>203</v>
      </c>
      <c r="P29" s="3">
        <v>540</v>
      </c>
      <c r="Q29" s="3">
        <v>320</v>
      </c>
      <c r="R29" s="3">
        <v>631</v>
      </c>
      <c r="S29" s="3">
        <v>168</v>
      </c>
      <c r="T29" s="3">
        <v>322</v>
      </c>
      <c r="U29" s="3">
        <v>631</v>
      </c>
      <c r="V29" s="3">
        <v>178</v>
      </c>
      <c r="W29" s="3"/>
      <c r="X29" s="3"/>
    </row>
    <row r="30" spans="1:29" x14ac:dyDescent="0.45">
      <c r="A30" s="17" t="s">
        <v>142</v>
      </c>
      <c r="B30" s="3">
        <v>408</v>
      </c>
      <c r="C30">
        <v>182</v>
      </c>
      <c r="D30">
        <v>182</v>
      </c>
      <c r="E30">
        <v>182</v>
      </c>
      <c r="F30">
        <v>182</v>
      </c>
      <c r="G30">
        <v>182</v>
      </c>
      <c r="H30">
        <v>182</v>
      </c>
      <c r="I30">
        <v>182</v>
      </c>
      <c r="J30">
        <v>182</v>
      </c>
      <c r="K30">
        <v>182</v>
      </c>
      <c r="L30" s="10">
        <v>182</v>
      </c>
      <c r="M30" s="3">
        <v>170</v>
      </c>
      <c r="N30" s="3">
        <v>184</v>
      </c>
      <c r="O30" s="3">
        <v>172</v>
      </c>
      <c r="P30" s="3">
        <v>500</v>
      </c>
      <c r="Q30" s="3">
        <v>172</v>
      </c>
      <c r="R30" s="3">
        <v>172</v>
      </c>
      <c r="S30" s="3">
        <v>173</v>
      </c>
      <c r="T30" s="3">
        <v>167</v>
      </c>
      <c r="U30" s="3">
        <v>167</v>
      </c>
      <c r="V30" s="3">
        <v>168</v>
      </c>
      <c r="W30" s="3"/>
      <c r="X30" s="3"/>
    </row>
    <row r="31" spans="1:29" x14ac:dyDescent="0.45">
      <c r="L31" s="10"/>
    </row>
    <row r="32" spans="1:29" x14ac:dyDescent="0.45">
      <c r="L32" s="10"/>
    </row>
    <row r="33" spans="3:12" x14ac:dyDescent="0.45">
      <c r="L33" s="10"/>
    </row>
    <row r="34" spans="3:12" x14ac:dyDescent="0.45">
      <c r="C34" s="3"/>
      <c r="D34" s="3"/>
      <c r="E34" s="3"/>
      <c r="F34" s="3"/>
      <c r="G34" s="3"/>
      <c r="H34" s="3"/>
      <c r="I34" s="3"/>
      <c r="J34" s="3"/>
      <c r="K34" s="3"/>
      <c r="L34" s="9"/>
    </row>
    <row r="35" spans="3:12" x14ac:dyDescent="0.45">
      <c r="C35" s="3"/>
      <c r="D35" s="3"/>
      <c r="E35" s="3"/>
      <c r="F35" s="3"/>
      <c r="G35" s="3"/>
      <c r="H35" s="3"/>
      <c r="I35" s="3"/>
      <c r="J35" s="3"/>
      <c r="K35" s="3"/>
      <c r="L35" s="9"/>
    </row>
    <row r="36" spans="3:12" x14ac:dyDescent="0.45">
      <c r="L36" s="10"/>
    </row>
    <row r="37" spans="3:12" x14ac:dyDescent="0.45">
      <c r="L37" s="10"/>
    </row>
    <row r="38" spans="3:12" x14ac:dyDescent="0.45">
      <c r="L38" s="10"/>
    </row>
    <row r="39" spans="3:12" x14ac:dyDescent="0.45">
      <c r="L39" s="10"/>
    </row>
    <row r="40" spans="3:12" x14ac:dyDescent="0.45">
      <c r="L40" s="10"/>
    </row>
    <row r="41" spans="3:12" x14ac:dyDescent="0.45">
      <c r="L41" s="10"/>
    </row>
    <row r="42" spans="3:12" x14ac:dyDescent="0.45">
      <c r="L42" s="10"/>
    </row>
    <row r="43" spans="3:12" x14ac:dyDescent="0.45">
      <c r="L43" s="10"/>
    </row>
    <row r="46" spans="3:12" x14ac:dyDescent="0.45">
      <c r="L46" s="11"/>
    </row>
    <row r="47" spans="3:12" x14ac:dyDescent="0.45">
      <c r="L47" s="11"/>
    </row>
    <row r="48" spans="3:12" x14ac:dyDescent="0.45">
      <c r="L48" s="11"/>
    </row>
    <row r="49" spans="12:12" x14ac:dyDescent="0.45">
      <c r="L4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5"/>
  <sheetViews>
    <sheetView zoomScale="124" zoomScaleNormal="85" zoomScalePageLayoutView="85" workbookViewId="0">
      <selection activeCell="A38" sqref="A38"/>
    </sheetView>
  </sheetViews>
  <sheetFormatPr defaultColWidth="8.6328125" defaultRowHeight="19.2" x14ac:dyDescent="0.45"/>
  <cols>
    <col min="2" max="2" width="20.08984375" customWidth="1"/>
    <col min="26" max="26" width="10.90625" customWidth="1"/>
    <col min="29" max="29" width="13.36328125" customWidth="1"/>
  </cols>
  <sheetData>
    <row r="1" spans="1:31" x14ac:dyDescent="0.45">
      <c r="A1" s="3" t="s">
        <v>143</v>
      </c>
      <c r="B1" s="3" t="s">
        <v>1</v>
      </c>
      <c r="C1" s="3" t="s">
        <v>269</v>
      </c>
      <c r="D1" s="3" t="s">
        <v>270</v>
      </c>
      <c r="E1" s="3" t="s">
        <v>271</v>
      </c>
      <c r="F1" s="3" t="s">
        <v>272</v>
      </c>
      <c r="G1" s="3" t="s">
        <v>273</v>
      </c>
      <c r="H1" s="3" t="s">
        <v>274</v>
      </c>
      <c r="I1" s="3" t="s">
        <v>275</v>
      </c>
      <c r="J1" s="3" t="s">
        <v>276</v>
      </c>
      <c r="K1" s="3" t="s">
        <v>277</v>
      </c>
      <c r="L1" s="3" t="s">
        <v>278</v>
      </c>
      <c r="M1" s="3" t="s">
        <v>279</v>
      </c>
      <c r="N1" s="3" t="s">
        <v>280</v>
      </c>
      <c r="O1" s="3" t="s">
        <v>281</v>
      </c>
      <c r="P1" s="3" t="s">
        <v>282</v>
      </c>
      <c r="Q1" s="3" t="s">
        <v>283</v>
      </c>
      <c r="R1" s="3" t="s">
        <v>284</v>
      </c>
      <c r="S1" s="3" t="s">
        <v>285</v>
      </c>
      <c r="T1" s="3" t="s">
        <v>286</v>
      </c>
      <c r="U1" t="s">
        <v>287</v>
      </c>
      <c r="V1" s="3" t="s">
        <v>288</v>
      </c>
      <c r="W1" s="3" t="s">
        <v>245</v>
      </c>
      <c r="X1" s="3" t="s">
        <v>289</v>
      </c>
      <c r="Y1" s="3" t="s">
        <v>290</v>
      </c>
      <c r="Z1" s="3" t="s">
        <v>161</v>
      </c>
      <c r="AA1" s="3" t="s">
        <v>291</v>
      </c>
      <c r="AB1" s="3" t="s">
        <v>292</v>
      </c>
      <c r="AC1" s="3" t="s">
        <v>293</v>
      </c>
      <c r="AD1" s="3" t="s">
        <v>39</v>
      </c>
      <c r="AE1" s="3" t="s">
        <v>38</v>
      </c>
    </row>
    <row r="2" spans="1:31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166</v>
      </c>
      <c r="M2" s="3" t="s">
        <v>54</v>
      </c>
      <c r="N2" s="3" t="s">
        <v>166</v>
      </c>
      <c r="O2" s="3" t="s">
        <v>54</v>
      </c>
      <c r="P2" s="3" t="s">
        <v>54</v>
      </c>
      <c r="Q2" s="3" t="s">
        <v>54</v>
      </c>
      <c r="R2" s="3"/>
      <c r="S2" s="3"/>
      <c r="T2" s="3"/>
      <c r="U2" t="s">
        <v>167</v>
      </c>
      <c r="V2" s="3" t="s">
        <v>294</v>
      </c>
      <c r="W2" s="3" t="s">
        <v>56</v>
      </c>
      <c r="X2" s="3"/>
      <c r="Y2" s="3"/>
      <c r="Z2" s="3"/>
      <c r="AA2" s="3"/>
      <c r="AB2" s="3"/>
      <c r="AC2" s="3" t="s">
        <v>168</v>
      </c>
      <c r="AD2" s="3"/>
      <c r="AE2" s="3"/>
    </row>
    <row r="3" spans="1:31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V3" s="3"/>
      <c r="W3" s="3"/>
      <c r="X3" s="3"/>
      <c r="Y3" s="3"/>
      <c r="Z3" s="3"/>
      <c r="AA3" s="3"/>
      <c r="AB3" s="3"/>
      <c r="AC3" s="3"/>
      <c r="AD3" s="3" t="s">
        <v>167</v>
      </c>
      <c r="AE3" s="3" t="s">
        <v>166</v>
      </c>
    </row>
    <row r="4" spans="1:31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 t="b">
        <v>1</v>
      </c>
      <c r="S4" s="3" t="b">
        <v>1</v>
      </c>
      <c r="T4" s="3" t="b">
        <v>0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/>
      <c r="AE4" s="3"/>
    </row>
    <row r="5" spans="1:31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3.5</v>
      </c>
      <c r="S5" s="3">
        <v>2.5</v>
      </c>
      <c r="T5" s="3">
        <v>0</v>
      </c>
      <c r="U5" s="3">
        <v>1</v>
      </c>
      <c r="V5" s="3">
        <v>3</v>
      </c>
      <c r="W5" s="3">
        <v>9</v>
      </c>
      <c r="X5" s="3">
        <v>6</v>
      </c>
      <c r="Y5" s="3">
        <v>12</v>
      </c>
      <c r="Z5" s="3">
        <v>1.5</v>
      </c>
      <c r="AA5" s="3">
        <v>6</v>
      </c>
      <c r="AB5" s="3">
        <v>12</v>
      </c>
      <c r="AC5" s="3">
        <v>1.5</v>
      </c>
      <c r="AD5" s="3"/>
      <c r="AE5" s="3"/>
    </row>
    <row r="6" spans="1:31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63</v>
      </c>
      <c r="P6" s="3" t="s">
        <v>63</v>
      </c>
      <c r="Q6" s="3" t="s">
        <v>63</v>
      </c>
      <c r="R6" s="3" t="s">
        <v>64</v>
      </c>
      <c r="S6" s="3" t="s">
        <v>64</v>
      </c>
      <c r="T6" s="3" t="s">
        <v>64</v>
      </c>
      <c r="U6" t="s">
        <v>64</v>
      </c>
      <c r="V6" s="3" t="s">
        <v>66</v>
      </c>
      <c r="W6" s="3" t="s">
        <v>66</v>
      </c>
      <c r="X6" s="3" t="s">
        <v>66</v>
      </c>
      <c r="Y6" s="3" t="s">
        <v>66</v>
      </c>
      <c r="Z6" s="3" t="s">
        <v>66</v>
      </c>
      <c r="AA6" s="3" t="s">
        <v>66</v>
      </c>
      <c r="AB6" s="3" t="s">
        <v>66</v>
      </c>
      <c r="AC6" s="3" t="s">
        <v>66</v>
      </c>
      <c r="AD6" s="3" t="s">
        <v>65</v>
      </c>
      <c r="AE6" s="3" t="s">
        <v>65</v>
      </c>
    </row>
    <row r="7" spans="1:31" x14ac:dyDescent="0.45">
      <c r="A7" s="3" t="s">
        <v>178</v>
      </c>
      <c r="B7" s="3">
        <v>198</v>
      </c>
      <c r="C7">
        <v>1268</v>
      </c>
      <c r="D7">
        <v>1171</v>
      </c>
      <c r="E7">
        <v>1074</v>
      </c>
      <c r="F7">
        <v>972</v>
      </c>
      <c r="G7">
        <v>875</v>
      </c>
      <c r="H7">
        <v>777</v>
      </c>
      <c r="I7">
        <v>677</v>
      </c>
      <c r="J7">
        <v>581</v>
      </c>
      <c r="K7">
        <v>480</v>
      </c>
      <c r="L7">
        <v>383</v>
      </c>
      <c r="M7">
        <v>382</v>
      </c>
      <c r="N7">
        <v>284</v>
      </c>
      <c r="O7">
        <v>284</v>
      </c>
      <c r="P7">
        <v>223</v>
      </c>
      <c r="Q7">
        <v>199</v>
      </c>
      <c r="R7" s="3">
        <v>129</v>
      </c>
      <c r="S7" s="3">
        <v>89</v>
      </c>
      <c r="T7" s="3">
        <v>117</v>
      </c>
      <c r="U7">
        <v>118</v>
      </c>
      <c r="V7" s="3">
        <v>83</v>
      </c>
      <c r="W7" s="3">
        <v>133</v>
      </c>
      <c r="X7" s="3">
        <v>140</v>
      </c>
      <c r="Y7" s="3">
        <v>23</v>
      </c>
      <c r="Z7" s="3">
        <v>97</v>
      </c>
      <c r="AA7" s="3">
        <v>141</v>
      </c>
      <c r="AB7" s="3">
        <v>23</v>
      </c>
      <c r="AC7" s="3">
        <v>92</v>
      </c>
      <c r="AD7" s="3">
        <v>417</v>
      </c>
      <c r="AE7" s="3">
        <v>293</v>
      </c>
    </row>
    <row r="8" spans="1:31" x14ac:dyDescent="0.45">
      <c r="A8" s="3" t="s">
        <v>179</v>
      </c>
      <c r="B8" s="3">
        <v>470</v>
      </c>
      <c r="C8">
        <v>226</v>
      </c>
      <c r="D8">
        <v>226</v>
      </c>
      <c r="E8">
        <v>226</v>
      </c>
      <c r="F8">
        <v>226</v>
      </c>
      <c r="G8">
        <v>226</v>
      </c>
      <c r="H8">
        <v>226</v>
      </c>
      <c r="I8">
        <v>226</v>
      </c>
      <c r="J8">
        <v>226</v>
      </c>
      <c r="K8">
        <v>226</v>
      </c>
      <c r="L8">
        <v>226</v>
      </c>
      <c r="M8">
        <v>226</v>
      </c>
      <c r="N8">
        <v>226</v>
      </c>
      <c r="O8">
        <v>226</v>
      </c>
      <c r="P8">
        <v>226</v>
      </c>
      <c r="Q8">
        <v>226</v>
      </c>
      <c r="R8" s="3">
        <v>212</v>
      </c>
      <c r="S8" s="3">
        <v>173</v>
      </c>
      <c r="T8" s="3">
        <v>187</v>
      </c>
      <c r="U8">
        <v>171</v>
      </c>
      <c r="V8" s="3">
        <v>188</v>
      </c>
      <c r="W8" s="3">
        <v>557</v>
      </c>
      <c r="X8" s="3">
        <v>172</v>
      </c>
      <c r="Y8" s="3">
        <v>172</v>
      </c>
      <c r="Z8" s="3">
        <v>172</v>
      </c>
      <c r="AA8" s="3">
        <v>168</v>
      </c>
      <c r="AB8" s="3">
        <v>168</v>
      </c>
      <c r="AC8" s="3">
        <v>165</v>
      </c>
      <c r="AD8" s="3">
        <v>443</v>
      </c>
      <c r="AE8" s="3">
        <v>524</v>
      </c>
    </row>
    <row r="9" spans="1:31" x14ac:dyDescent="0.45">
      <c r="A9" s="3" t="s">
        <v>180</v>
      </c>
      <c r="B9" s="9">
        <v>592</v>
      </c>
      <c r="C9" s="3">
        <v>1916</v>
      </c>
      <c r="D9" s="3">
        <v>2012</v>
      </c>
      <c r="E9" s="3">
        <v>2110</v>
      </c>
      <c r="F9" s="3">
        <v>2211</v>
      </c>
      <c r="G9" s="3">
        <v>2308</v>
      </c>
      <c r="H9" s="3">
        <v>2407</v>
      </c>
      <c r="I9" s="3">
        <v>2505</v>
      </c>
      <c r="J9" s="3">
        <v>2603</v>
      </c>
      <c r="K9" s="3">
        <v>2702</v>
      </c>
      <c r="L9" s="3">
        <v>2743</v>
      </c>
      <c r="M9" s="3">
        <v>2801</v>
      </c>
      <c r="N9" s="3">
        <v>2838</v>
      </c>
      <c r="O9" s="3">
        <v>2899</v>
      </c>
      <c r="P9" s="3">
        <v>2961</v>
      </c>
      <c r="Q9" s="3">
        <v>2984</v>
      </c>
      <c r="R9" s="3">
        <v>250</v>
      </c>
      <c r="S9" s="3">
        <v>157</v>
      </c>
      <c r="T9" s="3">
        <v>117</v>
      </c>
      <c r="U9">
        <v>160</v>
      </c>
      <c r="V9" s="3">
        <v>204</v>
      </c>
      <c r="W9" s="3">
        <v>483</v>
      </c>
      <c r="X9" s="3">
        <v>373</v>
      </c>
      <c r="Y9" s="3">
        <v>489</v>
      </c>
      <c r="Z9" s="3">
        <v>152</v>
      </c>
      <c r="AA9" s="3">
        <v>372</v>
      </c>
      <c r="AB9" s="3">
        <v>489</v>
      </c>
      <c r="AC9" s="3">
        <v>147</v>
      </c>
      <c r="AD9" s="3"/>
      <c r="AE9" s="3"/>
    </row>
    <row r="10" spans="1:31" x14ac:dyDescent="0.45">
      <c r="A10" s="3" t="s">
        <v>181</v>
      </c>
      <c r="B10" s="14">
        <v>384</v>
      </c>
      <c r="C10" s="3">
        <v>225</v>
      </c>
      <c r="D10" s="3">
        <v>225</v>
      </c>
      <c r="E10" s="3">
        <v>225</v>
      </c>
      <c r="F10" s="3">
        <v>225</v>
      </c>
      <c r="G10" s="3">
        <v>225</v>
      </c>
      <c r="H10" s="3">
        <v>225</v>
      </c>
      <c r="I10" s="3">
        <v>225</v>
      </c>
      <c r="J10" s="3">
        <v>225</v>
      </c>
      <c r="K10" s="3">
        <v>225</v>
      </c>
      <c r="L10" s="3">
        <v>225</v>
      </c>
      <c r="M10" s="3">
        <v>225</v>
      </c>
      <c r="N10" s="3">
        <v>225</v>
      </c>
      <c r="O10" s="3">
        <v>225</v>
      </c>
      <c r="P10" s="3">
        <v>225</v>
      </c>
      <c r="Q10" s="3">
        <v>225</v>
      </c>
      <c r="R10" s="3">
        <v>212</v>
      </c>
      <c r="S10" s="3">
        <v>172</v>
      </c>
      <c r="T10" s="3">
        <v>187</v>
      </c>
      <c r="U10">
        <v>176</v>
      </c>
      <c r="V10" s="3">
        <v>187</v>
      </c>
      <c r="W10" s="3">
        <v>582</v>
      </c>
      <c r="X10" s="3">
        <v>172</v>
      </c>
      <c r="Y10" s="3">
        <v>172</v>
      </c>
      <c r="Z10" s="3">
        <v>168</v>
      </c>
      <c r="AA10" s="3">
        <v>168</v>
      </c>
      <c r="AB10" s="3">
        <v>168</v>
      </c>
      <c r="AC10" s="3">
        <v>165</v>
      </c>
      <c r="AD10" s="3"/>
      <c r="AE10" s="3"/>
    </row>
    <row r="11" spans="1:31" x14ac:dyDescent="0.45">
      <c r="A11" s="3" t="s">
        <v>182</v>
      </c>
      <c r="B11" s="3"/>
      <c r="C11" s="3">
        <v>1854</v>
      </c>
      <c r="D11" s="3">
        <v>1757</v>
      </c>
      <c r="E11" s="3">
        <v>1660</v>
      </c>
      <c r="F11" s="3">
        <v>1558</v>
      </c>
      <c r="G11" s="3">
        <v>1461</v>
      </c>
      <c r="H11" s="3">
        <v>1363</v>
      </c>
      <c r="I11" s="3">
        <v>1263</v>
      </c>
      <c r="J11" s="3">
        <v>1167</v>
      </c>
      <c r="K11" s="3">
        <v>1066</v>
      </c>
      <c r="L11" s="3">
        <v>964</v>
      </c>
      <c r="M11" s="3">
        <v>968</v>
      </c>
      <c r="N11" s="3">
        <v>865</v>
      </c>
      <c r="O11" s="3">
        <v>870</v>
      </c>
      <c r="P11" s="3">
        <v>809</v>
      </c>
      <c r="Q11" s="3">
        <v>786</v>
      </c>
      <c r="R11" s="3"/>
      <c r="S11" s="3"/>
      <c r="U11">
        <v>142</v>
      </c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45">
      <c r="A12" s="3" t="s">
        <v>183</v>
      </c>
      <c r="B12" s="3"/>
      <c r="C12" s="3">
        <v>172</v>
      </c>
      <c r="D12" s="3">
        <v>171</v>
      </c>
      <c r="E12" s="3">
        <v>171</v>
      </c>
      <c r="F12" s="3">
        <v>171</v>
      </c>
      <c r="G12" s="3">
        <v>171</v>
      </c>
      <c r="H12" s="3">
        <v>171</v>
      </c>
      <c r="I12" s="3">
        <v>171</v>
      </c>
      <c r="J12" s="3">
        <v>171</v>
      </c>
      <c r="K12" s="3">
        <v>171</v>
      </c>
      <c r="L12" s="3">
        <v>171</v>
      </c>
      <c r="M12" s="3">
        <v>171</v>
      </c>
      <c r="N12" s="3">
        <v>171</v>
      </c>
      <c r="O12" s="3">
        <v>171</v>
      </c>
      <c r="P12" s="3">
        <v>171</v>
      </c>
      <c r="Q12" s="3">
        <v>171</v>
      </c>
      <c r="R12" s="3"/>
      <c r="S12" s="3"/>
      <c r="U12">
        <v>122</v>
      </c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45">
      <c r="A15" s="3" t="s">
        <v>184</v>
      </c>
      <c r="B15" s="3">
        <v>426</v>
      </c>
      <c r="C15" s="3">
        <v>1904</v>
      </c>
      <c r="D15" s="3">
        <v>2001</v>
      </c>
      <c r="E15" s="3">
        <v>2099</v>
      </c>
      <c r="F15" s="3">
        <v>2200</v>
      </c>
      <c r="G15" s="3">
        <v>2298</v>
      </c>
      <c r="H15" s="3">
        <v>2395</v>
      </c>
      <c r="I15" s="3">
        <v>2494</v>
      </c>
      <c r="J15" s="3">
        <v>2592</v>
      </c>
      <c r="K15" s="3">
        <v>2692</v>
      </c>
      <c r="L15" s="3">
        <v>2734</v>
      </c>
      <c r="M15" s="3">
        <v>2789</v>
      </c>
      <c r="N15" s="3">
        <v>2829</v>
      </c>
      <c r="O15" s="3">
        <v>2888</v>
      </c>
      <c r="P15" s="3">
        <v>2949</v>
      </c>
      <c r="Q15" s="3">
        <v>2974</v>
      </c>
      <c r="R15" s="3">
        <v>42</v>
      </c>
      <c r="S15" s="3"/>
      <c r="T15" s="3">
        <v>164</v>
      </c>
      <c r="V15" s="3"/>
      <c r="W15" s="3">
        <v>184</v>
      </c>
      <c r="X15" s="3"/>
      <c r="Y15" s="3"/>
      <c r="Z15" s="3"/>
      <c r="AA15" s="3"/>
      <c r="AB15" s="3"/>
      <c r="AC15" s="3">
        <v>143</v>
      </c>
      <c r="AD15" s="3">
        <v>68</v>
      </c>
      <c r="AE15" s="3">
        <v>258</v>
      </c>
    </row>
    <row r="16" spans="1:31" x14ac:dyDescent="0.45">
      <c r="A16" s="3" t="s">
        <v>185</v>
      </c>
      <c r="B16" s="3">
        <v>283</v>
      </c>
      <c r="C16" s="3">
        <v>164</v>
      </c>
      <c r="D16" s="3">
        <v>164</v>
      </c>
      <c r="E16" s="3">
        <v>164</v>
      </c>
      <c r="F16" s="3">
        <v>164</v>
      </c>
      <c r="G16" s="3">
        <v>164</v>
      </c>
      <c r="H16" s="3">
        <v>164</v>
      </c>
      <c r="I16" s="3">
        <v>164</v>
      </c>
      <c r="J16" s="3">
        <v>164</v>
      </c>
      <c r="K16" s="3">
        <v>164</v>
      </c>
      <c r="L16" s="3">
        <v>164</v>
      </c>
      <c r="M16" s="3">
        <v>164</v>
      </c>
      <c r="N16" s="3">
        <v>164</v>
      </c>
      <c r="O16" s="3">
        <v>164</v>
      </c>
      <c r="P16" s="3">
        <v>164</v>
      </c>
      <c r="Q16" s="3">
        <v>164</v>
      </c>
      <c r="R16" s="3">
        <v>84</v>
      </c>
      <c r="S16" s="3"/>
      <c r="T16" s="3">
        <v>108</v>
      </c>
      <c r="V16" s="3"/>
      <c r="W16" s="3">
        <v>171</v>
      </c>
      <c r="X16" s="3"/>
      <c r="Y16" s="3"/>
      <c r="Z16" s="3"/>
      <c r="AA16" s="3"/>
      <c r="AB16" s="3"/>
      <c r="AC16" s="3">
        <v>112</v>
      </c>
      <c r="AD16" s="3">
        <v>255</v>
      </c>
      <c r="AE16" s="3">
        <v>265</v>
      </c>
    </row>
    <row r="17" spans="1:38" x14ac:dyDescent="0.45">
      <c r="A17" s="3" t="s">
        <v>77</v>
      </c>
      <c r="B17" s="3">
        <v>501</v>
      </c>
      <c r="C17" s="3">
        <v>1347</v>
      </c>
      <c r="D17" s="3">
        <v>1250</v>
      </c>
      <c r="E17" s="3">
        <v>1152</v>
      </c>
      <c r="F17" s="3">
        <v>1051</v>
      </c>
      <c r="G17" s="3">
        <v>952</v>
      </c>
      <c r="H17" s="3">
        <v>857</v>
      </c>
      <c r="I17" s="3">
        <v>754</v>
      </c>
      <c r="J17" s="3">
        <v>664</v>
      </c>
      <c r="K17" s="3">
        <v>561</v>
      </c>
      <c r="L17" s="3">
        <v>482</v>
      </c>
      <c r="M17" s="3">
        <v>461</v>
      </c>
      <c r="N17" s="3">
        <v>364</v>
      </c>
      <c r="O17" s="3">
        <v>364</v>
      </c>
      <c r="P17" s="3">
        <v>306</v>
      </c>
      <c r="Q17" s="3">
        <v>281</v>
      </c>
      <c r="R17" s="3">
        <v>42</v>
      </c>
      <c r="S17" s="3"/>
      <c r="T17" s="3"/>
      <c r="V17" s="3"/>
      <c r="W17" s="3">
        <v>161</v>
      </c>
      <c r="X17" s="3"/>
      <c r="Y17" s="3"/>
      <c r="Z17" s="3"/>
      <c r="AA17" s="3"/>
      <c r="AB17" s="3"/>
      <c r="AC17" s="3">
        <v>154</v>
      </c>
      <c r="AD17" s="3">
        <v>196</v>
      </c>
      <c r="AE17" s="3">
        <v>316</v>
      </c>
    </row>
    <row r="18" spans="1:38" x14ac:dyDescent="0.45">
      <c r="A18" s="3" t="s">
        <v>78</v>
      </c>
      <c r="B18" s="3">
        <v>326</v>
      </c>
      <c r="C18" s="3">
        <v>177</v>
      </c>
      <c r="D18" s="3">
        <v>177</v>
      </c>
      <c r="E18" s="3">
        <v>177</v>
      </c>
      <c r="F18" s="3">
        <v>177</v>
      </c>
      <c r="G18" s="3">
        <v>177</v>
      </c>
      <c r="H18" s="3">
        <v>177</v>
      </c>
      <c r="I18" s="3">
        <v>177</v>
      </c>
      <c r="J18" s="3">
        <v>177</v>
      </c>
      <c r="K18" s="3">
        <v>177</v>
      </c>
      <c r="L18" s="3">
        <v>177</v>
      </c>
      <c r="M18" s="3">
        <v>177</v>
      </c>
      <c r="N18" s="3">
        <v>177</v>
      </c>
      <c r="O18" s="3">
        <v>177</v>
      </c>
      <c r="P18" s="3">
        <v>177</v>
      </c>
      <c r="Q18" s="3">
        <v>177</v>
      </c>
      <c r="R18" s="3">
        <v>114</v>
      </c>
      <c r="S18" s="3"/>
      <c r="T18" s="3"/>
      <c r="V18" s="3"/>
      <c r="W18" s="3">
        <v>366</v>
      </c>
      <c r="X18" s="3"/>
      <c r="Y18" s="3"/>
      <c r="Z18" s="3"/>
      <c r="AA18" s="3"/>
      <c r="AB18" s="3"/>
      <c r="AC18" s="3">
        <v>121</v>
      </c>
      <c r="AD18" s="3">
        <v>320</v>
      </c>
      <c r="AE18" s="3">
        <v>244</v>
      </c>
    </row>
    <row r="19" spans="1:38" x14ac:dyDescent="0.45">
      <c r="A19" s="3" t="s">
        <v>79</v>
      </c>
      <c r="B19" s="3">
        <v>568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V19" s="3"/>
      <c r="W19" s="3"/>
      <c r="X19" s="3"/>
      <c r="Y19" s="3"/>
      <c r="Z19" s="3"/>
      <c r="AA19" s="3"/>
      <c r="AB19" s="3"/>
      <c r="AC19" s="3">
        <v>157</v>
      </c>
      <c r="AD19" s="3"/>
      <c r="AE19" s="3">
        <v>310</v>
      </c>
    </row>
    <row r="20" spans="1:38" x14ac:dyDescent="0.45">
      <c r="A20" s="3" t="s">
        <v>80</v>
      </c>
      <c r="B20" s="3">
        <v>315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V20" s="3"/>
      <c r="W20" s="3"/>
      <c r="X20" s="3"/>
      <c r="Y20" s="3"/>
      <c r="Z20" s="3"/>
      <c r="AA20" s="3"/>
      <c r="AB20" s="3"/>
      <c r="AC20" s="3">
        <v>173</v>
      </c>
      <c r="AD20" s="3"/>
      <c r="AE20" s="3">
        <v>286</v>
      </c>
    </row>
    <row r="21" spans="1:38" x14ac:dyDescent="0.45">
      <c r="A21" s="3" t="s">
        <v>81</v>
      </c>
      <c r="B21" s="3"/>
      <c r="C21">
        <v>1931</v>
      </c>
      <c r="D21">
        <v>2027</v>
      </c>
      <c r="E21">
        <v>2125</v>
      </c>
      <c r="F21">
        <v>2226</v>
      </c>
      <c r="G21">
        <v>2323</v>
      </c>
      <c r="H21">
        <v>2422</v>
      </c>
      <c r="I21">
        <v>2520</v>
      </c>
      <c r="J21">
        <v>2618</v>
      </c>
      <c r="K21">
        <v>2717</v>
      </c>
      <c r="L21">
        <v>2747</v>
      </c>
      <c r="M21">
        <v>2816</v>
      </c>
      <c r="N21" s="3">
        <v>2843</v>
      </c>
      <c r="O21">
        <v>2914</v>
      </c>
      <c r="P21">
        <v>2976</v>
      </c>
      <c r="Q21">
        <v>2999</v>
      </c>
      <c r="R21" s="3"/>
      <c r="S21" s="3"/>
      <c r="T21" s="3">
        <v>136</v>
      </c>
      <c r="V21" s="3">
        <v>193</v>
      </c>
      <c r="W21" s="3"/>
      <c r="X21" s="3"/>
      <c r="Y21" s="3"/>
      <c r="Z21" s="3"/>
      <c r="AA21" s="3"/>
      <c r="AB21" s="3"/>
      <c r="AC21" s="3"/>
      <c r="AD21" s="3"/>
      <c r="AE21" s="3"/>
    </row>
    <row r="22" spans="1:38" x14ac:dyDescent="0.45">
      <c r="A22" s="3" t="s">
        <v>82</v>
      </c>
      <c r="B22" s="3"/>
      <c r="C22">
        <v>180</v>
      </c>
      <c r="D22">
        <v>180</v>
      </c>
      <c r="E22">
        <v>180</v>
      </c>
      <c r="F22">
        <v>180</v>
      </c>
      <c r="G22">
        <v>180</v>
      </c>
      <c r="H22">
        <v>180</v>
      </c>
      <c r="I22">
        <v>180</v>
      </c>
      <c r="J22">
        <v>180</v>
      </c>
      <c r="K22">
        <v>180</v>
      </c>
      <c r="L22">
        <v>180</v>
      </c>
      <c r="M22">
        <v>180</v>
      </c>
      <c r="N22" s="3">
        <v>180</v>
      </c>
      <c r="O22">
        <v>180</v>
      </c>
      <c r="P22">
        <v>180</v>
      </c>
      <c r="Q22">
        <v>180</v>
      </c>
      <c r="R22" s="3"/>
      <c r="S22" s="3"/>
      <c r="T22" s="3">
        <v>138</v>
      </c>
      <c r="V22" s="3">
        <v>138</v>
      </c>
      <c r="W22" s="3"/>
      <c r="X22" s="3"/>
      <c r="Y22" s="3"/>
      <c r="Z22" s="3"/>
      <c r="AA22" s="3"/>
      <c r="AB22" s="3"/>
      <c r="AC22" s="3"/>
      <c r="AD22" s="3"/>
      <c r="AE22" s="3"/>
    </row>
    <row r="23" spans="1:38" x14ac:dyDescent="0.45">
      <c r="A23" s="3" t="s">
        <v>83</v>
      </c>
      <c r="B23" s="3" t="str">
        <f>"LTM_1350_6.1/"&amp;B1&amp;".png"</f>
        <v>LTM_1350_6.1/BODY.png</v>
      </c>
      <c r="C23" s="3" t="str">
        <f t="shared" ref="C23:AE23" si="0">"LTM_1350_6.1/"&amp;C1&amp;".png"</f>
        <v>LTM_1350_6.1/T_14.9.png</v>
      </c>
      <c r="D23" s="3" t="str">
        <f t="shared" si="0"/>
        <v>LTM_1350_6.1/T_20.png</v>
      </c>
      <c r="E23" s="3" t="str">
        <f t="shared" si="0"/>
        <v>LTM_1350_6.1/T_25.png</v>
      </c>
      <c r="F23" s="3" t="str">
        <f t="shared" si="0"/>
        <v>LTM_1350_6.1/T_30.1.png</v>
      </c>
      <c r="G23" s="3" t="str">
        <f t="shared" si="0"/>
        <v>LTM_1350_6.1/T_35.2.png</v>
      </c>
      <c r="H23" s="3" t="str">
        <f t="shared" si="0"/>
        <v>LTM_1350_6.1/T_40.2.png</v>
      </c>
      <c r="I23" s="3" t="str">
        <f t="shared" si="0"/>
        <v>LTM_1350_6.1/T_45.3.png</v>
      </c>
      <c r="J23" s="3" t="str">
        <f t="shared" si="0"/>
        <v>LTM_1350_6.1/T_50.4.png</v>
      </c>
      <c r="K23" s="3" t="str">
        <f t="shared" si="0"/>
        <v>LTM_1350_6.1/T_55.5.png</v>
      </c>
      <c r="L23" s="3" t="str">
        <f t="shared" si="0"/>
        <v>LTM_1350_6.1/T_59.png</v>
      </c>
      <c r="M23" s="3" t="str">
        <f t="shared" si="0"/>
        <v>LTM_1350_6.1/T_60.5.png</v>
      </c>
      <c r="N23" s="3" t="str">
        <f t="shared" si="0"/>
        <v>LTM_1350_6.1/T_64.png</v>
      </c>
      <c r="O23" s="3" t="str">
        <f t="shared" si="0"/>
        <v>LTM_1350_6.1/T_65.6.png</v>
      </c>
      <c r="P23" s="3" t="str">
        <f t="shared" si="0"/>
        <v>LTM_1350_6.1/T_69.1.png</v>
      </c>
      <c r="Q23" s="3" t="str">
        <f t="shared" si="0"/>
        <v>LTM_1350_6.1/T_70.png</v>
      </c>
      <c r="R23" s="3" t="str">
        <f t="shared" si="0"/>
        <v>LTM_1350_6.1/VE.png</v>
      </c>
      <c r="S23" s="3" t="str">
        <f t="shared" si="0"/>
        <v>LTM_1350_6.1/A_2.5.png</v>
      </c>
      <c r="T23" s="3" t="str">
        <f t="shared" si="0"/>
        <v>LTM_1350_6.1/A_Fpully.png</v>
      </c>
      <c r="U23" t="str">
        <f t="shared" si="0"/>
        <v>LTM_1350_6.1/A_1.png</v>
      </c>
      <c r="V23" s="3" t="str">
        <f t="shared" si="0"/>
        <v>LTM_1350_6.1/F3m_TF_a.png</v>
      </c>
      <c r="W23" s="3" t="str">
        <f t="shared" si="0"/>
        <v>LTM_1350_6.1/F9m_nsbs.png</v>
      </c>
      <c r="X23" s="3" t="str">
        <f t="shared" si="0"/>
        <v>LTM_1350_6.1/NA_6m.png</v>
      </c>
      <c r="Y23" s="3" t="str">
        <f t="shared" si="0"/>
        <v>LTM_1350_6.1/NA_12m.png</v>
      </c>
      <c r="Z23" s="3" t="str">
        <f t="shared" si="0"/>
        <v>LTM_1350_6.1/1.5m_NM_rs.png</v>
      </c>
      <c r="AA23" s="3" t="str">
        <f t="shared" si="0"/>
        <v>LTM_1350_6.1/NI_6m.png</v>
      </c>
      <c r="AB23" s="3" t="str">
        <f t="shared" si="0"/>
        <v>LTM_1350_6.1/NI_12m.png</v>
      </c>
      <c r="AC23" s="3" t="str">
        <f t="shared" si="0"/>
        <v>LTM_1350_6.1/1.5m_N_head.png</v>
      </c>
      <c r="AD23" s="3" t="str">
        <f>"LTM_1350_6.1/"&amp;AD1&amp;".png"</f>
        <v>LTM_1350_6.1/L.png</v>
      </c>
      <c r="AE23" s="3" t="str">
        <f t="shared" si="0"/>
        <v>LTM_1350_6.1/Y.png</v>
      </c>
    </row>
    <row r="24" spans="1:38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3">
        <v>12</v>
      </c>
      <c r="O24" s="3">
        <v>12</v>
      </c>
      <c r="P24" s="3">
        <v>12</v>
      </c>
      <c r="Q24" s="3">
        <v>12</v>
      </c>
      <c r="R24" s="3">
        <v>10</v>
      </c>
      <c r="S24" s="3">
        <v>9</v>
      </c>
      <c r="T24" s="3">
        <v>9</v>
      </c>
      <c r="U24">
        <v>9</v>
      </c>
      <c r="V24" s="3">
        <v>7</v>
      </c>
      <c r="W24" s="3">
        <v>7</v>
      </c>
      <c r="X24" s="3">
        <v>7</v>
      </c>
      <c r="Y24" s="3">
        <v>7</v>
      </c>
      <c r="Z24" s="3">
        <v>7</v>
      </c>
      <c r="AA24" s="3">
        <v>7</v>
      </c>
      <c r="AB24" s="3">
        <v>7</v>
      </c>
      <c r="AC24" s="3">
        <v>7</v>
      </c>
      <c r="AD24" s="3">
        <v>15</v>
      </c>
      <c r="AE24" s="3">
        <v>16</v>
      </c>
    </row>
    <row r="25" spans="1:38" x14ac:dyDescent="0.45">
      <c r="A25" s="3" t="s">
        <v>137</v>
      </c>
      <c r="B25" s="3">
        <v>631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8" x14ac:dyDescent="0.45">
      <c r="A26" s="3" t="s">
        <v>138</v>
      </c>
      <c r="B26" s="3">
        <v>470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8" x14ac:dyDescent="0.45">
      <c r="A27" s="15" t="s">
        <v>139</v>
      </c>
      <c r="B27" s="3">
        <v>198</v>
      </c>
      <c r="C27">
        <v>1268</v>
      </c>
      <c r="D27">
        <v>1171</v>
      </c>
      <c r="E27">
        <v>1074</v>
      </c>
      <c r="F27">
        <v>972</v>
      </c>
      <c r="G27">
        <v>875</v>
      </c>
      <c r="H27">
        <v>777</v>
      </c>
      <c r="I27">
        <v>677</v>
      </c>
      <c r="J27">
        <v>581</v>
      </c>
      <c r="K27">
        <v>480</v>
      </c>
      <c r="L27">
        <v>383</v>
      </c>
      <c r="M27">
        <v>382</v>
      </c>
      <c r="N27">
        <v>284</v>
      </c>
      <c r="O27">
        <v>284</v>
      </c>
      <c r="P27">
        <v>223</v>
      </c>
      <c r="Q27">
        <v>199</v>
      </c>
      <c r="R27" s="3">
        <v>129</v>
      </c>
      <c r="S27" s="3">
        <v>89</v>
      </c>
      <c r="T27" s="3">
        <v>117</v>
      </c>
      <c r="U27">
        <v>118</v>
      </c>
      <c r="V27" s="3">
        <v>83</v>
      </c>
      <c r="W27" s="3">
        <v>133</v>
      </c>
      <c r="X27" s="3">
        <v>140</v>
      </c>
      <c r="Y27" s="3">
        <v>23</v>
      </c>
      <c r="Z27" s="3">
        <v>97</v>
      </c>
      <c r="AA27" s="3">
        <v>141</v>
      </c>
      <c r="AB27" s="3">
        <v>23</v>
      </c>
      <c r="AC27" s="3">
        <v>92</v>
      </c>
      <c r="AD27" s="3">
        <v>417</v>
      </c>
      <c r="AE27" s="3">
        <v>293</v>
      </c>
    </row>
    <row r="28" spans="1:38" x14ac:dyDescent="0.45">
      <c r="A28" s="16" t="s">
        <v>140</v>
      </c>
      <c r="B28" s="3">
        <v>470</v>
      </c>
      <c r="C28">
        <v>226</v>
      </c>
      <c r="D28">
        <v>226</v>
      </c>
      <c r="E28">
        <v>226</v>
      </c>
      <c r="F28">
        <v>226</v>
      </c>
      <c r="G28">
        <v>226</v>
      </c>
      <c r="H28">
        <v>226</v>
      </c>
      <c r="I28">
        <v>226</v>
      </c>
      <c r="J28">
        <v>226</v>
      </c>
      <c r="K28">
        <v>226</v>
      </c>
      <c r="L28">
        <v>226</v>
      </c>
      <c r="M28">
        <v>226</v>
      </c>
      <c r="N28">
        <v>226</v>
      </c>
      <c r="O28">
        <v>226</v>
      </c>
      <c r="P28">
        <v>226</v>
      </c>
      <c r="Q28">
        <v>226</v>
      </c>
      <c r="R28" s="3">
        <v>212</v>
      </c>
      <c r="S28" s="3">
        <v>173</v>
      </c>
      <c r="T28" s="3">
        <v>187</v>
      </c>
      <c r="U28">
        <v>171</v>
      </c>
      <c r="V28" s="3">
        <v>188</v>
      </c>
      <c r="W28" s="3">
        <v>573</v>
      </c>
      <c r="X28" s="3">
        <v>172</v>
      </c>
      <c r="Y28" s="3">
        <v>172</v>
      </c>
      <c r="Z28" s="3">
        <v>172</v>
      </c>
      <c r="AA28" s="3">
        <v>168</v>
      </c>
      <c r="AB28" s="3">
        <v>168</v>
      </c>
      <c r="AC28" s="3">
        <v>165</v>
      </c>
      <c r="AD28" s="3">
        <v>443</v>
      </c>
      <c r="AE28" s="3">
        <v>524</v>
      </c>
      <c r="AF28" s="3"/>
      <c r="AG28" s="3"/>
      <c r="AH28" s="3"/>
      <c r="AI28" s="3"/>
      <c r="AJ28" s="3"/>
      <c r="AK28" s="3"/>
      <c r="AL28" s="3"/>
    </row>
    <row r="29" spans="1:38" x14ac:dyDescent="0.45">
      <c r="A29" s="16" t="s">
        <v>141</v>
      </c>
      <c r="B29" s="9">
        <v>592</v>
      </c>
      <c r="C29" s="3">
        <v>1916</v>
      </c>
      <c r="D29" s="3">
        <v>2012</v>
      </c>
      <c r="E29" s="3">
        <v>2110</v>
      </c>
      <c r="F29" s="3">
        <v>2211</v>
      </c>
      <c r="G29" s="3">
        <v>2308</v>
      </c>
      <c r="H29" s="3">
        <v>2407</v>
      </c>
      <c r="I29" s="3">
        <v>2505</v>
      </c>
      <c r="J29" s="3">
        <v>2603</v>
      </c>
      <c r="K29" s="3">
        <v>2702</v>
      </c>
      <c r="L29" s="3">
        <v>2743</v>
      </c>
      <c r="M29" s="3">
        <v>2801</v>
      </c>
      <c r="N29" s="3">
        <v>2838</v>
      </c>
      <c r="O29" s="3">
        <v>2899</v>
      </c>
      <c r="P29" s="3">
        <v>2961</v>
      </c>
      <c r="Q29" s="3">
        <v>2984</v>
      </c>
      <c r="R29" s="3">
        <v>250</v>
      </c>
      <c r="S29" s="3">
        <v>157</v>
      </c>
      <c r="T29" s="3">
        <v>117</v>
      </c>
      <c r="U29">
        <v>160</v>
      </c>
      <c r="V29" s="3">
        <v>204</v>
      </c>
      <c r="W29" s="3">
        <v>483</v>
      </c>
      <c r="X29" s="3">
        <v>373</v>
      </c>
      <c r="Y29" s="3">
        <v>489</v>
      </c>
      <c r="Z29" s="3">
        <v>152</v>
      </c>
      <c r="AA29" s="3">
        <v>372</v>
      </c>
      <c r="AB29" s="3">
        <v>489</v>
      </c>
      <c r="AC29" s="3">
        <v>147</v>
      </c>
      <c r="AD29" s="3"/>
      <c r="AE29" s="3"/>
    </row>
    <row r="30" spans="1:38" x14ac:dyDescent="0.45">
      <c r="A30" s="17" t="s">
        <v>142</v>
      </c>
      <c r="B30" s="3">
        <v>470</v>
      </c>
      <c r="C30">
        <v>226</v>
      </c>
      <c r="D30">
        <v>226</v>
      </c>
      <c r="E30">
        <v>226</v>
      </c>
      <c r="F30">
        <v>226</v>
      </c>
      <c r="G30">
        <v>226</v>
      </c>
      <c r="H30">
        <v>226</v>
      </c>
      <c r="I30">
        <v>226</v>
      </c>
      <c r="J30">
        <v>226</v>
      </c>
      <c r="K30">
        <v>226</v>
      </c>
      <c r="L30">
        <v>226</v>
      </c>
      <c r="M30">
        <v>226</v>
      </c>
      <c r="N30">
        <v>226</v>
      </c>
      <c r="O30">
        <v>226</v>
      </c>
      <c r="P30">
        <v>226</v>
      </c>
      <c r="Q30">
        <v>226</v>
      </c>
      <c r="R30" s="3">
        <v>212</v>
      </c>
      <c r="S30" s="3">
        <v>173</v>
      </c>
      <c r="T30" s="3">
        <v>187</v>
      </c>
      <c r="U30">
        <v>171</v>
      </c>
      <c r="V30" s="3">
        <v>188</v>
      </c>
      <c r="W30" s="3">
        <v>573</v>
      </c>
      <c r="X30" s="3">
        <v>172</v>
      </c>
      <c r="Y30" s="3">
        <v>172</v>
      </c>
      <c r="Z30" s="3">
        <v>172</v>
      </c>
      <c r="AA30" s="3">
        <v>168</v>
      </c>
      <c r="AB30" s="3">
        <v>168</v>
      </c>
      <c r="AC30" s="3">
        <v>170</v>
      </c>
      <c r="AD30" s="3"/>
      <c r="AE30" s="3"/>
    </row>
    <row r="34" spans="3:17" x14ac:dyDescent="0.4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3:17" x14ac:dyDescent="0.4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35"/>
  <sheetViews>
    <sheetView topLeftCell="R1" zoomScale="110" zoomScaleNormal="70" zoomScalePageLayoutView="70" workbookViewId="0">
      <selection activeCell="AB4" sqref="AB4"/>
    </sheetView>
  </sheetViews>
  <sheetFormatPr defaultColWidth="8.6328125" defaultRowHeight="19.2" x14ac:dyDescent="0.45"/>
  <cols>
    <col min="2" max="2" width="9.453125" customWidth="1"/>
    <col min="5" max="17" width="8.90625" customWidth="1"/>
    <col min="28" max="35" width="11.90625" customWidth="1"/>
  </cols>
  <sheetData>
    <row r="1" spans="1:36" x14ac:dyDescent="0.45">
      <c r="A1" s="3" t="s">
        <v>143</v>
      </c>
      <c r="B1" s="3" t="s">
        <v>1</v>
      </c>
      <c r="C1" s="3" t="s">
        <v>295</v>
      </c>
      <c r="D1" s="3" t="s">
        <v>296</v>
      </c>
      <c r="E1" s="3" t="s">
        <v>297</v>
      </c>
      <c r="F1" s="3" t="s">
        <v>298</v>
      </c>
      <c r="G1" s="3" t="s">
        <v>299</v>
      </c>
      <c r="H1" s="3" t="s">
        <v>300</v>
      </c>
      <c r="I1" s="3" t="s">
        <v>301</v>
      </c>
      <c r="J1" s="3" t="s">
        <v>302</v>
      </c>
      <c r="K1" s="3" t="s">
        <v>303</v>
      </c>
      <c r="L1" s="3" t="s">
        <v>304</v>
      </c>
      <c r="M1" s="3" t="s">
        <v>305</v>
      </c>
      <c r="N1" s="3" t="s">
        <v>306</v>
      </c>
      <c r="O1" s="3" t="s">
        <v>307</v>
      </c>
      <c r="P1" s="3" t="s">
        <v>308</v>
      </c>
      <c r="Q1" s="3" t="s">
        <v>309</v>
      </c>
      <c r="R1" s="3" t="s">
        <v>310</v>
      </c>
      <c r="S1" s="3" t="s">
        <v>311</v>
      </c>
      <c r="T1" s="3" t="s">
        <v>312</v>
      </c>
      <c r="U1" s="3" t="s">
        <v>242</v>
      </c>
      <c r="V1" s="3" t="s">
        <v>313</v>
      </c>
      <c r="W1" s="3" t="s">
        <v>243</v>
      </c>
      <c r="X1" s="3" t="s">
        <v>244</v>
      </c>
      <c r="Y1" s="3" t="s">
        <v>239</v>
      </c>
      <c r="Z1" s="3" t="s">
        <v>314</v>
      </c>
      <c r="AA1" s="3" t="s">
        <v>315</v>
      </c>
      <c r="AB1" s="3" t="s">
        <v>316</v>
      </c>
      <c r="AC1" s="3" t="s">
        <v>317</v>
      </c>
      <c r="AD1" s="3" t="s">
        <v>158</v>
      </c>
      <c r="AE1" s="3" t="s">
        <v>159</v>
      </c>
      <c r="AF1" s="3" t="s">
        <v>318</v>
      </c>
      <c r="AG1" s="3" t="s">
        <v>248</v>
      </c>
      <c r="AH1" s="3" t="s">
        <v>162</v>
      </c>
      <c r="AI1" s="3" t="s">
        <v>319</v>
      </c>
      <c r="AJ1" s="3" t="s">
        <v>39</v>
      </c>
    </row>
    <row r="2" spans="1:36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54</v>
      </c>
      <c r="N2" s="3" t="s">
        <v>54</v>
      </c>
      <c r="O2" s="3" t="s">
        <v>54</v>
      </c>
      <c r="P2" s="3" t="s">
        <v>54</v>
      </c>
      <c r="Q2" s="3" t="s">
        <v>54</v>
      </c>
      <c r="R2" s="3"/>
      <c r="S2" s="3"/>
      <c r="T2" s="3"/>
      <c r="U2" s="3"/>
      <c r="V2" s="3"/>
      <c r="W2" s="3"/>
      <c r="X2" s="3"/>
      <c r="Y2" s="3"/>
      <c r="Z2" s="3"/>
      <c r="AA2" s="3" t="s">
        <v>167</v>
      </c>
      <c r="AB2" s="3" t="s">
        <v>57</v>
      </c>
      <c r="AC2" s="3" t="s">
        <v>56</v>
      </c>
      <c r="AD2" s="3"/>
      <c r="AE2" s="3"/>
      <c r="AF2" s="3"/>
      <c r="AG2" s="3"/>
      <c r="AH2" s="3"/>
      <c r="AI2" s="3" t="s">
        <v>168</v>
      </c>
      <c r="AJ2" s="3"/>
    </row>
    <row r="3" spans="1:36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 t="s">
        <v>167</v>
      </c>
    </row>
    <row r="4" spans="1:36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b">
        <v>0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1</v>
      </c>
      <c r="AH4" s="3" t="b">
        <v>1</v>
      </c>
      <c r="AI4" s="3" t="b">
        <v>1</v>
      </c>
      <c r="AJ4" s="3"/>
    </row>
    <row r="5" spans="1:36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0</v>
      </c>
      <c r="Z5" s="3">
        <v>2</v>
      </c>
      <c r="AA5" s="3">
        <v>3.5</v>
      </c>
      <c r="AB5" s="3">
        <v>5.25</v>
      </c>
      <c r="AC5" s="3">
        <v>8.75</v>
      </c>
      <c r="AD5" s="3">
        <v>3.5</v>
      </c>
      <c r="AE5" s="3">
        <v>7</v>
      </c>
      <c r="AF5" s="3">
        <v>1.75</v>
      </c>
      <c r="AG5" s="3">
        <v>3.5</v>
      </c>
      <c r="AH5" s="3">
        <v>7</v>
      </c>
      <c r="AI5" s="3">
        <v>7</v>
      </c>
      <c r="AJ5" s="3"/>
    </row>
    <row r="6" spans="1:36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63</v>
      </c>
      <c r="P6" s="3" t="s">
        <v>63</v>
      </c>
      <c r="Q6" s="3" t="s">
        <v>63</v>
      </c>
      <c r="R6" s="3" t="s">
        <v>66</v>
      </c>
      <c r="S6" s="3" t="s">
        <v>66</v>
      </c>
      <c r="T6" s="3" t="s">
        <v>66</v>
      </c>
      <c r="U6" s="3" t="s">
        <v>66</v>
      </c>
      <c r="V6" s="3" t="s">
        <v>66</v>
      </c>
      <c r="W6" s="3" t="s">
        <v>66</v>
      </c>
      <c r="X6" s="3" t="s">
        <v>66</v>
      </c>
      <c r="Y6" s="3" t="s">
        <v>64</v>
      </c>
      <c r="Z6" s="3" t="s">
        <v>64</v>
      </c>
      <c r="AA6" s="3" t="s">
        <v>64</v>
      </c>
      <c r="AB6" s="3" t="s">
        <v>66</v>
      </c>
      <c r="AC6" s="3" t="s">
        <v>66</v>
      </c>
      <c r="AD6" s="3" t="s">
        <v>66</v>
      </c>
      <c r="AE6" s="3" t="s">
        <v>66</v>
      </c>
      <c r="AF6" s="3" t="s">
        <v>66</v>
      </c>
      <c r="AG6" s="3" t="s">
        <v>66</v>
      </c>
      <c r="AH6" s="3" t="s">
        <v>66</v>
      </c>
      <c r="AI6" s="3" t="s">
        <v>66</v>
      </c>
      <c r="AJ6" s="3" t="s">
        <v>65</v>
      </c>
    </row>
    <row r="7" spans="1:36" x14ac:dyDescent="0.45">
      <c r="A7" s="3" t="s">
        <v>178</v>
      </c>
      <c r="B7" s="3">
        <v>289</v>
      </c>
      <c r="C7" s="3">
        <v>1662</v>
      </c>
      <c r="D7" s="3">
        <v>1564</v>
      </c>
      <c r="E7" s="3">
        <v>1470</v>
      </c>
      <c r="F7" s="3">
        <v>1374</v>
      </c>
      <c r="G7" s="3">
        <v>1277</v>
      </c>
      <c r="H7" s="3">
        <v>1182</v>
      </c>
      <c r="I7" s="3">
        <v>1085</v>
      </c>
      <c r="J7" s="3">
        <v>990</v>
      </c>
      <c r="K7" s="3">
        <v>894</v>
      </c>
      <c r="L7" s="3">
        <v>798</v>
      </c>
      <c r="M7" s="3">
        <v>703</v>
      </c>
      <c r="N7" s="3">
        <v>607</v>
      </c>
      <c r="O7" s="3">
        <v>511</v>
      </c>
      <c r="P7" s="3">
        <v>430</v>
      </c>
      <c r="Q7" s="3">
        <v>414</v>
      </c>
      <c r="R7" s="3">
        <v>167</v>
      </c>
      <c r="S7" s="3">
        <v>230</v>
      </c>
      <c r="T7" s="3">
        <v>290</v>
      </c>
      <c r="U7" s="3">
        <v>402</v>
      </c>
      <c r="V7" s="3">
        <v>262</v>
      </c>
      <c r="W7" s="3">
        <v>258</v>
      </c>
      <c r="X7" s="3">
        <v>190</v>
      </c>
      <c r="Y7" s="3">
        <v>106</v>
      </c>
      <c r="Z7" s="3">
        <v>108</v>
      </c>
      <c r="AA7" s="3">
        <v>108</v>
      </c>
      <c r="AB7" s="3">
        <v>138</v>
      </c>
      <c r="AC7" s="3">
        <v>186</v>
      </c>
      <c r="AD7" s="3">
        <v>178</v>
      </c>
      <c r="AE7" s="3">
        <v>107</v>
      </c>
      <c r="AF7" s="3">
        <v>139</v>
      </c>
      <c r="AG7" s="3">
        <v>177</v>
      </c>
      <c r="AH7" s="3">
        <v>117</v>
      </c>
      <c r="AI7" s="3">
        <v>154</v>
      </c>
      <c r="AJ7" s="3">
        <v>443</v>
      </c>
    </row>
    <row r="8" spans="1:36" x14ac:dyDescent="0.45">
      <c r="A8" s="3" t="s">
        <v>179</v>
      </c>
      <c r="B8" s="3">
        <v>625</v>
      </c>
      <c r="C8" s="3">
        <v>315</v>
      </c>
      <c r="D8" s="3">
        <v>315</v>
      </c>
      <c r="E8" s="3">
        <v>315</v>
      </c>
      <c r="F8" s="3">
        <v>315</v>
      </c>
      <c r="G8" s="3">
        <v>315</v>
      </c>
      <c r="H8" s="3">
        <v>315</v>
      </c>
      <c r="I8" s="3">
        <v>315</v>
      </c>
      <c r="J8" s="3">
        <v>315</v>
      </c>
      <c r="K8" s="3">
        <v>315</v>
      </c>
      <c r="L8" s="3">
        <v>315</v>
      </c>
      <c r="M8" s="3">
        <v>315</v>
      </c>
      <c r="N8" s="3">
        <v>315</v>
      </c>
      <c r="O8" s="3">
        <v>315</v>
      </c>
      <c r="P8" s="3">
        <v>315</v>
      </c>
      <c r="Q8" s="3">
        <v>315</v>
      </c>
      <c r="R8" s="3">
        <v>197</v>
      </c>
      <c r="S8" s="3">
        <v>197</v>
      </c>
      <c r="T8" s="3">
        <v>197</v>
      </c>
      <c r="U8" s="3">
        <v>197</v>
      </c>
      <c r="V8" s="3">
        <v>197</v>
      </c>
      <c r="W8" s="3">
        <v>197</v>
      </c>
      <c r="X8" s="3">
        <v>197</v>
      </c>
      <c r="Y8" s="3">
        <v>197</v>
      </c>
      <c r="Z8" s="3">
        <v>210</v>
      </c>
      <c r="AA8" s="3">
        <v>194</v>
      </c>
      <c r="AB8" s="3">
        <v>194</v>
      </c>
      <c r="AC8" s="3">
        <v>527</v>
      </c>
      <c r="AD8" s="3">
        <v>194</v>
      </c>
      <c r="AE8" s="3">
        <v>194</v>
      </c>
      <c r="AF8" s="3">
        <v>194</v>
      </c>
      <c r="AG8" s="3">
        <v>189</v>
      </c>
      <c r="AH8" s="3">
        <v>189</v>
      </c>
      <c r="AI8" s="3">
        <v>188</v>
      </c>
      <c r="AJ8" s="3">
        <v>492</v>
      </c>
    </row>
    <row r="9" spans="1:36" x14ac:dyDescent="0.45">
      <c r="A9" s="3" t="s">
        <v>180</v>
      </c>
      <c r="B9" s="9">
        <v>687</v>
      </c>
      <c r="C9" s="3">
        <v>2252</v>
      </c>
      <c r="D9" s="3">
        <v>2349</v>
      </c>
      <c r="E9" s="3">
        <v>2443</v>
      </c>
      <c r="F9" s="3">
        <v>2540</v>
      </c>
      <c r="G9" s="3">
        <v>2637</v>
      </c>
      <c r="H9" s="3">
        <v>2732</v>
      </c>
      <c r="I9" s="3">
        <v>2828</v>
      </c>
      <c r="J9" s="3">
        <v>2923</v>
      </c>
      <c r="K9" s="3">
        <v>3019</v>
      </c>
      <c r="L9" s="3">
        <v>3115</v>
      </c>
      <c r="M9" s="3">
        <v>3211</v>
      </c>
      <c r="N9" s="3">
        <v>3306</v>
      </c>
      <c r="O9" s="3">
        <v>3402</v>
      </c>
      <c r="P9" s="3">
        <v>3484</v>
      </c>
      <c r="Q9" s="3">
        <v>3499</v>
      </c>
      <c r="R9" s="3">
        <v>289</v>
      </c>
      <c r="S9" s="3">
        <v>626</v>
      </c>
      <c r="T9" s="3">
        <v>967</v>
      </c>
      <c r="U9" s="3">
        <v>1137</v>
      </c>
      <c r="V9" s="3">
        <v>1275</v>
      </c>
      <c r="W9" s="3">
        <v>1281</v>
      </c>
      <c r="X9" s="3">
        <v>1493</v>
      </c>
      <c r="Y9" s="3">
        <v>188</v>
      </c>
      <c r="Z9" s="3">
        <v>170</v>
      </c>
      <c r="AA9" s="3">
        <v>234</v>
      </c>
      <c r="AB9" s="3">
        <v>352</v>
      </c>
      <c r="AC9" s="3">
        <v>536</v>
      </c>
      <c r="AD9" s="3">
        <v>313</v>
      </c>
      <c r="AE9" s="3">
        <v>384</v>
      </c>
      <c r="AF9" s="3">
        <v>205</v>
      </c>
      <c r="AG9" s="3">
        <v>314</v>
      </c>
      <c r="AH9" s="3">
        <v>394</v>
      </c>
      <c r="AI9" s="3">
        <v>434</v>
      </c>
      <c r="AJ9" s="3"/>
    </row>
    <row r="10" spans="1:36" x14ac:dyDescent="0.45">
      <c r="A10" s="3" t="s">
        <v>181</v>
      </c>
      <c r="B10" s="14">
        <v>532</v>
      </c>
      <c r="C10" s="3">
        <v>344</v>
      </c>
      <c r="D10" s="3">
        <v>344</v>
      </c>
      <c r="E10" s="3">
        <v>344</v>
      </c>
      <c r="F10" s="3">
        <v>344</v>
      </c>
      <c r="G10" s="3">
        <v>344</v>
      </c>
      <c r="H10" s="3">
        <v>344</v>
      </c>
      <c r="I10" s="3">
        <v>344</v>
      </c>
      <c r="J10" s="3">
        <v>344</v>
      </c>
      <c r="K10" s="3">
        <v>344</v>
      </c>
      <c r="L10" s="3">
        <v>344</v>
      </c>
      <c r="M10" s="3">
        <v>344</v>
      </c>
      <c r="N10" s="3">
        <v>344</v>
      </c>
      <c r="O10" s="3">
        <v>344</v>
      </c>
      <c r="P10" s="3">
        <v>344</v>
      </c>
      <c r="Q10" s="3">
        <v>344</v>
      </c>
      <c r="R10" s="3">
        <v>197</v>
      </c>
      <c r="S10" s="3">
        <v>197</v>
      </c>
      <c r="T10" s="3">
        <v>197</v>
      </c>
      <c r="U10" s="3">
        <v>197</v>
      </c>
      <c r="V10" s="3">
        <v>197</v>
      </c>
      <c r="W10" s="3">
        <v>197</v>
      </c>
      <c r="X10" s="3">
        <v>197</v>
      </c>
      <c r="Y10" s="3">
        <v>196</v>
      </c>
      <c r="Z10" s="3">
        <v>210</v>
      </c>
      <c r="AA10" s="3">
        <v>194</v>
      </c>
      <c r="AB10" s="3">
        <v>193</v>
      </c>
      <c r="AC10" s="3">
        <v>548</v>
      </c>
      <c r="AD10" s="3">
        <v>194</v>
      </c>
      <c r="AE10" s="3">
        <v>194</v>
      </c>
      <c r="AF10" s="3">
        <v>189</v>
      </c>
      <c r="AG10" s="3">
        <v>189</v>
      </c>
      <c r="AH10" s="3">
        <v>189</v>
      </c>
      <c r="AI10" s="3">
        <v>188</v>
      </c>
      <c r="AJ10" s="3"/>
    </row>
    <row r="11" spans="1:36" x14ac:dyDescent="0.45">
      <c r="A11" s="3" t="s">
        <v>182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AA11" s="3">
        <v>204</v>
      </c>
      <c r="AC11" s="3"/>
      <c r="AD11" s="3"/>
      <c r="AE11" s="3"/>
      <c r="AF11" s="3"/>
      <c r="AG11" s="3"/>
      <c r="AH11" s="3"/>
      <c r="AI11" s="3"/>
      <c r="AJ11" s="3"/>
    </row>
    <row r="12" spans="1:36" x14ac:dyDescent="0.45">
      <c r="A12" s="3" t="s">
        <v>183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A12" s="3">
        <v>148</v>
      </c>
      <c r="AC12" s="3"/>
      <c r="AD12" s="3"/>
      <c r="AE12" s="3"/>
      <c r="AF12" s="3"/>
      <c r="AG12" s="3"/>
      <c r="AH12" s="3"/>
      <c r="AI12" s="3"/>
      <c r="AJ12" s="3"/>
    </row>
    <row r="13" spans="1:36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45">
      <c r="A15" s="3" t="s">
        <v>184</v>
      </c>
      <c r="B15" s="3">
        <v>540</v>
      </c>
      <c r="C15" s="3">
        <v>2241</v>
      </c>
      <c r="D15" s="3">
        <v>2338</v>
      </c>
      <c r="E15" s="3">
        <v>2432</v>
      </c>
      <c r="F15" s="3">
        <v>2529</v>
      </c>
      <c r="G15" s="3">
        <v>2626</v>
      </c>
      <c r="H15" s="3">
        <v>2720</v>
      </c>
      <c r="I15" s="3">
        <v>2816</v>
      </c>
      <c r="J15" s="3">
        <v>2911</v>
      </c>
      <c r="K15" s="3">
        <v>3007</v>
      </c>
      <c r="L15" s="3">
        <v>3103</v>
      </c>
      <c r="M15" s="3">
        <v>3199</v>
      </c>
      <c r="N15" s="3">
        <v>3294</v>
      </c>
      <c r="O15" s="3">
        <v>3390</v>
      </c>
      <c r="P15" s="3">
        <v>3472</v>
      </c>
      <c r="Q15" s="3">
        <v>3487</v>
      </c>
      <c r="R15" s="3">
        <v>289</v>
      </c>
      <c r="S15" s="3">
        <v>625</v>
      </c>
      <c r="T15" s="3">
        <v>966</v>
      </c>
      <c r="U15" s="3">
        <v>1137</v>
      </c>
      <c r="V15" s="3">
        <v>1274</v>
      </c>
      <c r="W15" s="3">
        <v>1282</v>
      </c>
      <c r="X15" s="3">
        <v>1493</v>
      </c>
      <c r="Y15" s="3">
        <v>204</v>
      </c>
      <c r="Z15" s="3">
        <v>229</v>
      </c>
      <c r="AA15" s="3"/>
      <c r="AB15" s="3"/>
      <c r="AC15" s="3">
        <v>277</v>
      </c>
      <c r="AD15" s="3"/>
      <c r="AE15" s="3"/>
      <c r="AF15" s="3"/>
      <c r="AG15" s="3"/>
      <c r="AH15" s="3"/>
      <c r="AI15" s="3">
        <v>424</v>
      </c>
      <c r="AJ15" s="3">
        <v>205</v>
      </c>
    </row>
    <row r="16" spans="1:36" x14ac:dyDescent="0.45">
      <c r="A16" s="3" t="s">
        <v>185</v>
      </c>
      <c r="B16" s="3">
        <v>473</v>
      </c>
      <c r="C16" s="3">
        <v>286</v>
      </c>
      <c r="D16" s="3">
        <v>286</v>
      </c>
      <c r="E16" s="3">
        <v>286</v>
      </c>
      <c r="F16" s="3">
        <v>286</v>
      </c>
      <c r="G16" s="3">
        <v>286</v>
      </c>
      <c r="H16" s="3">
        <v>286</v>
      </c>
      <c r="I16" s="3">
        <v>286</v>
      </c>
      <c r="J16" s="3">
        <v>286</v>
      </c>
      <c r="K16" s="3">
        <v>286</v>
      </c>
      <c r="L16" s="3">
        <v>286</v>
      </c>
      <c r="M16" s="3">
        <v>286</v>
      </c>
      <c r="N16" s="3">
        <v>286</v>
      </c>
      <c r="O16" s="3">
        <v>286</v>
      </c>
      <c r="P16" s="3">
        <v>286</v>
      </c>
      <c r="Q16" s="3">
        <v>286</v>
      </c>
      <c r="R16" s="3">
        <v>141</v>
      </c>
      <c r="S16" s="3">
        <v>145</v>
      </c>
      <c r="T16" s="3">
        <v>146</v>
      </c>
      <c r="U16" s="3">
        <v>148</v>
      </c>
      <c r="V16" s="3">
        <v>145</v>
      </c>
      <c r="W16" s="3">
        <v>148</v>
      </c>
      <c r="X16" s="3">
        <v>148</v>
      </c>
      <c r="Y16" s="3">
        <v>110</v>
      </c>
      <c r="Z16" s="3">
        <v>135</v>
      </c>
      <c r="AA16" s="3"/>
      <c r="AB16" s="3"/>
      <c r="AC16" s="3">
        <v>145</v>
      </c>
      <c r="AD16" s="3"/>
      <c r="AE16" s="3"/>
      <c r="AF16" s="3"/>
      <c r="AG16" s="3"/>
      <c r="AH16" s="3"/>
      <c r="AI16" s="3">
        <v>146</v>
      </c>
      <c r="AJ16" s="3">
        <v>234</v>
      </c>
    </row>
    <row r="17" spans="1:36" x14ac:dyDescent="0.45">
      <c r="A17" s="3" t="s">
        <v>77</v>
      </c>
      <c r="B17" s="3">
        <v>601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238</v>
      </c>
      <c r="AD17" s="3"/>
      <c r="AE17" s="3"/>
      <c r="AF17" s="3"/>
      <c r="AG17" s="3"/>
      <c r="AH17" s="3"/>
      <c r="AI17" s="3"/>
      <c r="AJ17" s="3">
        <v>371</v>
      </c>
    </row>
    <row r="18" spans="1:36" x14ac:dyDescent="0.45">
      <c r="A18" s="3" t="s">
        <v>78</v>
      </c>
      <c r="B18" s="3">
        <v>467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>
        <v>325</v>
      </c>
      <c r="AD18" s="3"/>
      <c r="AE18" s="3"/>
      <c r="AF18" s="3"/>
      <c r="AG18" s="3"/>
      <c r="AH18" s="3"/>
      <c r="AI18" s="3"/>
      <c r="AJ18" s="3">
        <v>408</v>
      </c>
    </row>
    <row r="19" spans="1:36" x14ac:dyDescent="0.45">
      <c r="A19" s="3" t="s">
        <v>79</v>
      </c>
      <c r="B19" s="3">
        <v>672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F19" s="3"/>
      <c r="AG19" s="3"/>
      <c r="AH19" s="3"/>
      <c r="AI19" s="3"/>
      <c r="AJ19" s="3"/>
    </row>
    <row r="20" spans="1:36" x14ac:dyDescent="0.45">
      <c r="A20" s="3" t="s">
        <v>80</v>
      </c>
      <c r="B20" s="3">
        <v>480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F20" s="3"/>
      <c r="AG20" s="3"/>
      <c r="AH20" s="3"/>
      <c r="AI20" s="3"/>
      <c r="AJ20" s="3"/>
    </row>
    <row r="21" spans="1:36" x14ac:dyDescent="0.45">
      <c r="A21" s="3" t="s">
        <v>81</v>
      </c>
      <c r="B21" s="3"/>
      <c r="C21" s="3">
        <v>2253</v>
      </c>
      <c r="D21" s="3">
        <v>2350</v>
      </c>
      <c r="E21" s="3">
        <v>2444</v>
      </c>
      <c r="F21" s="3">
        <v>2541</v>
      </c>
      <c r="G21" s="3">
        <v>2638</v>
      </c>
      <c r="H21" s="3">
        <v>2732</v>
      </c>
      <c r="I21" s="3">
        <v>2828</v>
      </c>
      <c r="J21" s="3">
        <v>2923</v>
      </c>
      <c r="K21" s="3">
        <v>3019</v>
      </c>
      <c r="L21" s="3">
        <v>3115</v>
      </c>
      <c r="M21" s="3">
        <v>3211</v>
      </c>
      <c r="N21" s="3">
        <v>3306</v>
      </c>
      <c r="O21" s="3">
        <v>3402</v>
      </c>
      <c r="P21" s="3">
        <v>3484</v>
      </c>
      <c r="Q21" s="3">
        <v>3499</v>
      </c>
      <c r="R21" s="3">
        <v>268</v>
      </c>
      <c r="S21" s="3">
        <v>330</v>
      </c>
      <c r="T21" s="3">
        <v>391</v>
      </c>
      <c r="U21" s="3">
        <v>503</v>
      </c>
      <c r="V21" s="3">
        <v>362</v>
      </c>
      <c r="W21" s="3">
        <v>357</v>
      </c>
      <c r="X21" s="3">
        <v>291</v>
      </c>
      <c r="Y21" s="3">
        <v>214</v>
      </c>
      <c r="Z21" s="3">
        <v>223</v>
      </c>
      <c r="AA21" s="3"/>
      <c r="AB21" s="3">
        <v>271</v>
      </c>
      <c r="AC21" s="3"/>
      <c r="AD21" s="3"/>
      <c r="AE21" s="3"/>
      <c r="AF21" s="3"/>
      <c r="AG21" s="3"/>
      <c r="AH21" s="3"/>
      <c r="AI21" s="3"/>
      <c r="AJ21" s="3"/>
    </row>
    <row r="22" spans="1:36" x14ac:dyDescent="0.45">
      <c r="A22" s="3" t="s">
        <v>82</v>
      </c>
      <c r="B22" s="3"/>
      <c r="C22" s="3">
        <v>296</v>
      </c>
      <c r="D22" s="3">
        <v>296</v>
      </c>
      <c r="E22" s="3">
        <v>296</v>
      </c>
      <c r="F22" s="3">
        <v>296</v>
      </c>
      <c r="G22" s="3">
        <v>296</v>
      </c>
      <c r="H22" s="3">
        <v>296</v>
      </c>
      <c r="I22" s="3">
        <v>296</v>
      </c>
      <c r="J22" s="3">
        <v>296</v>
      </c>
      <c r="K22" s="3">
        <v>296</v>
      </c>
      <c r="L22" s="3">
        <v>296</v>
      </c>
      <c r="M22" s="3">
        <v>296</v>
      </c>
      <c r="N22" s="3">
        <v>296</v>
      </c>
      <c r="O22" s="3">
        <v>296</v>
      </c>
      <c r="P22" s="3">
        <v>296</v>
      </c>
      <c r="Q22" s="3">
        <v>296</v>
      </c>
      <c r="R22" s="3">
        <v>146</v>
      </c>
      <c r="S22" s="3">
        <v>148</v>
      </c>
      <c r="T22" s="3">
        <v>148</v>
      </c>
      <c r="U22" s="3">
        <v>148</v>
      </c>
      <c r="V22" s="3">
        <v>148</v>
      </c>
      <c r="W22" s="3">
        <v>147</v>
      </c>
      <c r="X22" s="3">
        <v>148</v>
      </c>
      <c r="Y22" s="3">
        <v>145</v>
      </c>
      <c r="Z22" s="3">
        <v>164</v>
      </c>
      <c r="AA22" s="3"/>
      <c r="AB22" s="3">
        <v>148</v>
      </c>
      <c r="AC22" s="3"/>
      <c r="AD22" s="3"/>
      <c r="AE22" s="3"/>
      <c r="AF22" s="3"/>
      <c r="AG22" s="3"/>
      <c r="AH22" s="3"/>
      <c r="AI22" s="3"/>
      <c r="AJ22" s="3"/>
    </row>
    <row r="23" spans="1:36" x14ac:dyDescent="0.45">
      <c r="A23" s="3" t="s">
        <v>83</v>
      </c>
      <c r="B23" s="3" t="str">
        <f>"LTM_1300_6.2/"&amp;B1&amp;".png"</f>
        <v>LTM_1300_6.2/BODY.png</v>
      </c>
      <c r="C23" s="3" t="str">
        <f t="shared" ref="C23:AJ23" si="0">"LTM_1300_6.2/"&amp;C1&amp;".png"</f>
        <v>LTM_1300_6.2/T_14.7.png</v>
      </c>
      <c r="D23" s="3" t="str">
        <f t="shared" si="0"/>
        <v>LTM_1300_6.2/T_19.6.png</v>
      </c>
      <c r="E23" s="3" t="str">
        <f t="shared" si="0"/>
        <v>LTM_1300_6.2/T_24.4.png</v>
      </c>
      <c r="F23" s="3" t="str">
        <f t="shared" si="0"/>
        <v>LTM_1300_6.2/T_29.3.png</v>
      </c>
      <c r="G23" s="3" t="str">
        <f t="shared" si="0"/>
        <v>LTM_1300_6.2/T_34.2.png</v>
      </c>
      <c r="H23" s="3" t="str">
        <f t="shared" si="0"/>
        <v>LTM_1300_6.2/T_39.png</v>
      </c>
      <c r="I23" s="3" t="str">
        <f t="shared" si="0"/>
        <v>LTM_1300_6.2/T_43.9.png</v>
      </c>
      <c r="J23" s="3" t="str">
        <f t="shared" si="0"/>
        <v>LTM_1300_6.2/T_48.7.png</v>
      </c>
      <c r="K23" s="3" t="str">
        <f t="shared" si="0"/>
        <v>LTM_1300_6.2/T_53.6.png</v>
      </c>
      <c r="L23" s="3" t="str">
        <f t="shared" si="0"/>
        <v>LTM_1300_6.2/T_58.5.png</v>
      </c>
      <c r="M23" s="3" t="str">
        <f t="shared" si="0"/>
        <v>LTM_1300_6.2/T_63.3.png</v>
      </c>
      <c r="N23" s="3" t="str">
        <f t="shared" si="0"/>
        <v>LTM_1300_6.2/T_68.2.png</v>
      </c>
      <c r="O23" s="3" t="str">
        <f t="shared" si="0"/>
        <v>LTM_1300_6.2/T_73.1.png</v>
      </c>
      <c r="P23" s="3" t="str">
        <f t="shared" si="0"/>
        <v>LTM_1300_6.2/T_77.2.png</v>
      </c>
      <c r="Q23" s="3" t="str">
        <f t="shared" si="0"/>
        <v>LTM_1300_6.2/T_78.png</v>
      </c>
      <c r="R23" s="3" t="str">
        <f t="shared" si="0"/>
        <v>LTM_1300_6.2/K_5.5.png</v>
      </c>
      <c r="S23" s="3" t="str">
        <f t="shared" si="0"/>
        <v>LTM_1300_6.2/K_12.5.png</v>
      </c>
      <c r="T23" s="3" t="str">
        <f t="shared" si="0"/>
        <v>LTM_1300_6.2/K_19.5.png</v>
      </c>
      <c r="U23" s="3" t="str">
        <f t="shared" si="0"/>
        <v>LTM_1300_6.2/K_21.png</v>
      </c>
      <c r="V23" s="3" t="str">
        <f>"LTM_1300_6.2/"&amp;V1&amp;".png"</f>
        <v>LTM_1300_6.2/K_26.5.png</v>
      </c>
      <c r="W23" s="3" t="str">
        <f>"LTM_1300_6.2/"&amp;W1&amp;".png"</f>
        <v>LTM_1300_6.2/K_28.png</v>
      </c>
      <c r="X23" s="3" t="str">
        <f t="shared" si="0"/>
        <v>LTM_1300_6.2/K_35.png</v>
      </c>
      <c r="Y23" s="3" t="str">
        <f t="shared" si="0"/>
        <v>LTM_1300_6.2/A_0.png</v>
      </c>
      <c r="Z23" s="3" t="str">
        <f t="shared" si="0"/>
        <v>LTM_1300_6.2/A_2.png</v>
      </c>
      <c r="AA23" s="3" t="str">
        <f t="shared" si="0"/>
        <v>LTM_1300_6.2/A_3.5.png</v>
      </c>
      <c r="AB23" s="3" t="str">
        <f t="shared" si="0"/>
        <v>LTM_1300_6.2/F5.25m_TF_a.png</v>
      </c>
      <c r="AC23" s="3" t="str">
        <f t="shared" si="0"/>
        <v>LTM_1300_6.2/F8.75m_nsbs.png</v>
      </c>
      <c r="AD23" s="3" t="str">
        <f t="shared" si="0"/>
        <v>LTM_1300_6.2/NA_3.5m.png</v>
      </c>
      <c r="AE23" s="3" t="str">
        <f t="shared" si="0"/>
        <v>LTM_1300_6.2/NA_7m.png</v>
      </c>
      <c r="AF23" s="3" t="str">
        <f t="shared" si="0"/>
        <v>LTM_1300_6.2/1.75m_NI_rs.png</v>
      </c>
      <c r="AG23" s="3" t="str">
        <f t="shared" si="0"/>
        <v>LTM_1300_6.2/NI_3.5m.png</v>
      </c>
      <c r="AH23" s="3" t="str">
        <f t="shared" si="0"/>
        <v>LTM_1300_6.2/NI_7m.png</v>
      </c>
      <c r="AI23" s="3" t="str">
        <f t="shared" si="0"/>
        <v>LTM_1300_6.2/7m_N_head.png</v>
      </c>
      <c r="AJ23" s="3" t="str">
        <f t="shared" si="0"/>
        <v>LTM_1300_6.2/L.png</v>
      </c>
    </row>
    <row r="24" spans="1:36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12</v>
      </c>
      <c r="N24" s="3">
        <v>12</v>
      </c>
      <c r="O24" s="3">
        <v>12</v>
      </c>
      <c r="P24" s="3">
        <v>12</v>
      </c>
      <c r="Q24" s="3">
        <v>12</v>
      </c>
      <c r="R24" s="3">
        <v>8</v>
      </c>
      <c r="S24" s="3">
        <v>8</v>
      </c>
      <c r="T24" s="3">
        <v>8</v>
      </c>
      <c r="U24" s="3">
        <v>8</v>
      </c>
      <c r="V24" s="3">
        <v>8</v>
      </c>
      <c r="W24" s="3">
        <v>8</v>
      </c>
      <c r="X24" s="3">
        <v>8</v>
      </c>
      <c r="Y24" s="3">
        <v>9</v>
      </c>
      <c r="Z24" s="3">
        <v>9</v>
      </c>
      <c r="AA24" s="3">
        <v>9</v>
      </c>
      <c r="AB24" s="3">
        <v>8</v>
      </c>
      <c r="AC24" s="3">
        <v>8</v>
      </c>
      <c r="AD24" s="3">
        <v>8</v>
      </c>
      <c r="AE24" s="3">
        <v>8</v>
      </c>
      <c r="AF24" s="3">
        <v>8</v>
      </c>
      <c r="AG24" s="3">
        <v>8</v>
      </c>
      <c r="AH24" s="3">
        <v>8</v>
      </c>
      <c r="AI24" s="3">
        <v>8</v>
      </c>
      <c r="AJ24" s="3">
        <v>15</v>
      </c>
    </row>
    <row r="25" spans="1:36" x14ac:dyDescent="0.45">
      <c r="A25" s="3" t="s">
        <v>137</v>
      </c>
      <c r="B25" s="3">
        <v>738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x14ac:dyDescent="0.45">
      <c r="A26" s="3" t="s">
        <v>138</v>
      </c>
      <c r="B26" s="3">
        <v>626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x14ac:dyDescent="0.45">
      <c r="A27" s="15" t="s">
        <v>139</v>
      </c>
      <c r="B27" s="3">
        <v>289</v>
      </c>
      <c r="C27" s="3">
        <v>1662</v>
      </c>
      <c r="D27" s="3">
        <v>1564</v>
      </c>
      <c r="E27" s="3">
        <v>1470</v>
      </c>
      <c r="F27" s="3">
        <v>1374</v>
      </c>
      <c r="G27" s="3">
        <v>1277</v>
      </c>
      <c r="H27" s="3">
        <v>1182</v>
      </c>
      <c r="I27" s="3">
        <v>1085</v>
      </c>
      <c r="J27" s="3">
        <v>990</v>
      </c>
      <c r="K27" s="3">
        <v>894</v>
      </c>
      <c r="L27" s="3">
        <v>798</v>
      </c>
      <c r="M27" s="3">
        <v>703</v>
      </c>
      <c r="N27" s="3">
        <v>607</v>
      </c>
      <c r="O27" s="3">
        <v>511</v>
      </c>
      <c r="P27" s="3">
        <v>430</v>
      </c>
      <c r="Q27" s="3">
        <v>414</v>
      </c>
      <c r="R27" s="3">
        <v>167</v>
      </c>
      <c r="S27" s="3">
        <v>230</v>
      </c>
      <c r="T27" s="3">
        <v>290</v>
      </c>
      <c r="U27" s="3">
        <v>402</v>
      </c>
      <c r="V27" s="3">
        <v>262</v>
      </c>
      <c r="W27" s="3">
        <v>258</v>
      </c>
      <c r="X27" s="3">
        <v>190</v>
      </c>
      <c r="Y27" s="3">
        <v>106</v>
      </c>
      <c r="Z27" s="3">
        <v>108</v>
      </c>
      <c r="AA27" s="3">
        <v>108</v>
      </c>
      <c r="AB27" s="3">
        <v>138</v>
      </c>
      <c r="AC27" s="3">
        <v>186</v>
      </c>
      <c r="AD27" s="3">
        <v>178</v>
      </c>
      <c r="AE27" s="3">
        <v>107</v>
      </c>
      <c r="AF27" s="3">
        <v>139</v>
      </c>
      <c r="AG27" s="3">
        <v>177</v>
      </c>
      <c r="AH27" s="3">
        <v>117</v>
      </c>
      <c r="AI27" s="3">
        <v>154</v>
      </c>
      <c r="AJ27" s="3">
        <v>443</v>
      </c>
    </row>
    <row r="28" spans="1:36" x14ac:dyDescent="0.45">
      <c r="A28" s="16" t="s">
        <v>140</v>
      </c>
      <c r="B28" s="3">
        <v>625</v>
      </c>
      <c r="C28" s="3">
        <v>315</v>
      </c>
      <c r="D28" s="3">
        <v>315</v>
      </c>
      <c r="E28" s="3">
        <v>315</v>
      </c>
      <c r="F28" s="3">
        <v>315</v>
      </c>
      <c r="G28" s="3">
        <v>315</v>
      </c>
      <c r="H28" s="3">
        <v>315</v>
      </c>
      <c r="I28" s="3">
        <v>315</v>
      </c>
      <c r="J28" s="3">
        <v>315</v>
      </c>
      <c r="K28" s="3">
        <v>315</v>
      </c>
      <c r="L28" s="3">
        <v>315</v>
      </c>
      <c r="M28" s="3">
        <v>315</v>
      </c>
      <c r="N28" s="3">
        <v>315</v>
      </c>
      <c r="O28" s="3">
        <v>315</v>
      </c>
      <c r="P28" s="3">
        <v>315</v>
      </c>
      <c r="Q28" s="3">
        <v>315</v>
      </c>
      <c r="R28" s="3">
        <v>197</v>
      </c>
      <c r="S28" s="3">
        <v>197</v>
      </c>
      <c r="T28" s="3">
        <v>197</v>
      </c>
      <c r="U28" s="3">
        <v>197</v>
      </c>
      <c r="V28" s="3">
        <v>197</v>
      </c>
      <c r="W28" s="3">
        <v>197</v>
      </c>
      <c r="X28" s="3">
        <v>197</v>
      </c>
      <c r="Y28" s="3">
        <v>197</v>
      </c>
      <c r="Z28" s="3">
        <v>210</v>
      </c>
      <c r="AA28" s="3">
        <v>194</v>
      </c>
      <c r="AB28" s="3">
        <v>194</v>
      </c>
      <c r="AC28" s="3">
        <v>540</v>
      </c>
      <c r="AD28" s="3">
        <v>194</v>
      </c>
      <c r="AE28" s="3">
        <v>194</v>
      </c>
      <c r="AF28" s="3">
        <v>194</v>
      </c>
      <c r="AG28" s="3">
        <v>189</v>
      </c>
      <c r="AH28" s="3">
        <v>189</v>
      </c>
      <c r="AI28" s="3">
        <v>188</v>
      </c>
      <c r="AJ28" s="3">
        <v>492</v>
      </c>
    </row>
    <row r="29" spans="1:36" x14ac:dyDescent="0.45">
      <c r="A29" s="16" t="s">
        <v>141</v>
      </c>
      <c r="B29" s="9">
        <v>687</v>
      </c>
      <c r="C29" s="3">
        <v>2252</v>
      </c>
      <c r="D29" s="3">
        <v>2349</v>
      </c>
      <c r="E29" s="3">
        <v>2443</v>
      </c>
      <c r="F29" s="3">
        <v>2540</v>
      </c>
      <c r="G29" s="3">
        <v>2637</v>
      </c>
      <c r="H29" s="3">
        <v>2732</v>
      </c>
      <c r="I29" s="3">
        <v>2828</v>
      </c>
      <c r="J29" s="3">
        <v>2923</v>
      </c>
      <c r="K29" s="3">
        <v>3019</v>
      </c>
      <c r="L29" s="3">
        <v>3115</v>
      </c>
      <c r="M29" s="3">
        <v>3211</v>
      </c>
      <c r="N29" s="3">
        <v>3306</v>
      </c>
      <c r="O29" s="3">
        <v>3402</v>
      </c>
      <c r="P29" s="3">
        <v>3484</v>
      </c>
      <c r="Q29" s="3">
        <v>3499</v>
      </c>
      <c r="R29" s="3">
        <v>289</v>
      </c>
      <c r="S29" s="3">
        <v>626</v>
      </c>
      <c r="T29" s="3">
        <v>967</v>
      </c>
      <c r="U29" s="3">
        <v>1137</v>
      </c>
      <c r="V29" s="3">
        <v>1275</v>
      </c>
      <c r="W29" s="3">
        <v>1281</v>
      </c>
      <c r="X29" s="3">
        <v>1493</v>
      </c>
      <c r="Y29" s="3">
        <v>188</v>
      </c>
      <c r="Z29" s="3">
        <v>170</v>
      </c>
      <c r="AA29" s="3">
        <v>234</v>
      </c>
      <c r="AB29" s="3">
        <v>352</v>
      </c>
      <c r="AC29" s="3">
        <v>536</v>
      </c>
      <c r="AD29" s="3">
        <v>313</v>
      </c>
      <c r="AE29" s="3">
        <v>384</v>
      </c>
      <c r="AF29" s="3">
        <v>205</v>
      </c>
      <c r="AG29" s="3">
        <v>314</v>
      </c>
      <c r="AH29" s="3">
        <v>394</v>
      </c>
      <c r="AI29" s="3">
        <v>434</v>
      </c>
      <c r="AJ29" s="3"/>
    </row>
    <row r="30" spans="1:36" x14ac:dyDescent="0.45">
      <c r="A30" s="17" t="s">
        <v>142</v>
      </c>
      <c r="B30" s="3">
        <v>625</v>
      </c>
      <c r="C30" s="3">
        <v>315</v>
      </c>
      <c r="D30" s="3">
        <v>315</v>
      </c>
      <c r="E30" s="3">
        <v>315</v>
      </c>
      <c r="F30" s="3">
        <v>315</v>
      </c>
      <c r="G30" s="3">
        <v>315</v>
      </c>
      <c r="H30" s="3">
        <v>315</v>
      </c>
      <c r="I30" s="3">
        <v>315</v>
      </c>
      <c r="J30" s="3">
        <v>315</v>
      </c>
      <c r="K30" s="3">
        <v>315</v>
      </c>
      <c r="L30" s="3">
        <v>315</v>
      </c>
      <c r="M30" s="3">
        <v>315</v>
      </c>
      <c r="N30" s="3">
        <v>315</v>
      </c>
      <c r="O30" s="3">
        <v>315</v>
      </c>
      <c r="P30" s="3">
        <v>315</v>
      </c>
      <c r="Q30" s="3">
        <v>315</v>
      </c>
      <c r="R30" s="3">
        <v>197</v>
      </c>
      <c r="S30" s="3">
        <v>197</v>
      </c>
      <c r="T30" s="3">
        <v>197</v>
      </c>
      <c r="U30" s="3">
        <v>197</v>
      </c>
      <c r="V30" s="3">
        <v>197</v>
      </c>
      <c r="W30" s="3">
        <v>197</v>
      </c>
      <c r="X30" s="3">
        <v>197</v>
      </c>
      <c r="Y30" s="3">
        <v>197</v>
      </c>
      <c r="Z30" s="3">
        <v>210</v>
      </c>
      <c r="AA30" s="3">
        <v>194</v>
      </c>
      <c r="AB30" s="3">
        <v>194</v>
      </c>
      <c r="AC30" s="3">
        <v>540</v>
      </c>
      <c r="AD30" s="3">
        <v>194</v>
      </c>
      <c r="AE30" s="3">
        <v>194</v>
      </c>
      <c r="AF30" s="3">
        <v>194</v>
      </c>
      <c r="AG30" s="3">
        <v>189</v>
      </c>
      <c r="AH30" s="3">
        <v>189</v>
      </c>
      <c r="AI30" s="3">
        <v>188</v>
      </c>
      <c r="AJ30" s="3"/>
    </row>
    <row r="34" spans="3:17" x14ac:dyDescent="0.4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3:17" x14ac:dyDescent="0.4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35"/>
  <sheetViews>
    <sheetView topLeftCell="I1" zoomScale="113" zoomScaleNormal="85" zoomScalePageLayoutView="85" workbookViewId="0">
      <selection activeCell="R5" sqref="R5"/>
    </sheetView>
  </sheetViews>
  <sheetFormatPr defaultColWidth="8.6328125" defaultRowHeight="19.2" x14ac:dyDescent="0.45"/>
  <cols>
    <col min="18" max="25" width="11.81640625" customWidth="1"/>
  </cols>
  <sheetData>
    <row r="1" spans="1:27" x14ac:dyDescent="0.45">
      <c r="A1" s="3" t="s">
        <v>143</v>
      </c>
      <c r="B1" s="3" t="s">
        <v>1</v>
      </c>
      <c r="C1" s="3" t="s">
        <v>320</v>
      </c>
      <c r="D1" s="3" t="s">
        <v>321</v>
      </c>
      <c r="E1" s="3" t="s">
        <v>322</v>
      </c>
      <c r="F1" s="3" t="s">
        <v>323</v>
      </c>
      <c r="G1" s="3" t="s">
        <v>324</v>
      </c>
      <c r="H1" s="3" t="s">
        <v>325</v>
      </c>
      <c r="I1" s="3" t="s">
        <v>326</v>
      </c>
      <c r="J1" s="3" t="s">
        <v>327</v>
      </c>
      <c r="K1" s="3" t="s">
        <v>328</v>
      </c>
      <c r="L1" s="3" t="s">
        <v>260</v>
      </c>
      <c r="M1" s="3" t="s">
        <v>329</v>
      </c>
      <c r="N1" s="3" t="s">
        <v>242</v>
      </c>
      <c r="O1" s="3" t="s">
        <v>237</v>
      </c>
      <c r="P1" s="3" t="s">
        <v>239</v>
      </c>
      <c r="Q1" s="3" t="s">
        <v>285</v>
      </c>
      <c r="R1" s="3" t="s">
        <v>316</v>
      </c>
      <c r="S1" s="3" t="s">
        <v>317</v>
      </c>
      <c r="T1" s="3" t="s">
        <v>158</v>
      </c>
      <c r="U1" s="3" t="s">
        <v>159</v>
      </c>
      <c r="V1" s="3" t="s">
        <v>318</v>
      </c>
      <c r="W1" s="3" t="s">
        <v>248</v>
      </c>
      <c r="X1" s="3" t="s">
        <v>162</v>
      </c>
      <c r="Y1" s="3" t="s">
        <v>319</v>
      </c>
      <c r="Z1" s="3" t="s">
        <v>39</v>
      </c>
      <c r="AA1" s="3" t="s">
        <v>38</v>
      </c>
    </row>
    <row r="2" spans="1:27" x14ac:dyDescent="0.45">
      <c r="A2" s="3" t="s">
        <v>165</v>
      </c>
      <c r="B2" s="7"/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54</v>
      </c>
      <c r="K2" s="3" t="s">
        <v>54</v>
      </c>
      <c r="L2" s="3" t="s">
        <v>54</v>
      </c>
      <c r="M2" s="3" t="s">
        <v>250</v>
      </c>
      <c r="N2" s="3" t="s">
        <v>250</v>
      </c>
      <c r="O2" s="3" t="s">
        <v>167</v>
      </c>
      <c r="P2" s="3"/>
      <c r="Q2" s="3"/>
      <c r="R2" s="3" t="s">
        <v>57</v>
      </c>
      <c r="S2" s="3" t="s">
        <v>56</v>
      </c>
      <c r="T2" s="3"/>
      <c r="U2" s="3"/>
      <c r="V2" s="3"/>
      <c r="W2" s="3"/>
      <c r="X2" s="3"/>
      <c r="Y2" s="3" t="s">
        <v>168</v>
      </c>
      <c r="Z2" s="3"/>
      <c r="AA2" s="3"/>
    </row>
    <row r="3" spans="1:27" x14ac:dyDescent="0.45">
      <c r="A3" s="3" t="s">
        <v>169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 t="s">
        <v>167</v>
      </c>
      <c r="AA3" s="3" t="s">
        <v>54</v>
      </c>
    </row>
    <row r="4" spans="1:27" x14ac:dyDescent="0.45">
      <c r="A4" s="3" t="s">
        <v>170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 t="b">
        <v>1</v>
      </c>
      <c r="P4" s="3" t="b">
        <v>0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/>
      <c r="AA4" s="3"/>
    </row>
    <row r="5" spans="1:27" x14ac:dyDescent="0.45">
      <c r="A5" s="3" t="s">
        <v>171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4</v>
      </c>
      <c r="P5" s="3">
        <v>0</v>
      </c>
      <c r="Q5" s="3">
        <v>2.5</v>
      </c>
      <c r="R5" s="3">
        <v>5.25</v>
      </c>
      <c r="S5" s="3">
        <v>8.75</v>
      </c>
      <c r="T5" s="3">
        <v>3.5</v>
      </c>
      <c r="U5" s="3">
        <v>7</v>
      </c>
      <c r="V5" s="3">
        <v>1.75</v>
      </c>
      <c r="W5" s="3">
        <v>3.5</v>
      </c>
      <c r="X5" s="3">
        <v>7</v>
      </c>
      <c r="Y5" s="3">
        <v>7</v>
      </c>
      <c r="Z5" s="3"/>
      <c r="AA5" s="3"/>
    </row>
    <row r="6" spans="1:27" x14ac:dyDescent="0.45">
      <c r="A6" s="3" t="s">
        <v>172</v>
      </c>
      <c r="B6" s="3" t="s">
        <v>62</v>
      </c>
      <c r="C6" s="3" t="s">
        <v>63</v>
      </c>
      <c r="D6" s="3" t="s">
        <v>63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63</v>
      </c>
      <c r="K6" s="3" t="s">
        <v>63</v>
      </c>
      <c r="L6" s="3" t="s">
        <v>63</v>
      </c>
      <c r="M6" s="3" t="s">
        <v>66</v>
      </c>
      <c r="N6" s="3" t="s">
        <v>66</v>
      </c>
      <c r="O6" s="3" t="s">
        <v>64</v>
      </c>
      <c r="P6" s="3" t="s">
        <v>64</v>
      </c>
      <c r="Q6" s="3" t="s">
        <v>64</v>
      </c>
      <c r="R6" s="3" t="s">
        <v>66</v>
      </c>
      <c r="S6" s="3" t="s">
        <v>66</v>
      </c>
      <c r="T6" s="3" t="s">
        <v>66</v>
      </c>
      <c r="U6" s="3" t="s">
        <v>66</v>
      </c>
      <c r="V6" s="3" t="s">
        <v>66</v>
      </c>
      <c r="W6" s="3" t="s">
        <v>66</v>
      </c>
      <c r="X6" s="3" t="s">
        <v>66</v>
      </c>
      <c r="Y6" s="3" t="s">
        <v>66</v>
      </c>
      <c r="Z6" s="3" t="s">
        <v>65</v>
      </c>
      <c r="AA6" s="3" t="s">
        <v>65</v>
      </c>
    </row>
    <row r="7" spans="1:27" x14ac:dyDescent="0.45">
      <c r="A7" s="3" t="s">
        <v>178</v>
      </c>
      <c r="B7" s="3">
        <v>237</v>
      </c>
      <c r="C7">
        <v>919</v>
      </c>
      <c r="D7">
        <v>825</v>
      </c>
      <c r="E7">
        <v>726</v>
      </c>
      <c r="F7">
        <v>627</v>
      </c>
      <c r="G7">
        <v>529</v>
      </c>
      <c r="H7">
        <v>432</v>
      </c>
      <c r="I7">
        <v>332</v>
      </c>
      <c r="J7">
        <v>235</v>
      </c>
      <c r="K7">
        <v>137</v>
      </c>
      <c r="L7">
        <v>69</v>
      </c>
      <c r="M7" s="3">
        <v>177</v>
      </c>
      <c r="N7" s="3">
        <v>201</v>
      </c>
      <c r="O7" s="3">
        <v>93</v>
      </c>
      <c r="P7" s="3">
        <v>122</v>
      </c>
      <c r="Q7" s="3">
        <v>125</v>
      </c>
      <c r="R7" s="3">
        <v>45</v>
      </c>
      <c r="S7" s="3">
        <v>234</v>
      </c>
      <c r="T7" s="3">
        <v>95</v>
      </c>
      <c r="U7" s="3">
        <v>166</v>
      </c>
      <c r="V7" s="3">
        <v>94</v>
      </c>
      <c r="W7" s="3">
        <v>95</v>
      </c>
      <c r="X7" s="3">
        <v>165</v>
      </c>
      <c r="Y7" s="3">
        <v>141</v>
      </c>
      <c r="Z7" s="3">
        <v>403</v>
      </c>
      <c r="AA7" s="3">
        <v>206</v>
      </c>
    </row>
    <row r="8" spans="1:27" x14ac:dyDescent="0.45">
      <c r="A8" s="3" t="s">
        <v>179</v>
      </c>
      <c r="B8" s="3">
        <v>480</v>
      </c>
      <c r="C8">
        <v>258</v>
      </c>
      <c r="D8">
        <v>258</v>
      </c>
      <c r="E8">
        <v>258</v>
      </c>
      <c r="F8">
        <v>258</v>
      </c>
      <c r="G8">
        <v>258</v>
      </c>
      <c r="H8">
        <v>258</v>
      </c>
      <c r="I8">
        <v>258</v>
      </c>
      <c r="J8">
        <v>258</v>
      </c>
      <c r="K8">
        <v>258</v>
      </c>
      <c r="L8">
        <v>258</v>
      </c>
      <c r="M8" s="3">
        <v>257</v>
      </c>
      <c r="N8" s="3">
        <v>241</v>
      </c>
      <c r="O8" s="3">
        <v>156</v>
      </c>
      <c r="P8" s="3">
        <v>160</v>
      </c>
      <c r="Q8" s="3">
        <v>150</v>
      </c>
      <c r="R8" s="3">
        <v>192</v>
      </c>
      <c r="S8" s="3">
        <v>569</v>
      </c>
      <c r="T8" s="3">
        <v>173</v>
      </c>
      <c r="U8" s="3">
        <v>173</v>
      </c>
      <c r="V8" s="3">
        <v>172</v>
      </c>
      <c r="W8" s="3">
        <v>168</v>
      </c>
      <c r="X8" s="3">
        <v>169</v>
      </c>
      <c r="Y8" s="3">
        <v>166</v>
      </c>
      <c r="Z8" s="3">
        <v>438</v>
      </c>
      <c r="AA8" s="3">
        <v>544</v>
      </c>
    </row>
    <row r="9" spans="1:27" x14ac:dyDescent="0.45">
      <c r="A9" s="3" t="s">
        <v>180</v>
      </c>
      <c r="B9" s="9">
        <v>627</v>
      </c>
      <c r="C9" s="3">
        <v>1567</v>
      </c>
      <c r="D9" s="3">
        <v>1661</v>
      </c>
      <c r="E9" s="3">
        <v>1760</v>
      </c>
      <c r="F9" s="3">
        <v>1857</v>
      </c>
      <c r="G9" s="3">
        <v>1956</v>
      </c>
      <c r="H9" s="3">
        <v>2054</v>
      </c>
      <c r="I9" s="3">
        <v>2154</v>
      </c>
      <c r="J9" s="3">
        <v>2251</v>
      </c>
      <c r="K9" s="3">
        <v>2348</v>
      </c>
      <c r="L9" s="3">
        <v>2416</v>
      </c>
      <c r="M9" s="3">
        <v>576</v>
      </c>
      <c r="N9" s="3">
        <v>937</v>
      </c>
      <c r="O9" s="3">
        <v>235</v>
      </c>
      <c r="P9" s="3">
        <v>171</v>
      </c>
      <c r="Q9" s="3">
        <v>203</v>
      </c>
      <c r="R9" s="3">
        <v>236</v>
      </c>
      <c r="S9" s="3">
        <v>566</v>
      </c>
      <c r="T9" s="3">
        <v>237</v>
      </c>
      <c r="U9" s="3">
        <v>428</v>
      </c>
      <c r="V9" s="3">
        <v>150</v>
      </c>
      <c r="W9" s="3">
        <v>237</v>
      </c>
      <c r="X9" s="3">
        <v>427</v>
      </c>
      <c r="Y9" s="3">
        <v>428</v>
      </c>
      <c r="Z9" s="3"/>
      <c r="AA9" s="3"/>
    </row>
    <row r="10" spans="1:27" x14ac:dyDescent="0.45">
      <c r="A10" s="3" t="s">
        <v>181</v>
      </c>
      <c r="B10" s="14">
        <v>394</v>
      </c>
      <c r="C10" s="3">
        <v>237</v>
      </c>
      <c r="D10" s="3">
        <v>237</v>
      </c>
      <c r="E10" s="3">
        <v>237</v>
      </c>
      <c r="F10" s="3">
        <v>237</v>
      </c>
      <c r="G10" s="3">
        <v>237</v>
      </c>
      <c r="H10" s="3">
        <v>237</v>
      </c>
      <c r="I10" s="3">
        <v>237</v>
      </c>
      <c r="J10" s="3">
        <v>237</v>
      </c>
      <c r="K10" s="3">
        <v>237</v>
      </c>
      <c r="L10" s="3">
        <v>237</v>
      </c>
      <c r="M10" s="3">
        <v>257</v>
      </c>
      <c r="N10" s="3">
        <v>241</v>
      </c>
      <c r="O10" s="3">
        <v>166</v>
      </c>
      <c r="P10" s="3">
        <v>184</v>
      </c>
      <c r="Q10" s="3">
        <v>172</v>
      </c>
      <c r="R10" s="3">
        <v>192</v>
      </c>
      <c r="S10" s="3">
        <v>592</v>
      </c>
      <c r="T10" s="3">
        <v>172</v>
      </c>
      <c r="U10" s="3">
        <v>172</v>
      </c>
      <c r="V10" s="3">
        <v>168</v>
      </c>
      <c r="W10" s="3">
        <v>169</v>
      </c>
      <c r="X10" s="3">
        <v>168</v>
      </c>
      <c r="Y10" s="3">
        <v>166</v>
      </c>
      <c r="Z10" s="3"/>
      <c r="AA10" s="3"/>
    </row>
    <row r="11" spans="1:27" x14ac:dyDescent="0.45">
      <c r="A11" s="3" t="s">
        <v>182</v>
      </c>
      <c r="B11" s="3"/>
      <c r="C11" s="3">
        <v>1506</v>
      </c>
      <c r="D11" s="3">
        <v>1412</v>
      </c>
      <c r="E11" s="3">
        <v>1314</v>
      </c>
      <c r="F11" s="3">
        <v>1215</v>
      </c>
      <c r="G11" s="3">
        <v>1117</v>
      </c>
      <c r="H11" s="3">
        <v>1020</v>
      </c>
      <c r="I11" s="3">
        <v>920</v>
      </c>
      <c r="J11" s="3">
        <v>823</v>
      </c>
      <c r="K11" s="3">
        <v>725</v>
      </c>
      <c r="L11" s="3">
        <v>357</v>
      </c>
      <c r="M11" s="3"/>
      <c r="N11" s="3"/>
      <c r="O11" s="3">
        <v>209</v>
      </c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45">
      <c r="A12" s="3" t="s">
        <v>183</v>
      </c>
      <c r="B12" s="3"/>
      <c r="C12" s="3">
        <v>202</v>
      </c>
      <c r="D12" s="3">
        <v>202</v>
      </c>
      <c r="E12" s="3">
        <v>202</v>
      </c>
      <c r="F12" s="3">
        <v>202</v>
      </c>
      <c r="G12" s="3">
        <v>202</v>
      </c>
      <c r="H12" s="3">
        <v>202</v>
      </c>
      <c r="I12" s="3">
        <v>202</v>
      </c>
      <c r="J12" s="3">
        <v>202</v>
      </c>
      <c r="K12" s="3">
        <v>202</v>
      </c>
      <c r="L12" s="3">
        <v>202</v>
      </c>
      <c r="M12" s="3"/>
      <c r="N12" s="3"/>
      <c r="O12" s="3">
        <v>119</v>
      </c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45">
      <c r="A13" s="3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45">
      <c r="A14" s="3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45">
      <c r="A15" s="3" t="s">
        <v>184</v>
      </c>
      <c r="B15" s="3">
        <v>450</v>
      </c>
      <c r="C15" s="3">
        <v>1555</v>
      </c>
      <c r="D15" s="3">
        <v>1650</v>
      </c>
      <c r="E15" s="3">
        <v>1748</v>
      </c>
      <c r="F15" s="3">
        <v>1846</v>
      </c>
      <c r="G15" s="3">
        <v>1944</v>
      </c>
      <c r="H15" s="3">
        <v>2042</v>
      </c>
      <c r="I15" s="3">
        <v>2142</v>
      </c>
      <c r="J15" s="3">
        <v>2239</v>
      </c>
      <c r="K15" s="3">
        <v>2338</v>
      </c>
      <c r="L15" s="3">
        <v>2405</v>
      </c>
      <c r="M15" s="3">
        <v>558</v>
      </c>
      <c r="N15" s="3">
        <v>937</v>
      </c>
      <c r="O15" s="3"/>
      <c r="P15" s="3">
        <v>200</v>
      </c>
      <c r="Q15" s="3"/>
      <c r="R15" s="3">
        <v>166</v>
      </c>
      <c r="S15" s="3">
        <v>336</v>
      </c>
      <c r="T15" s="3"/>
      <c r="U15" s="3"/>
      <c r="V15" s="3"/>
      <c r="W15" s="3"/>
      <c r="X15" s="3"/>
      <c r="Y15" s="3">
        <v>412</v>
      </c>
      <c r="Z15" s="3">
        <v>133</v>
      </c>
      <c r="AA15" s="3">
        <v>185</v>
      </c>
    </row>
    <row r="16" spans="1:27" x14ac:dyDescent="0.45">
      <c r="A16" s="3" t="s">
        <v>185</v>
      </c>
      <c r="B16" s="3">
        <v>315</v>
      </c>
      <c r="C16" s="3">
        <v>200</v>
      </c>
      <c r="D16" s="3">
        <v>200</v>
      </c>
      <c r="E16" s="3">
        <v>200</v>
      </c>
      <c r="F16" s="3">
        <v>200</v>
      </c>
      <c r="G16" s="3">
        <v>200</v>
      </c>
      <c r="H16" s="3">
        <v>200</v>
      </c>
      <c r="I16" s="3">
        <v>200</v>
      </c>
      <c r="J16" s="3">
        <v>200</v>
      </c>
      <c r="K16" s="3">
        <v>200</v>
      </c>
      <c r="L16" s="3">
        <v>200</v>
      </c>
      <c r="M16" s="3">
        <v>218</v>
      </c>
      <c r="N16" s="3">
        <v>201</v>
      </c>
      <c r="O16" s="3"/>
      <c r="P16" s="3">
        <v>116</v>
      </c>
      <c r="Q16" s="3"/>
      <c r="R16" s="3">
        <v>115</v>
      </c>
      <c r="S16" s="3">
        <v>191</v>
      </c>
      <c r="T16" s="3"/>
      <c r="U16" s="3"/>
      <c r="V16" s="3"/>
      <c r="W16" s="3"/>
      <c r="X16" s="3"/>
      <c r="Y16" s="3">
        <v>119</v>
      </c>
      <c r="Z16" s="3">
        <v>165</v>
      </c>
      <c r="AA16" s="3">
        <v>247</v>
      </c>
    </row>
    <row r="17" spans="1:31" x14ac:dyDescent="0.45">
      <c r="A17" s="3" t="s">
        <v>77</v>
      </c>
      <c r="B17" s="3">
        <v>540</v>
      </c>
      <c r="D17" s="3"/>
      <c r="E17" s="3"/>
      <c r="F17" s="3">
        <v>1647</v>
      </c>
      <c r="G17" s="3">
        <v>1916</v>
      </c>
      <c r="H17" s="3">
        <v>1888</v>
      </c>
      <c r="I17" s="3">
        <v>1788</v>
      </c>
      <c r="J17" s="3">
        <v>2124</v>
      </c>
      <c r="K17" s="3">
        <v>2027</v>
      </c>
      <c r="L17" s="3">
        <v>1959</v>
      </c>
      <c r="M17" s="3"/>
      <c r="N17" s="3"/>
      <c r="O17" s="3"/>
      <c r="P17" s="3"/>
      <c r="Q17" s="3"/>
      <c r="R17" s="3">
        <v>82</v>
      </c>
      <c r="S17" s="3"/>
      <c r="T17" s="3"/>
      <c r="U17" s="3"/>
      <c r="V17" s="3"/>
      <c r="W17" s="3"/>
      <c r="X17" s="3"/>
      <c r="Y17" s="3">
        <v>420</v>
      </c>
      <c r="Z17" s="3">
        <v>278</v>
      </c>
      <c r="AA17" s="3">
        <v>211</v>
      </c>
    </row>
    <row r="18" spans="1:31" x14ac:dyDescent="0.45">
      <c r="A18" s="3" t="s">
        <v>78</v>
      </c>
      <c r="B18" s="3">
        <v>310</v>
      </c>
      <c r="D18" s="3"/>
      <c r="E18" s="3"/>
      <c r="F18" s="3">
        <v>203</v>
      </c>
      <c r="G18" s="3">
        <v>205</v>
      </c>
      <c r="H18" s="3">
        <v>204</v>
      </c>
      <c r="I18" s="3">
        <v>204</v>
      </c>
      <c r="J18" s="3">
        <v>207</v>
      </c>
      <c r="K18" s="3">
        <v>207</v>
      </c>
      <c r="L18" s="3">
        <v>206</v>
      </c>
      <c r="M18" s="3"/>
      <c r="N18" s="3"/>
      <c r="O18" s="3"/>
      <c r="P18" s="3"/>
      <c r="Q18" s="3"/>
      <c r="R18" s="3">
        <v>146</v>
      </c>
      <c r="S18" s="3"/>
      <c r="T18" s="3"/>
      <c r="U18" s="3"/>
      <c r="V18" s="3"/>
      <c r="W18" s="3"/>
      <c r="X18" s="3"/>
      <c r="Y18" s="3">
        <v>122</v>
      </c>
      <c r="Z18" s="3">
        <v>310</v>
      </c>
      <c r="AA18" s="3">
        <v>227</v>
      </c>
    </row>
    <row r="19" spans="1:31" x14ac:dyDescent="0.45">
      <c r="A19" s="3" t="s">
        <v>79</v>
      </c>
      <c r="B19" s="3">
        <v>577</v>
      </c>
      <c r="C19" s="3"/>
      <c r="D19" s="3"/>
      <c r="E19" s="3"/>
      <c r="F19" s="3"/>
      <c r="G19" s="3"/>
      <c r="H19" s="3"/>
      <c r="I19" s="3"/>
      <c r="J19" s="3"/>
      <c r="K19" s="3"/>
      <c r="L19" s="3"/>
      <c r="S19" s="3"/>
      <c r="U19" s="3"/>
      <c r="V19" s="3"/>
      <c r="W19" s="3"/>
      <c r="X19" s="3"/>
      <c r="Y19" s="3">
        <v>438</v>
      </c>
      <c r="Z19" s="3"/>
      <c r="AA19" s="3">
        <v>211</v>
      </c>
    </row>
    <row r="20" spans="1:31" x14ac:dyDescent="0.45">
      <c r="A20" s="3" t="s">
        <v>80</v>
      </c>
      <c r="B20" s="3">
        <v>322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S20" s="3"/>
      <c r="U20" s="3"/>
      <c r="V20" s="3"/>
      <c r="W20" s="3"/>
      <c r="X20" s="3"/>
      <c r="Y20" s="3">
        <v>161</v>
      </c>
      <c r="Z20" s="3"/>
      <c r="AA20" s="3">
        <v>234</v>
      </c>
    </row>
    <row r="21" spans="1:31" x14ac:dyDescent="0.45">
      <c r="A21" s="3" t="s">
        <v>81</v>
      </c>
      <c r="B21" s="3"/>
      <c r="C21" s="3">
        <v>1570</v>
      </c>
      <c r="D21" s="3">
        <v>1665</v>
      </c>
      <c r="E21" s="3">
        <v>1763</v>
      </c>
      <c r="F21" s="3">
        <v>1861</v>
      </c>
      <c r="G21" s="3">
        <v>1959</v>
      </c>
      <c r="H21" s="3">
        <v>2057</v>
      </c>
      <c r="I21" s="3">
        <v>2157</v>
      </c>
      <c r="J21" s="3">
        <v>2254</v>
      </c>
      <c r="K21" s="3">
        <v>2353</v>
      </c>
      <c r="L21" s="3">
        <v>2420</v>
      </c>
      <c r="M21" s="3">
        <v>273</v>
      </c>
      <c r="N21" s="3">
        <v>297</v>
      </c>
      <c r="P21" s="3">
        <v>201</v>
      </c>
      <c r="Q21" s="3">
        <v>203</v>
      </c>
      <c r="R21" s="3">
        <v>92</v>
      </c>
      <c r="S21" s="3"/>
      <c r="T21" s="3"/>
      <c r="U21" s="3"/>
      <c r="V21" s="3"/>
      <c r="W21" s="3"/>
      <c r="X21" s="3"/>
      <c r="Y21" s="3"/>
      <c r="Z21" s="3"/>
      <c r="AA21" s="3"/>
    </row>
    <row r="22" spans="1:31" x14ac:dyDescent="0.45">
      <c r="A22" s="3" t="s">
        <v>82</v>
      </c>
      <c r="B22" s="3"/>
      <c r="C22" s="3">
        <v>213</v>
      </c>
      <c r="D22" s="3">
        <v>213</v>
      </c>
      <c r="E22" s="3">
        <v>213</v>
      </c>
      <c r="F22" s="3">
        <v>213</v>
      </c>
      <c r="G22" s="3">
        <v>213</v>
      </c>
      <c r="H22" s="3">
        <v>213</v>
      </c>
      <c r="I22" s="3">
        <v>213</v>
      </c>
      <c r="J22" s="3">
        <v>213</v>
      </c>
      <c r="K22" s="3">
        <v>213</v>
      </c>
      <c r="L22" s="3">
        <v>213</v>
      </c>
      <c r="M22" s="3">
        <v>217</v>
      </c>
      <c r="N22" s="3">
        <v>201</v>
      </c>
      <c r="P22" s="3">
        <v>143</v>
      </c>
      <c r="Q22" s="3">
        <v>126</v>
      </c>
      <c r="R22" s="3">
        <v>148</v>
      </c>
      <c r="S22" s="3"/>
      <c r="T22" s="3"/>
      <c r="U22" s="3"/>
      <c r="V22" s="3"/>
      <c r="W22" s="3"/>
      <c r="X22" s="3"/>
      <c r="Y22" s="3"/>
      <c r="Z22" s="3"/>
      <c r="AA22" s="3"/>
    </row>
    <row r="23" spans="1:31" x14ac:dyDescent="0.45">
      <c r="A23" s="3" t="s">
        <v>83</v>
      </c>
      <c r="B23" s="3" t="str">
        <f>"LTM_1300_6.1/"&amp;B1&amp;".png"</f>
        <v>LTM_1300_6.1/BODY.png</v>
      </c>
      <c r="C23" s="3" t="str">
        <f t="shared" ref="C23:AA23" si="0">"LTM_1300_6.1/"&amp;C1&amp;".png"</f>
        <v>LTM_1300_6.1/T_15.png</v>
      </c>
      <c r="D23" s="3" t="str">
        <f t="shared" si="0"/>
        <v>LTM_1300_6.1/T_20.2.png</v>
      </c>
      <c r="E23" s="3" t="str">
        <f t="shared" si="0"/>
        <v>LTM_1300_6.1/T_25.4.png</v>
      </c>
      <c r="F23" s="3" t="str">
        <f t="shared" si="0"/>
        <v>LTM_1300_6.1/T_30.5.png</v>
      </c>
      <c r="G23" s="3" t="str">
        <f t="shared" si="0"/>
        <v>LTM_1300_6.1/T_35.7.png</v>
      </c>
      <c r="H23" s="3" t="str">
        <f t="shared" si="0"/>
        <v>LTM_1300_6.1/T_40.9.png</v>
      </c>
      <c r="I23" s="3" t="str">
        <f t="shared" si="0"/>
        <v>LTM_1300_6.1/T_46.1.png</v>
      </c>
      <c r="J23" s="3" t="str">
        <f t="shared" si="0"/>
        <v>LTM_1300_6.1/T_51.2.png</v>
      </c>
      <c r="K23" s="3" t="str">
        <f t="shared" si="0"/>
        <v>LTM_1300_6.1/T_56.4.png</v>
      </c>
      <c r="L23" s="3" t="str">
        <f t="shared" si="0"/>
        <v>LTM_1300_6.1/T_60.png</v>
      </c>
      <c r="M23" s="3" t="str">
        <f t="shared" si="0"/>
        <v>LTM_1300_6.1/K_12.1.png</v>
      </c>
      <c r="N23" s="3" t="str">
        <f t="shared" si="0"/>
        <v>LTM_1300_6.1/K_21.png</v>
      </c>
      <c r="O23" s="3" t="str">
        <f t="shared" si="0"/>
        <v>LTM_1300_6.1/A_4.png</v>
      </c>
      <c r="P23" s="3" t="str">
        <f t="shared" si="0"/>
        <v>LTM_1300_6.1/A_0.png</v>
      </c>
      <c r="Q23" s="3" t="str">
        <f t="shared" si="0"/>
        <v>LTM_1300_6.1/A_2.5.png</v>
      </c>
      <c r="R23" s="3" t="str">
        <f t="shared" si="0"/>
        <v>LTM_1300_6.1/F5.25m_TF_a.png</v>
      </c>
      <c r="S23" s="3" t="str">
        <f t="shared" si="0"/>
        <v>LTM_1300_6.1/F8.75m_nsbs.png</v>
      </c>
      <c r="T23" s="3" t="str">
        <f t="shared" si="0"/>
        <v>LTM_1300_6.1/NA_3.5m.png</v>
      </c>
      <c r="U23" s="3" t="str">
        <f t="shared" si="0"/>
        <v>LTM_1300_6.1/NA_7m.png</v>
      </c>
      <c r="V23" s="3" t="str">
        <f t="shared" si="0"/>
        <v>LTM_1300_6.1/1.75m_NI_rs.png</v>
      </c>
      <c r="W23" s="3" t="str">
        <f t="shared" si="0"/>
        <v>LTM_1300_6.1/NI_3.5m.png</v>
      </c>
      <c r="X23" s="3" t="str">
        <f t="shared" si="0"/>
        <v>LTM_1300_6.1/NI_7m.png</v>
      </c>
      <c r="Y23" s="3" t="str">
        <f t="shared" si="0"/>
        <v>LTM_1300_6.1/7m_N_head.png</v>
      </c>
      <c r="Z23" s="3" t="str">
        <f t="shared" si="0"/>
        <v>LTM_1300_6.1/L.png</v>
      </c>
      <c r="AA23" s="3" t="str">
        <f t="shared" si="0"/>
        <v>LTM_1300_6.1/Y.png</v>
      </c>
    </row>
    <row r="24" spans="1:31" x14ac:dyDescent="0.45">
      <c r="A24" s="3" t="s">
        <v>186</v>
      </c>
      <c r="B24" s="3">
        <v>13</v>
      </c>
      <c r="C24" s="3">
        <v>12</v>
      </c>
      <c r="D24" s="3">
        <v>12</v>
      </c>
      <c r="E24" s="3">
        <v>12</v>
      </c>
      <c r="F24" s="3">
        <v>12</v>
      </c>
      <c r="G24" s="3">
        <v>12</v>
      </c>
      <c r="H24" s="3">
        <v>12</v>
      </c>
      <c r="I24" s="3">
        <v>12</v>
      </c>
      <c r="J24" s="3">
        <v>12</v>
      </c>
      <c r="K24" s="3">
        <v>12</v>
      </c>
      <c r="L24" s="3">
        <v>12</v>
      </c>
      <c r="M24" s="3">
        <v>8</v>
      </c>
      <c r="N24" s="3">
        <v>8</v>
      </c>
      <c r="O24" s="3">
        <v>9</v>
      </c>
      <c r="P24" s="3">
        <v>9</v>
      </c>
      <c r="Q24" s="3">
        <v>9</v>
      </c>
      <c r="R24" s="3">
        <v>8</v>
      </c>
      <c r="S24" s="3">
        <v>8</v>
      </c>
      <c r="T24" s="3">
        <v>8</v>
      </c>
      <c r="U24" s="3">
        <v>8</v>
      </c>
      <c r="V24" s="3">
        <v>8</v>
      </c>
      <c r="W24" s="3">
        <v>8</v>
      </c>
      <c r="X24" s="3">
        <v>8</v>
      </c>
      <c r="Y24" s="3">
        <v>8</v>
      </c>
      <c r="Z24" s="3">
        <v>15</v>
      </c>
      <c r="AA24" s="3">
        <v>16</v>
      </c>
    </row>
    <row r="25" spans="1:31" x14ac:dyDescent="0.45">
      <c r="A25" s="3" t="s">
        <v>137</v>
      </c>
      <c r="B25" s="3">
        <v>655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31" x14ac:dyDescent="0.45">
      <c r="A26" s="3" t="s">
        <v>138</v>
      </c>
      <c r="B26" s="3">
        <v>481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31" x14ac:dyDescent="0.45">
      <c r="A27" s="15" t="s">
        <v>139</v>
      </c>
      <c r="B27" s="3">
        <v>237</v>
      </c>
      <c r="C27">
        <v>919</v>
      </c>
      <c r="D27">
        <v>825</v>
      </c>
      <c r="E27">
        <v>726</v>
      </c>
      <c r="F27">
        <v>627</v>
      </c>
      <c r="G27">
        <v>529</v>
      </c>
      <c r="H27">
        <v>432</v>
      </c>
      <c r="I27">
        <v>332</v>
      </c>
      <c r="J27">
        <v>235</v>
      </c>
      <c r="K27">
        <v>137</v>
      </c>
      <c r="L27">
        <v>69</v>
      </c>
      <c r="M27" s="3">
        <v>177</v>
      </c>
      <c r="N27" s="3">
        <v>201</v>
      </c>
      <c r="O27" s="3">
        <v>93</v>
      </c>
      <c r="P27" s="3">
        <v>122</v>
      </c>
      <c r="Q27" s="3">
        <v>125</v>
      </c>
      <c r="R27" s="3">
        <v>45</v>
      </c>
      <c r="S27" s="3">
        <v>234</v>
      </c>
      <c r="T27" s="3">
        <v>95</v>
      </c>
      <c r="U27" s="3">
        <v>166</v>
      </c>
      <c r="V27" s="3">
        <v>94</v>
      </c>
      <c r="W27" s="3">
        <v>95</v>
      </c>
      <c r="X27" s="3">
        <v>165</v>
      </c>
      <c r="Y27" s="3">
        <v>141</v>
      </c>
      <c r="Z27" s="3">
        <v>403</v>
      </c>
      <c r="AA27" s="3">
        <v>206</v>
      </c>
    </row>
    <row r="28" spans="1:31" x14ac:dyDescent="0.45">
      <c r="A28" s="16" t="s">
        <v>140</v>
      </c>
      <c r="B28" s="3">
        <v>480</v>
      </c>
      <c r="C28">
        <v>258</v>
      </c>
      <c r="D28">
        <v>258</v>
      </c>
      <c r="E28">
        <v>258</v>
      </c>
      <c r="F28">
        <v>258</v>
      </c>
      <c r="G28">
        <v>258</v>
      </c>
      <c r="H28">
        <v>258</v>
      </c>
      <c r="I28">
        <v>258</v>
      </c>
      <c r="J28">
        <v>258</v>
      </c>
      <c r="K28">
        <v>258</v>
      </c>
      <c r="L28">
        <v>258</v>
      </c>
      <c r="M28" s="3">
        <v>257</v>
      </c>
      <c r="N28" s="3">
        <v>241</v>
      </c>
      <c r="O28" s="3">
        <v>156</v>
      </c>
      <c r="P28" s="3">
        <v>160</v>
      </c>
      <c r="Q28" s="3">
        <v>150</v>
      </c>
      <c r="R28" s="3">
        <v>187</v>
      </c>
      <c r="S28" s="3">
        <v>580</v>
      </c>
      <c r="T28" s="3">
        <v>173</v>
      </c>
      <c r="U28" s="3">
        <v>173</v>
      </c>
      <c r="V28" s="3">
        <v>172</v>
      </c>
      <c r="W28" s="3">
        <v>168</v>
      </c>
      <c r="X28" s="3">
        <v>169</v>
      </c>
      <c r="Y28" s="3">
        <v>166</v>
      </c>
      <c r="Z28" s="3">
        <v>438</v>
      </c>
      <c r="AA28" s="3">
        <v>544</v>
      </c>
      <c r="AB28" s="3"/>
      <c r="AC28" s="3"/>
      <c r="AD28" s="3"/>
      <c r="AE28" s="3"/>
    </row>
    <row r="29" spans="1:31" x14ac:dyDescent="0.45">
      <c r="A29" s="16" t="s">
        <v>141</v>
      </c>
      <c r="B29" s="9">
        <v>627</v>
      </c>
      <c r="C29" s="3">
        <v>1567</v>
      </c>
      <c r="D29" s="3">
        <v>1661</v>
      </c>
      <c r="E29" s="3">
        <v>1760</v>
      </c>
      <c r="F29" s="3">
        <v>1857</v>
      </c>
      <c r="G29" s="3">
        <v>1956</v>
      </c>
      <c r="H29" s="3">
        <v>2054</v>
      </c>
      <c r="I29" s="3">
        <v>2154</v>
      </c>
      <c r="J29" s="3">
        <v>2251</v>
      </c>
      <c r="K29" s="3">
        <v>2348</v>
      </c>
      <c r="L29" s="3">
        <v>2416</v>
      </c>
      <c r="M29" s="3">
        <v>576</v>
      </c>
      <c r="N29" s="3">
        <v>937</v>
      </c>
      <c r="O29" s="3">
        <v>235</v>
      </c>
      <c r="P29" s="3">
        <v>171</v>
      </c>
      <c r="Q29" s="3">
        <v>203</v>
      </c>
      <c r="R29" s="3">
        <v>236</v>
      </c>
      <c r="S29" s="3">
        <v>566</v>
      </c>
      <c r="T29" s="3">
        <v>237</v>
      </c>
      <c r="U29" s="3">
        <v>428</v>
      </c>
      <c r="V29" s="3">
        <v>150</v>
      </c>
      <c r="W29" s="3">
        <v>237</v>
      </c>
      <c r="X29" s="3">
        <v>427</v>
      </c>
      <c r="Y29" s="3">
        <v>428</v>
      </c>
      <c r="Z29" s="3"/>
      <c r="AA29" s="3"/>
    </row>
    <row r="30" spans="1:31" x14ac:dyDescent="0.45">
      <c r="A30" s="17" t="s">
        <v>142</v>
      </c>
      <c r="B30" s="3">
        <v>480</v>
      </c>
      <c r="C30">
        <v>258</v>
      </c>
      <c r="D30">
        <v>258</v>
      </c>
      <c r="E30">
        <v>258</v>
      </c>
      <c r="F30">
        <v>258</v>
      </c>
      <c r="G30">
        <v>258</v>
      </c>
      <c r="H30">
        <v>258</v>
      </c>
      <c r="I30">
        <v>258</v>
      </c>
      <c r="J30">
        <v>258</v>
      </c>
      <c r="K30">
        <v>258</v>
      </c>
      <c r="L30">
        <v>258</v>
      </c>
      <c r="M30" s="3">
        <v>257</v>
      </c>
      <c r="N30" s="3">
        <v>241</v>
      </c>
      <c r="O30" s="3">
        <v>156</v>
      </c>
      <c r="P30" s="3">
        <v>160</v>
      </c>
      <c r="Q30" s="3">
        <v>150</v>
      </c>
      <c r="R30" s="3">
        <v>187</v>
      </c>
      <c r="S30" s="3">
        <v>580</v>
      </c>
      <c r="T30" s="3">
        <v>173</v>
      </c>
      <c r="U30" s="3">
        <v>173</v>
      </c>
      <c r="V30" s="3">
        <v>172</v>
      </c>
      <c r="W30" s="3">
        <v>168</v>
      </c>
      <c r="X30" s="3">
        <v>169</v>
      </c>
      <c r="Y30" s="3">
        <v>166</v>
      </c>
      <c r="Z30" s="3"/>
      <c r="AA30" s="3"/>
    </row>
    <row r="34" spans="3:12" x14ac:dyDescent="0.45"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3:12" x14ac:dyDescent="0.45">
      <c r="C35" s="3"/>
      <c r="D35" s="3"/>
      <c r="E35" s="3"/>
      <c r="F35" s="3"/>
      <c r="G35" s="3"/>
      <c r="H35" s="3"/>
      <c r="I35" s="3"/>
      <c r="J35" s="3"/>
      <c r="K35" s="3"/>
      <c r="L35" s="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L_11200_9.1</vt:lpstr>
      <vt:lpstr>L_1750_9.1</vt:lpstr>
      <vt:lpstr>L_1500_50m_8.1</vt:lpstr>
      <vt:lpstr>L_1500_84m_8.1</vt:lpstr>
      <vt:lpstr>L_1450_8.1</vt:lpstr>
      <vt:lpstr>L_1400_7.1</vt:lpstr>
      <vt:lpstr>L_1350_6.1</vt:lpstr>
      <vt:lpstr>L_1300_6.2</vt:lpstr>
      <vt:lpstr>L_1300_6.1</vt:lpstr>
      <vt:lpstr>L_1250_6.1</vt:lpstr>
      <vt:lpstr>L_1200_5.1</vt:lpstr>
      <vt:lpstr>L_1150_6.1</vt:lpstr>
      <vt:lpstr>L_1130_5.1</vt:lpstr>
      <vt:lpstr>L_1100_5.2</vt:lpstr>
      <vt:lpstr>L_1100_4.2</vt:lpstr>
      <vt:lpstr>L_1095_5.1</vt:lpstr>
      <vt:lpstr>L_1090_4.1</vt:lpstr>
      <vt:lpstr>L_1070_4.2</vt:lpstr>
      <vt:lpstr>L_1070_4.1</vt:lpstr>
      <vt:lpstr>L_1060_3.1</vt:lpstr>
      <vt:lpstr>L_1055_3.2</vt:lpstr>
      <vt:lpstr>L_1050_3.1</vt:lpstr>
      <vt:lpstr>L_1040_2.1</vt:lpstr>
      <vt:lpstr>L_1030_2.1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사용자</dc:creator>
  <cp:keywords/>
  <dc:description/>
  <cp:lastModifiedBy>이영광</cp:lastModifiedBy>
  <cp:revision/>
  <dcterms:created xsi:type="dcterms:W3CDTF">2020-10-14T07:12:19Z</dcterms:created>
  <dcterms:modified xsi:type="dcterms:W3CDTF">2022-09-19T03:34:45Z</dcterms:modified>
  <cp:category/>
  <cp:contentStatus/>
</cp:coreProperties>
</file>