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 Work\Thesis Outline (Search)\Journal Versions\Narcissism Regression\Data Analysis\"/>
    </mc:Choice>
  </mc:AlternateContent>
  <bookViews>
    <workbookView xWindow="0" yWindow="0" windowWidth="14925" windowHeight="12270" activeTab="3"/>
  </bookViews>
  <sheets>
    <sheet name="raw_data" sheetId="15" r:id="rId1"/>
    <sheet name="188-replica" sheetId="3" state="hidden" r:id="rId2"/>
    <sheet name="Participants Ratio" sheetId="2" r:id="rId3"/>
    <sheet name="legend" sheetId="16" r:id="rId4"/>
  </sheets>
  <definedNames>
    <definedName name="_xlnm._FilterDatabase" localSheetId="0" hidden="1">raw_data!$A$1:$I$213</definedName>
  </definedNames>
  <calcPr calcId="162913"/>
</workbook>
</file>

<file path=xl/calcChain.xml><?xml version="1.0" encoding="utf-8"?>
<calcChain xmlns="http://schemas.openxmlformats.org/spreadsheetml/2006/main">
  <c r="T192" i="3" l="1"/>
  <c r="G192" i="3"/>
  <c r="T191" i="3"/>
  <c r="G191" i="3"/>
  <c r="T190" i="3"/>
  <c r="G190" i="3"/>
  <c r="T189" i="3"/>
  <c r="G189" i="3"/>
  <c r="T188" i="3"/>
  <c r="G188" i="3"/>
  <c r="T187" i="3"/>
  <c r="G187" i="3"/>
  <c r="T186" i="3"/>
  <c r="G186" i="3"/>
  <c r="T185" i="3"/>
  <c r="G185" i="3"/>
  <c r="T184" i="3"/>
  <c r="G184" i="3"/>
  <c r="T183" i="3"/>
  <c r="G183" i="3"/>
  <c r="T182" i="3"/>
  <c r="G182" i="3"/>
  <c r="T181" i="3"/>
  <c r="G181" i="3"/>
  <c r="T180" i="3"/>
  <c r="G180" i="3"/>
  <c r="T179" i="3"/>
  <c r="G179" i="3"/>
  <c r="T178" i="3"/>
  <c r="G178" i="3"/>
  <c r="T177" i="3"/>
  <c r="G177" i="3"/>
  <c r="T176" i="3"/>
  <c r="G176" i="3"/>
  <c r="T175" i="3"/>
  <c r="G175" i="3"/>
  <c r="T174" i="3"/>
  <c r="G174" i="3"/>
  <c r="T173" i="3"/>
  <c r="G173" i="3"/>
  <c r="T172" i="3"/>
  <c r="G172" i="3"/>
  <c r="T171" i="3"/>
  <c r="G171" i="3"/>
  <c r="T170" i="3"/>
  <c r="G170" i="3"/>
  <c r="T169" i="3"/>
  <c r="G169" i="3"/>
  <c r="T168" i="3"/>
  <c r="G168" i="3"/>
  <c r="T167" i="3"/>
  <c r="G167" i="3"/>
  <c r="T166" i="3"/>
  <c r="G166" i="3"/>
  <c r="T165" i="3"/>
  <c r="J165" i="3"/>
  <c r="G165" i="3"/>
  <c r="T164" i="3"/>
  <c r="J164" i="3"/>
  <c r="G164" i="3"/>
  <c r="T163" i="3"/>
  <c r="J163" i="3"/>
  <c r="G163" i="3"/>
  <c r="T162" i="3"/>
  <c r="J162" i="3"/>
  <c r="G162" i="3"/>
  <c r="T161" i="3"/>
  <c r="J161" i="3"/>
  <c r="G161" i="3"/>
  <c r="T160" i="3"/>
  <c r="J160" i="3"/>
  <c r="G160" i="3"/>
  <c r="T159" i="3"/>
  <c r="J159" i="3"/>
  <c r="G159" i="3"/>
  <c r="T158" i="3"/>
  <c r="J158" i="3"/>
  <c r="G158" i="3"/>
  <c r="T157" i="3"/>
  <c r="J157" i="3"/>
  <c r="G157" i="3"/>
  <c r="T156" i="3"/>
  <c r="J156" i="3"/>
  <c r="G156" i="3"/>
  <c r="T155" i="3"/>
  <c r="J155" i="3"/>
  <c r="G155" i="3"/>
  <c r="T154" i="3"/>
  <c r="J154" i="3"/>
  <c r="G154" i="3"/>
  <c r="T153" i="3"/>
  <c r="J153" i="3"/>
  <c r="G153" i="3"/>
  <c r="T152" i="3"/>
  <c r="J152" i="3"/>
  <c r="G152" i="3"/>
  <c r="T151" i="3"/>
  <c r="J151" i="3"/>
  <c r="G151" i="3"/>
  <c r="T150" i="3"/>
  <c r="J150" i="3"/>
  <c r="G150" i="3"/>
  <c r="T149" i="3"/>
  <c r="J149" i="3"/>
  <c r="G149" i="3"/>
  <c r="T148" i="3"/>
  <c r="J148" i="3"/>
  <c r="G148" i="3"/>
  <c r="T147" i="3"/>
  <c r="J147" i="3"/>
  <c r="G147" i="3"/>
  <c r="T146" i="3"/>
  <c r="J146" i="3"/>
  <c r="G146" i="3"/>
  <c r="T145" i="3"/>
  <c r="J145" i="3"/>
  <c r="G145" i="3"/>
  <c r="T144" i="3"/>
  <c r="J144" i="3"/>
  <c r="G144" i="3"/>
  <c r="T143" i="3"/>
  <c r="J143" i="3"/>
  <c r="G143" i="3"/>
  <c r="T142" i="3"/>
  <c r="J142" i="3"/>
  <c r="G142" i="3"/>
  <c r="T141" i="3"/>
  <c r="J141" i="3"/>
  <c r="G141" i="3"/>
  <c r="T140" i="3"/>
  <c r="J140" i="3"/>
  <c r="G140" i="3"/>
  <c r="T139" i="3"/>
  <c r="J139" i="3"/>
  <c r="G139" i="3"/>
  <c r="T138" i="3"/>
  <c r="J138" i="3"/>
  <c r="G138" i="3"/>
  <c r="T137" i="3"/>
  <c r="J137" i="3"/>
  <c r="G137" i="3"/>
  <c r="T136" i="3"/>
  <c r="J136" i="3"/>
  <c r="G136" i="3"/>
  <c r="T135" i="3"/>
  <c r="J135" i="3"/>
  <c r="G135" i="3"/>
  <c r="T134" i="3"/>
  <c r="J134" i="3"/>
  <c r="G134" i="3"/>
  <c r="T133" i="3"/>
  <c r="J133" i="3"/>
  <c r="G133" i="3"/>
  <c r="T132" i="3"/>
  <c r="J132" i="3"/>
  <c r="G132" i="3"/>
  <c r="T131" i="3"/>
  <c r="J131" i="3"/>
  <c r="G131" i="3"/>
  <c r="T130" i="3"/>
  <c r="J130" i="3"/>
  <c r="G130" i="3"/>
  <c r="T129" i="3"/>
  <c r="J129" i="3"/>
  <c r="G129" i="3"/>
  <c r="T128" i="3"/>
  <c r="J128" i="3"/>
  <c r="G128" i="3"/>
  <c r="T127" i="3"/>
  <c r="J127" i="3"/>
  <c r="G127" i="3"/>
  <c r="T126" i="3"/>
  <c r="J126" i="3"/>
  <c r="G126" i="3"/>
  <c r="T125" i="3"/>
  <c r="J125" i="3"/>
  <c r="G125" i="3"/>
  <c r="T124" i="3"/>
  <c r="J124" i="3"/>
  <c r="G124" i="3"/>
  <c r="T123" i="3"/>
  <c r="J123" i="3"/>
  <c r="G123" i="3"/>
  <c r="T122" i="3"/>
  <c r="J122" i="3"/>
  <c r="G122" i="3"/>
  <c r="T121" i="3"/>
  <c r="J121" i="3"/>
  <c r="G121" i="3"/>
  <c r="T120" i="3"/>
  <c r="J120" i="3"/>
  <c r="G120" i="3"/>
  <c r="T119" i="3"/>
  <c r="J119" i="3"/>
  <c r="G119" i="3"/>
  <c r="T118" i="3"/>
  <c r="J118" i="3"/>
  <c r="G118" i="3"/>
  <c r="T117" i="3"/>
  <c r="J117" i="3"/>
  <c r="G117" i="3"/>
  <c r="T116" i="3"/>
  <c r="J116" i="3"/>
  <c r="G116" i="3"/>
  <c r="T115" i="3"/>
  <c r="J115" i="3"/>
  <c r="G115" i="3"/>
  <c r="T114" i="3"/>
  <c r="J114" i="3"/>
  <c r="G114" i="3"/>
  <c r="T113" i="3"/>
  <c r="J113" i="3"/>
  <c r="G113" i="3"/>
  <c r="T112" i="3"/>
  <c r="J112" i="3"/>
  <c r="G112" i="3"/>
  <c r="T111" i="3"/>
  <c r="J111" i="3"/>
  <c r="G111" i="3"/>
  <c r="T110" i="3"/>
  <c r="J110" i="3"/>
  <c r="G110" i="3"/>
  <c r="T109" i="3"/>
  <c r="J109" i="3"/>
  <c r="G109" i="3"/>
  <c r="T108" i="3"/>
  <c r="J108" i="3"/>
  <c r="G108" i="3"/>
  <c r="T107" i="3"/>
  <c r="J107" i="3"/>
  <c r="G107" i="3"/>
  <c r="T106" i="3"/>
  <c r="J106" i="3"/>
  <c r="G106" i="3"/>
  <c r="T105" i="3"/>
  <c r="J105" i="3"/>
  <c r="G105" i="3"/>
  <c r="T104" i="3"/>
  <c r="J104" i="3"/>
  <c r="G104" i="3"/>
  <c r="T103" i="3"/>
  <c r="J103" i="3"/>
  <c r="G103" i="3"/>
  <c r="T102" i="3"/>
  <c r="J102" i="3"/>
  <c r="G102" i="3"/>
  <c r="T101" i="3"/>
  <c r="J101" i="3"/>
  <c r="G101" i="3"/>
  <c r="T100" i="3"/>
  <c r="J100" i="3"/>
  <c r="G100" i="3"/>
  <c r="T99" i="3"/>
  <c r="J99" i="3"/>
  <c r="G99" i="3"/>
  <c r="T98" i="3"/>
  <c r="J98" i="3"/>
  <c r="G98" i="3"/>
  <c r="T97" i="3"/>
  <c r="J97" i="3"/>
  <c r="G97" i="3"/>
  <c r="T96" i="3"/>
  <c r="J96" i="3"/>
  <c r="G96" i="3"/>
  <c r="T95" i="3"/>
  <c r="J95" i="3"/>
  <c r="G95" i="3"/>
  <c r="T94" i="3"/>
  <c r="J94" i="3"/>
  <c r="G94" i="3"/>
  <c r="T93" i="3"/>
  <c r="J93" i="3"/>
  <c r="G93" i="3"/>
  <c r="T92" i="3"/>
  <c r="J92" i="3"/>
  <c r="G92" i="3"/>
  <c r="T91" i="3"/>
  <c r="J91" i="3"/>
  <c r="G91" i="3"/>
  <c r="T90" i="3"/>
  <c r="J90" i="3"/>
  <c r="G90" i="3"/>
  <c r="T89" i="3"/>
  <c r="J89" i="3"/>
  <c r="G89" i="3"/>
  <c r="T88" i="3"/>
  <c r="J88" i="3"/>
  <c r="G88" i="3"/>
  <c r="T87" i="3"/>
  <c r="J87" i="3"/>
  <c r="G87" i="3"/>
  <c r="T86" i="3"/>
  <c r="J86" i="3"/>
  <c r="G86" i="3"/>
  <c r="T85" i="3"/>
  <c r="J85" i="3"/>
  <c r="G85" i="3"/>
  <c r="T84" i="3"/>
  <c r="J84" i="3"/>
  <c r="G84" i="3"/>
  <c r="T83" i="3"/>
  <c r="J83" i="3"/>
  <c r="G83" i="3"/>
  <c r="T82" i="3"/>
  <c r="J82" i="3"/>
  <c r="G82" i="3"/>
  <c r="T81" i="3"/>
  <c r="J81" i="3"/>
  <c r="G81" i="3"/>
  <c r="T80" i="3"/>
  <c r="J80" i="3"/>
  <c r="G80" i="3"/>
  <c r="T79" i="3"/>
  <c r="J79" i="3"/>
  <c r="G79" i="3"/>
  <c r="T78" i="3"/>
  <c r="J78" i="3"/>
  <c r="G78" i="3"/>
  <c r="T77" i="3"/>
  <c r="J77" i="3"/>
  <c r="G77" i="3"/>
  <c r="T76" i="3"/>
  <c r="J76" i="3"/>
  <c r="G76" i="3"/>
  <c r="T75" i="3"/>
  <c r="J75" i="3"/>
  <c r="G75" i="3"/>
  <c r="T74" i="3"/>
  <c r="J74" i="3"/>
  <c r="G74" i="3"/>
  <c r="T73" i="3"/>
  <c r="J73" i="3"/>
  <c r="G73" i="3"/>
  <c r="T72" i="3"/>
  <c r="J72" i="3"/>
  <c r="G72" i="3"/>
  <c r="T71" i="3"/>
  <c r="J71" i="3"/>
  <c r="G71" i="3"/>
  <c r="T70" i="3"/>
  <c r="J70" i="3"/>
  <c r="G70" i="3"/>
  <c r="T69" i="3"/>
  <c r="J69" i="3"/>
  <c r="G69" i="3"/>
  <c r="T68" i="3"/>
  <c r="J68" i="3"/>
  <c r="G68" i="3"/>
  <c r="T67" i="3"/>
  <c r="J67" i="3"/>
  <c r="G67" i="3"/>
  <c r="T66" i="3"/>
  <c r="J66" i="3"/>
  <c r="G66" i="3"/>
  <c r="T65" i="3"/>
  <c r="J65" i="3"/>
  <c r="G65" i="3"/>
  <c r="T64" i="3"/>
  <c r="J64" i="3"/>
  <c r="G64" i="3"/>
  <c r="T63" i="3"/>
  <c r="J63" i="3"/>
  <c r="G63" i="3"/>
  <c r="T62" i="3"/>
  <c r="J62" i="3"/>
  <c r="G62" i="3"/>
  <c r="T61" i="3"/>
  <c r="J61" i="3"/>
  <c r="G61" i="3"/>
  <c r="T60" i="3"/>
  <c r="J60" i="3"/>
  <c r="G60" i="3"/>
  <c r="T59" i="3"/>
  <c r="J59" i="3"/>
  <c r="G59" i="3"/>
  <c r="T58" i="3"/>
  <c r="J58" i="3"/>
  <c r="G58" i="3"/>
  <c r="T57" i="3"/>
  <c r="J57" i="3"/>
  <c r="G57" i="3"/>
  <c r="T56" i="3"/>
  <c r="J56" i="3"/>
  <c r="G56" i="3"/>
  <c r="T55" i="3"/>
  <c r="J55" i="3"/>
  <c r="G55" i="3"/>
  <c r="T54" i="3"/>
  <c r="J54" i="3"/>
  <c r="G54" i="3"/>
  <c r="T53" i="3"/>
  <c r="J53" i="3"/>
  <c r="G53" i="3"/>
  <c r="T52" i="3"/>
  <c r="J52" i="3"/>
  <c r="G52" i="3"/>
  <c r="T51" i="3"/>
  <c r="J51" i="3"/>
  <c r="G51" i="3"/>
  <c r="T50" i="3"/>
  <c r="J50" i="3"/>
  <c r="G50" i="3"/>
  <c r="T49" i="3"/>
  <c r="J49" i="3"/>
  <c r="G49" i="3"/>
  <c r="T48" i="3"/>
  <c r="J48" i="3"/>
  <c r="G48" i="3"/>
  <c r="T47" i="3"/>
  <c r="J47" i="3"/>
  <c r="G47" i="3"/>
  <c r="T46" i="3"/>
  <c r="J46" i="3"/>
  <c r="G46" i="3"/>
  <c r="T45" i="3"/>
  <c r="J45" i="3"/>
  <c r="G45" i="3"/>
  <c r="T44" i="3"/>
  <c r="J44" i="3"/>
  <c r="G44" i="3"/>
  <c r="T43" i="3"/>
  <c r="L43" i="3"/>
  <c r="L44" i="3" s="1"/>
  <c r="L48" i="3" s="1"/>
  <c r="J43" i="3"/>
  <c r="G43" i="3"/>
  <c r="T42" i="3"/>
  <c r="J42" i="3"/>
  <c r="G42" i="3"/>
  <c r="T41" i="3"/>
  <c r="L41" i="3"/>
  <c r="J41" i="3"/>
  <c r="G41" i="3"/>
  <c r="T40" i="3"/>
  <c r="J40" i="3"/>
  <c r="G40" i="3"/>
  <c r="T39" i="3"/>
  <c r="J39" i="3"/>
  <c r="G39" i="3"/>
  <c r="T38" i="3"/>
  <c r="J38" i="3"/>
  <c r="G38" i="3"/>
  <c r="T37" i="3"/>
  <c r="J37" i="3"/>
  <c r="G37" i="3"/>
  <c r="T36" i="3"/>
  <c r="J36" i="3"/>
  <c r="G36" i="3"/>
  <c r="T35" i="3"/>
  <c r="J35" i="3"/>
  <c r="G35" i="3"/>
  <c r="T34" i="3"/>
  <c r="J34" i="3"/>
  <c r="G34" i="3"/>
  <c r="T33" i="3"/>
  <c r="J33" i="3"/>
  <c r="G33" i="3"/>
  <c r="T32" i="3"/>
  <c r="J32" i="3"/>
  <c r="G32" i="3"/>
  <c r="T31" i="3"/>
  <c r="J31" i="3"/>
  <c r="G31" i="3"/>
  <c r="T30" i="3"/>
  <c r="L30" i="3"/>
  <c r="L31" i="3" s="1"/>
  <c r="L35" i="3" s="1"/>
  <c r="J30" i="3"/>
  <c r="G30" i="3"/>
  <c r="T29" i="3"/>
  <c r="J29" i="3"/>
  <c r="G29" i="3"/>
  <c r="T28" i="3"/>
  <c r="L28" i="3"/>
  <c r="J28" i="3"/>
  <c r="G28" i="3"/>
  <c r="T27" i="3"/>
  <c r="J27" i="3"/>
  <c r="G27" i="3"/>
  <c r="T26" i="3"/>
  <c r="J26" i="3"/>
  <c r="G26" i="3"/>
  <c r="T25" i="3"/>
  <c r="J25" i="3"/>
  <c r="G25" i="3"/>
  <c r="T24" i="3"/>
  <c r="J24" i="3"/>
  <c r="G24" i="3"/>
  <c r="T23" i="3"/>
  <c r="J23" i="3"/>
  <c r="G23" i="3"/>
  <c r="T22" i="3"/>
  <c r="J22" i="3"/>
  <c r="G22" i="3"/>
  <c r="T21" i="3"/>
  <c r="J21" i="3"/>
  <c r="G21" i="3"/>
  <c r="T20" i="3"/>
  <c r="J20" i="3"/>
  <c r="G20" i="3"/>
  <c r="T19" i="3"/>
  <c r="J19" i="3"/>
  <c r="G19" i="3"/>
  <c r="T18" i="3"/>
  <c r="J18" i="3"/>
  <c r="G18" i="3"/>
  <c r="T17" i="3"/>
  <c r="J17" i="3"/>
  <c r="G17" i="3"/>
  <c r="T16" i="3"/>
  <c r="R16" i="3"/>
  <c r="L16" i="3"/>
  <c r="L17" i="3" s="1"/>
  <c r="L21" i="3" s="1"/>
  <c r="J16" i="3"/>
  <c r="G16" i="3"/>
  <c r="T15" i="3"/>
  <c r="R15" i="3"/>
  <c r="J15" i="3"/>
  <c r="G15" i="3"/>
  <c r="T14" i="3"/>
  <c r="L14" i="3"/>
  <c r="J14" i="3"/>
  <c r="G14" i="3"/>
  <c r="T13" i="3"/>
  <c r="R13" i="3"/>
  <c r="J13" i="3"/>
  <c r="G13" i="3"/>
  <c r="T12" i="3"/>
  <c r="R12" i="3"/>
  <c r="J12" i="3"/>
  <c r="G12" i="3"/>
  <c r="T11" i="3"/>
  <c r="R11" i="3"/>
  <c r="J11" i="3"/>
  <c r="G11" i="3"/>
  <c r="T10" i="3"/>
  <c r="J10" i="3"/>
  <c r="G10" i="3"/>
  <c r="T9" i="3"/>
  <c r="J9" i="3"/>
  <c r="G9" i="3"/>
  <c r="T8" i="3"/>
  <c r="J8" i="3"/>
  <c r="G8" i="3"/>
  <c r="T7" i="3"/>
  <c r="J7" i="3"/>
  <c r="G7" i="3"/>
  <c r="T6" i="3"/>
  <c r="J6" i="3"/>
  <c r="G6" i="3"/>
  <c r="T5" i="3"/>
  <c r="J5" i="3"/>
  <c r="G5" i="3"/>
  <c r="T4" i="3"/>
  <c r="Q4" i="3"/>
  <c r="J4" i="3"/>
  <c r="G4" i="3"/>
  <c r="T3" i="3"/>
  <c r="J3" i="3"/>
  <c r="G3" i="3"/>
  <c r="T2" i="3"/>
  <c r="R17" i="3" s="1"/>
  <c r="J2" i="3"/>
  <c r="G2" i="3"/>
  <c r="D5" i="2"/>
  <c r="D7" i="2"/>
  <c r="R18" i="3" l="1"/>
  <c r="L18" i="3"/>
  <c r="L19" i="3" s="1"/>
  <c r="L22" i="3" s="1"/>
  <c r="L32" i="3"/>
  <c r="L33" i="3" s="1"/>
  <c r="L36" i="3" s="1"/>
  <c r="L45" i="3"/>
  <c r="L46" i="3" s="1"/>
  <c r="L49" i="3" s="1"/>
  <c r="R19" i="3"/>
  <c r="Q3" i="3"/>
  <c r="R20" i="3"/>
</calcChain>
</file>

<file path=xl/sharedStrings.xml><?xml version="1.0" encoding="utf-8"?>
<sst xmlns="http://schemas.openxmlformats.org/spreadsheetml/2006/main" count="713" uniqueCount="232">
  <si>
    <t>instagram</t>
  </si>
  <si>
    <t>followers</t>
  </si>
  <si>
    <t>npi</t>
  </si>
  <si>
    <t>avg_n_posts</t>
  </si>
  <si>
    <t>avg_n_likes</t>
  </si>
  <si>
    <t>anetsvendova</t>
  </si>
  <si>
    <t>sarahfarga</t>
  </si>
  <si>
    <t>nikodem_sikora</t>
  </si>
  <si>
    <t>pauloteles19</t>
  </si>
  <si>
    <t>kegrazie</t>
  </si>
  <si>
    <t>chinesecolored</t>
  </si>
  <si>
    <t>xdlugi_</t>
  </si>
  <si>
    <t>Cxmcxnn</t>
  </si>
  <si>
    <t>christinadavidson_</t>
  </si>
  <si>
    <t>pedrohelder98</t>
  </si>
  <si>
    <t>pow3rcore</t>
  </si>
  <si>
    <t>dlugoszweronika</t>
  </si>
  <si>
    <t>elena.fog</t>
  </si>
  <si>
    <t>ser_nikos_</t>
  </si>
  <si>
    <t>kasiamx_</t>
  </si>
  <si>
    <t>julkabulka1</t>
  </si>
  <si>
    <t>miadsm</t>
  </si>
  <si>
    <t>przemekmizera</t>
  </si>
  <si>
    <t>erdicokgez</t>
  </si>
  <si>
    <t>wydra_zu</t>
  </si>
  <si>
    <t>mdrszanna</t>
  </si>
  <si>
    <t>miguel.amaroboy</t>
  </si>
  <si>
    <t>shymynx</t>
  </si>
  <si>
    <t>err.paula</t>
  </si>
  <si>
    <t>nefeli_rm22</t>
  </si>
  <si>
    <t>really_deep_username</t>
  </si>
  <si>
    <t>porazkatoja</t>
  </si>
  <si>
    <t>vaniacosta24</t>
  </si>
  <si>
    <t>teofrastoparac</t>
  </si>
  <si>
    <t>buranki_sama</t>
  </si>
  <si>
    <t>gabridlf</t>
  </si>
  <si>
    <t>brzostus_</t>
  </si>
  <si>
    <t>wildwrlds</t>
  </si>
  <si>
    <t>doit_so</t>
  </si>
  <si>
    <t>majloksiaze</t>
  </si>
  <si>
    <t>margvrida</t>
  </si>
  <si>
    <t>obirobey</t>
  </si>
  <si>
    <t>alexandra.kp</t>
  </si>
  <si>
    <t>charliegreyjoyy</t>
  </si>
  <si>
    <t>nervolucio</t>
  </si>
  <si>
    <t>anrume22</t>
  </si>
  <si>
    <t>nikki.plus.two</t>
  </si>
  <si>
    <t>madderbanana</t>
  </si>
  <si>
    <t>carlamendes55</t>
  </si>
  <si>
    <t>filip_tocha333</t>
  </si>
  <si>
    <t>korina_mvr7</t>
  </si>
  <si>
    <t>singtyt1</t>
  </si>
  <si>
    <t>nicolascandia77</t>
  </si>
  <si>
    <t>zieteg</t>
  </si>
  <si>
    <t>chiara.critelli</t>
  </si>
  <si>
    <t>luis.costa97</t>
  </si>
  <si>
    <t>scarletsereia</t>
  </si>
  <si>
    <t>frenny__</t>
  </si>
  <si>
    <t>aarushi__mahajan</t>
  </si>
  <si>
    <t>hermannpetre</t>
  </si>
  <si>
    <t>duh.sol</t>
  </si>
  <si>
    <t>_catarina_dp</t>
  </si>
  <si>
    <t>olatz.moonchild</t>
  </si>
  <si>
    <t>i.am.maryh</t>
  </si>
  <si>
    <t>Rebecca.centola_</t>
  </si>
  <si>
    <t>kingaryncewicz</t>
  </si>
  <si>
    <t>danielaramirezc</t>
  </si>
  <si>
    <t>wiktoriapiechulek</t>
  </si>
  <si>
    <t>cohen7x3</t>
  </si>
  <si>
    <t>agatha_galano</t>
  </si>
  <si>
    <t>demi_konsta</t>
  </si>
  <si>
    <t>raquelsvcardoso</t>
  </si>
  <si>
    <t>giovana.gee</t>
  </si>
  <si>
    <t>laurafregoso13</t>
  </si>
  <si>
    <t>weronika.kaniecka</t>
  </si>
  <si>
    <t>tomasmarees</t>
  </si>
  <si>
    <t>elvvp</t>
  </si>
  <si>
    <t>assimsoja</t>
  </si>
  <si>
    <t>victorhaguinaga</t>
  </si>
  <si>
    <t>sr00ka</t>
  </si>
  <si>
    <t>lucyswales_</t>
  </si>
  <si>
    <t>stellapetkovic</t>
  </si>
  <si>
    <t>gallinavscerdo</t>
  </si>
  <si>
    <t>2hai2play</t>
  </si>
  <si>
    <t>vintageredheadme</t>
  </si>
  <si>
    <t>alejo_o2</t>
  </si>
  <si>
    <t>sara_cerrato99</t>
  </si>
  <si>
    <t>_carvalhinho00_</t>
  </si>
  <si>
    <t>_joao_bernardo_</t>
  </si>
  <si>
    <t>Janmiie</t>
  </si>
  <si>
    <t>adrianczarnecki25</t>
  </si>
  <si>
    <t>nmedroa</t>
  </si>
  <si>
    <t>_tiagomrocha</t>
  </si>
  <si>
    <t>gusk.a</t>
  </si>
  <si>
    <t>tboy3r</t>
  </si>
  <si>
    <t>rafaela_1508</t>
  </si>
  <si>
    <t>anacarolina2178</t>
  </si>
  <si>
    <t>anaamartins09</t>
  </si>
  <si>
    <t>szuts_tami</t>
  </si>
  <si>
    <t>thaothaothaothao_</t>
  </si>
  <si>
    <t>abduuulek</t>
  </si>
  <si>
    <t>neeraj_ajit</t>
  </si>
  <si>
    <t>lidia.springer</t>
  </si>
  <si>
    <t>jbastooos</t>
  </si>
  <si>
    <t>ritabeee</t>
  </si>
  <si>
    <t>pmcey_</t>
  </si>
  <si>
    <t>antoad_</t>
  </si>
  <si>
    <t>tamas_tarjanyi</t>
  </si>
  <si>
    <t>daniel.sporek</t>
  </si>
  <si>
    <t>allengrucha</t>
  </si>
  <si>
    <t>twinibird</t>
  </si>
  <si>
    <t>mzubczynski</t>
  </si>
  <si>
    <t>garcia.laurapaola</t>
  </si>
  <si>
    <t>igoro_muzykant</t>
  </si>
  <si>
    <t>spizganysum</t>
  </si>
  <si>
    <t>tbhtixa</t>
  </si>
  <si>
    <t>bakowski.lukasz_</t>
  </si>
  <si>
    <t>lukasteczek</t>
  </si>
  <si>
    <t>marti_picca</t>
  </si>
  <si>
    <t>barbaraivettemg</t>
  </si>
  <si>
    <t>spyros_ziavros</t>
  </si>
  <si>
    <t>g_gibbs91</t>
  </si>
  <si>
    <t>konquetnydzik</t>
  </si>
  <si>
    <t>cosmictemptress</t>
  </si>
  <si>
    <t>damaman_</t>
  </si>
  <si>
    <t>chiarasordillo</t>
  </si>
  <si>
    <t>tqu3x</t>
  </si>
  <si>
    <t>mextry</t>
  </si>
  <si>
    <t>anthix__</t>
  </si>
  <si>
    <t>afif_faiq</t>
  </si>
  <si>
    <t>creepybabs</t>
  </si>
  <si>
    <t>martiross99</t>
  </si>
  <si>
    <t>aphrodite.kp</t>
  </si>
  <si>
    <t>jessica.alcobia</t>
  </si>
  <si>
    <t>maf0o0</t>
  </si>
  <si>
    <t>mariana__1806</t>
  </si>
  <si>
    <t>pelmeniicc</t>
  </si>
  <si>
    <t>itsmarytimes</t>
  </si>
  <si>
    <t>albertos123kappa</t>
  </si>
  <si>
    <t>piotrusam</t>
  </si>
  <si>
    <t>karison4</t>
  </si>
  <si>
    <t>Jarrubb</t>
  </si>
  <si>
    <t>anja.piroscia</t>
  </si>
  <si>
    <t>Francisco.ribeiro14</t>
  </si>
  <si>
    <t>leandro5dias</t>
  </si>
  <si>
    <t>giannischitas</t>
  </si>
  <si>
    <t>rosariomiano</t>
  </si>
  <si>
    <t>ngubanep77</t>
  </si>
  <si>
    <t>camijeldes.ahumada</t>
  </si>
  <si>
    <t>sophieamezcua</t>
  </si>
  <si>
    <t>kentomatsukawa</t>
  </si>
  <si>
    <t>rodrigo_gr_parker</t>
  </si>
  <si>
    <t>watermelonflesh</t>
  </si>
  <si>
    <t>rafachuchin</t>
  </si>
  <si>
    <t>charles_cetina</t>
  </si>
  <si>
    <t>david_garrochinho</t>
  </si>
  <si>
    <t>irmsjayy</t>
  </si>
  <si>
    <t>michal.lewandowski</t>
  </si>
  <si>
    <t>wasilka_cper</t>
  </si>
  <si>
    <t>karenitzelgr</t>
  </si>
  <si>
    <t>balazs_bakos</t>
  </si>
  <si>
    <t>real.proove</t>
  </si>
  <si>
    <t>caravanawho</t>
  </si>
  <si>
    <t>mostafamt04</t>
  </si>
  <si>
    <t>whobistduu</t>
  </si>
  <si>
    <t>joelarrazate25</t>
  </si>
  <si>
    <t>avg_selfies</t>
  </si>
  <si>
    <t>Agg_Impact</t>
  </si>
  <si>
    <t>SOP</t>
  </si>
  <si>
    <t>selfies</t>
  </si>
  <si>
    <t>r</t>
  </si>
  <si>
    <t>CORREL(Selfie,NPI)</t>
  </si>
  <si>
    <t>p</t>
  </si>
  <si>
    <t>n</t>
  </si>
  <si>
    <t>n = count(d2:d221)</t>
  </si>
  <si>
    <t>df</t>
  </si>
  <si>
    <t>n-2</t>
  </si>
  <si>
    <t>st</t>
  </si>
  <si>
    <t>SQRT((1-r^2)/df)</t>
  </si>
  <si>
    <t>t</t>
  </si>
  <si>
    <t>(r-p)/st</t>
  </si>
  <si>
    <t>alpha</t>
  </si>
  <si>
    <t>t-crit</t>
  </si>
  <si>
    <t>T.INV.2T(alpha,df)</t>
  </si>
  <si>
    <t>p-value</t>
  </si>
  <si>
    <t>T.DIST.2T(ABS(t),df)</t>
  </si>
  <si>
    <t>sig</t>
  </si>
  <si>
    <t>yes</t>
  </si>
  <si>
    <t>IF(M24&lt;M22,"yes","no")</t>
  </si>
  <si>
    <t>posts</t>
  </si>
  <si>
    <t>likes</t>
  </si>
  <si>
    <t>https://www.real-statistics.com/correlation/spearmans-rank-correlation/spearmans-rank-correlation-detailed/</t>
  </si>
  <si>
    <t>rs</t>
  </si>
  <si>
    <t>p2-tailed</t>
  </si>
  <si>
    <t>NPI-40</t>
  </si>
  <si>
    <t>https://www.socscistatistics.com/tests/spearman/default2.aspx</t>
  </si>
  <si>
    <t>NPI &lt;= 19</t>
  </si>
  <si>
    <t>Male</t>
  </si>
  <si>
    <t>Female</t>
  </si>
  <si>
    <t>female</t>
  </si>
  <si>
    <t>male</t>
  </si>
  <si>
    <t>gender</t>
  </si>
  <si>
    <t>NPI &gt; 19</t>
  </si>
  <si>
    <t>Count</t>
  </si>
  <si>
    <t>Pearson</t>
  </si>
  <si>
    <t>posts likes</t>
  </si>
  <si>
    <t>posts selfies</t>
  </si>
  <si>
    <t>class</t>
  </si>
  <si>
    <t>likes selfies</t>
  </si>
  <si>
    <t>class npi</t>
  </si>
  <si>
    <t>class likes</t>
  </si>
  <si>
    <t>gender-posts</t>
  </si>
  <si>
    <t>gender-likes</t>
  </si>
  <si>
    <t>gender-selfi</t>
  </si>
  <si>
    <t>gender-snpi</t>
  </si>
  <si>
    <t>selfie</t>
  </si>
  <si>
    <t>NPI&lt;19</t>
  </si>
  <si>
    <t>NPI</t>
  </si>
  <si>
    <t>pcmts</t>
  </si>
  <si>
    <t>ncmts</t>
  </si>
  <si>
    <t>Number of Followers of a participant</t>
  </si>
  <si>
    <t>gender of the participant</t>
  </si>
  <si>
    <t>normalized score of posts (0 no posts, 1 = maximum posts shared ever)</t>
  </si>
  <si>
    <t>normalized score of avergae likes obtained by participant (0 no likes, 1 = maximum number of liked obtained ever)</t>
  </si>
  <si>
    <t>normalized score of selfies (0 no selfies shared ever, 1 = maximum selfies shared ever)</t>
  </si>
  <si>
    <t>normalized score of positive comments (0 no positive comment ever, 1 = maximum number of positive comments)</t>
  </si>
  <si>
    <t>normalized score of negitive comments (0 no negitive comment ever, 1 = maximum number of negitive comments)</t>
  </si>
  <si>
    <t>if npi &lt; 19 then NPI = 0, otherwise 1.</t>
  </si>
  <si>
    <t>NPI score scored from the participant (0 as minimum value, 1 as maximum value)</t>
  </si>
  <si>
    <t>Item</t>
  </si>
  <si>
    <t>Explanation</t>
  </si>
  <si>
    <r>
      <t xml:space="preserve">Every item in the record is the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score over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</si>
</sst>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MS Shell Dlg 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horizontal="right" vertical="center"/>
    </xf>
    <xf numFmtId="0" fontId="18" fillId="34" borderId="10" xfId="0" applyFont="1" applyFill="1" applyBorder="1" applyAlignment="1">
      <alignment vertical="center"/>
    </xf>
    <xf numFmtId="0" fontId="0" fillId="0" borderId="0" xfId="0" applyFill="1"/>
    <xf numFmtId="0" fontId="0" fillId="35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E7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Ratio'!$D$3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F-422D-80A4-C9EA09280C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DF-422D-80A4-C9EA09280C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DF-422D-80A4-C9EA09280C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DF-422D-80A4-C9EA09280CBC}"/>
              </c:ext>
            </c:extLst>
          </c:dPt>
          <c:cat>
            <c:multiLvlStrRef>
              <c:f>'Participants Ratio'!$A$4:$C$7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172</c:v>
                  </c:pt>
                  <c:pt idx="2">
                    <c:v>40</c:v>
                  </c:pt>
                </c:lvl>
                <c:lvl>
                  <c:pt idx="0">
                    <c:v>NPI &lt;= 19</c:v>
                  </c:pt>
                  <c:pt idx="2">
                    <c:v>NPI &gt; 19</c:v>
                  </c:pt>
                </c:lvl>
              </c:multiLvlStrCache>
            </c:multiLvlStrRef>
          </c:cat>
          <c:val>
            <c:numRef>
              <c:f>'Participants Ratio'!$D$4:$D$7</c:f>
              <c:numCache>
                <c:formatCode>General</c:formatCode>
                <c:ptCount val="4"/>
                <c:pt idx="0">
                  <c:v>81</c:v>
                </c:pt>
                <c:pt idx="1">
                  <c:v>91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422D-80A4-C9EA0928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482271"/>
        <c:axId val="2005483103"/>
      </c:barChart>
      <c:catAx>
        <c:axId val="20054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83103"/>
        <c:crosses val="autoZero"/>
        <c:auto val="1"/>
        <c:lblAlgn val="ctr"/>
        <c:lblOffset val="100"/>
        <c:noMultiLvlLbl val="0"/>
      </c:catAx>
      <c:valAx>
        <c:axId val="20054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12</xdr:row>
      <xdr:rowOff>104774</xdr:rowOff>
    </xdr:from>
    <xdr:to>
      <xdr:col>9</xdr:col>
      <xdr:colOff>438150</xdr:colOff>
      <xdr:row>27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workbookViewId="0">
      <selection activeCell="H14" sqref="H14"/>
    </sheetView>
  </sheetViews>
  <sheetFormatPr defaultRowHeight="15" x14ac:dyDescent="0.25"/>
  <cols>
    <col min="1" max="3" width="9.140625" style="4"/>
    <col min="4" max="5" width="9.140625" style="4" customWidth="1"/>
    <col min="6" max="6" width="9.140625" style="4"/>
    <col min="9" max="9" width="9.140625" style="4"/>
    <col min="12" max="16384" width="9.140625" style="4"/>
  </cols>
  <sheetData>
    <row r="1" spans="1:9" x14ac:dyDescent="0.25">
      <c r="A1" s="4" t="s">
        <v>1</v>
      </c>
      <c r="B1" s="4" t="s">
        <v>2</v>
      </c>
      <c r="C1" s="4" t="s">
        <v>201</v>
      </c>
      <c r="D1" s="4" t="s">
        <v>189</v>
      </c>
      <c r="E1" s="4" t="s">
        <v>190</v>
      </c>
      <c r="F1" s="4" t="s">
        <v>215</v>
      </c>
      <c r="G1" t="s">
        <v>218</v>
      </c>
      <c r="H1" t="s">
        <v>219</v>
      </c>
      <c r="I1" s="4" t="s">
        <v>217</v>
      </c>
    </row>
    <row r="2" spans="1:9" x14ac:dyDescent="0.25">
      <c r="A2" s="4">
        <v>342</v>
      </c>
      <c r="B2" s="4">
        <v>5</v>
      </c>
      <c r="C2" s="4" t="s">
        <v>199</v>
      </c>
      <c r="D2" s="4">
        <v>0.18699186991869901</v>
      </c>
      <c r="E2" s="4">
        <v>0.23858661663539699</v>
      </c>
      <c r="F2" s="4">
        <v>0.19182788498714762</v>
      </c>
      <c r="G2">
        <v>0.06</v>
      </c>
      <c r="H2">
        <v>0</v>
      </c>
      <c r="I2" s="4">
        <v>0</v>
      </c>
    </row>
    <row r="3" spans="1:9" x14ac:dyDescent="0.25">
      <c r="A3" s="4">
        <v>714</v>
      </c>
      <c r="B3" s="4">
        <v>11</v>
      </c>
      <c r="C3" s="4" t="s">
        <v>199</v>
      </c>
      <c r="D3" s="4">
        <v>0.58974358974358898</v>
      </c>
      <c r="E3" s="4">
        <v>0.74690163032131895</v>
      </c>
      <c r="F3" s="4">
        <v>0.21099077146075737</v>
      </c>
      <c r="G3">
        <v>0.3</v>
      </c>
      <c r="H3">
        <v>0</v>
      </c>
      <c r="I3" s="4">
        <v>0</v>
      </c>
    </row>
    <row r="4" spans="1:9" x14ac:dyDescent="0.25">
      <c r="A4" s="4">
        <v>121</v>
      </c>
      <c r="B4" s="4">
        <v>14</v>
      </c>
      <c r="C4" s="4" t="s">
        <v>200</v>
      </c>
      <c r="D4" s="4">
        <v>0.30769230769230699</v>
      </c>
      <c r="E4" s="4">
        <v>0.243990384615384</v>
      </c>
      <c r="F4" s="4">
        <v>5.5547333404534549E-2</v>
      </c>
      <c r="G4">
        <v>0</v>
      </c>
      <c r="H4">
        <v>0</v>
      </c>
      <c r="I4" s="4">
        <v>0</v>
      </c>
    </row>
    <row r="5" spans="1:9" x14ac:dyDescent="0.25">
      <c r="A5" s="4">
        <v>646</v>
      </c>
      <c r="B5" s="4">
        <v>9</v>
      </c>
      <c r="C5" s="4" t="s">
        <v>200</v>
      </c>
      <c r="D5" s="4">
        <v>0</v>
      </c>
      <c r="E5" s="4">
        <v>0</v>
      </c>
      <c r="F5" s="4">
        <v>5.604716452083388E-2</v>
      </c>
      <c r="G5">
        <v>0</v>
      </c>
      <c r="H5">
        <v>0</v>
      </c>
      <c r="I5" s="4">
        <v>0</v>
      </c>
    </row>
    <row r="6" spans="1:9" x14ac:dyDescent="0.25">
      <c r="A6" s="4">
        <v>-1</v>
      </c>
      <c r="B6" s="4">
        <v>9</v>
      </c>
      <c r="C6" s="4" t="s">
        <v>200</v>
      </c>
      <c r="D6" s="4">
        <v>0.21390374331550699</v>
      </c>
      <c r="E6" s="4">
        <v>0.41281780118488398</v>
      </c>
      <c r="F6" s="4">
        <v>0.26509936690261088</v>
      </c>
      <c r="G6">
        <v>0</v>
      </c>
      <c r="H6">
        <v>0</v>
      </c>
      <c r="I6" s="4">
        <v>0</v>
      </c>
    </row>
    <row r="7" spans="1:9" x14ac:dyDescent="0.25">
      <c r="A7" s="4">
        <v>243</v>
      </c>
      <c r="B7" s="4">
        <v>8</v>
      </c>
      <c r="C7" s="4" t="s">
        <v>199</v>
      </c>
      <c r="D7" s="4">
        <v>0.168896321070234</v>
      </c>
      <c r="E7" s="4">
        <v>0.13565692391276901</v>
      </c>
      <c r="F7" s="4">
        <v>0.10463423506737846</v>
      </c>
      <c r="G7">
        <v>0</v>
      </c>
      <c r="H7">
        <v>0</v>
      </c>
      <c r="I7" s="4">
        <v>0</v>
      </c>
    </row>
    <row r="8" spans="1:9" x14ac:dyDescent="0.25">
      <c r="A8" s="4">
        <v>130</v>
      </c>
      <c r="B8" s="4">
        <v>16</v>
      </c>
      <c r="C8" s="4" t="s">
        <v>200</v>
      </c>
      <c r="D8" s="4">
        <v>0.16666666666666599</v>
      </c>
      <c r="E8" s="4">
        <v>0.156944444444444</v>
      </c>
      <c r="F8" s="4">
        <v>4.9930645968063847E-2</v>
      </c>
      <c r="G8">
        <v>0.16</v>
      </c>
      <c r="H8">
        <v>0</v>
      </c>
      <c r="I8" s="4">
        <v>0</v>
      </c>
    </row>
    <row r="9" spans="1:9" x14ac:dyDescent="0.25">
      <c r="A9" s="4">
        <v>588</v>
      </c>
      <c r="B9" s="4">
        <v>11</v>
      </c>
      <c r="C9" s="4" t="s">
        <v>200</v>
      </c>
      <c r="D9" s="4">
        <v>0.45714285714285702</v>
      </c>
      <c r="E9" s="4">
        <v>0.65230158730158705</v>
      </c>
      <c r="F9" s="4">
        <v>0.29505150190672735</v>
      </c>
      <c r="G9">
        <v>0</v>
      </c>
      <c r="H9">
        <v>0</v>
      </c>
      <c r="I9" s="4">
        <v>0</v>
      </c>
    </row>
    <row r="10" spans="1:9" x14ac:dyDescent="0.25">
      <c r="A10" s="4">
        <v>726</v>
      </c>
      <c r="B10" s="4">
        <v>15</v>
      </c>
      <c r="C10" s="4" t="s">
        <v>199</v>
      </c>
      <c r="D10" s="4">
        <v>0.26737967914438499</v>
      </c>
      <c r="E10" s="4">
        <v>0.417639700446648</v>
      </c>
      <c r="F10" s="4">
        <v>0.10606580764636513</v>
      </c>
      <c r="G10">
        <v>0</v>
      </c>
      <c r="H10">
        <v>0</v>
      </c>
      <c r="I10" s="4">
        <v>0</v>
      </c>
    </row>
    <row r="11" spans="1:9" x14ac:dyDescent="0.25">
      <c r="A11" s="4">
        <v>488</v>
      </c>
      <c r="B11" s="4">
        <v>7</v>
      </c>
      <c r="C11" s="4" t="s">
        <v>200</v>
      </c>
      <c r="D11" s="4">
        <v>0</v>
      </c>
      <c r="E11" s="4">
        <v>0</v>
      </c>
      <c r="F11" s="4">
        <v>0.32091384763388098</v>
      </c>
      <c r="G11">
        <v>0</v>
      </c>
      <c r="H11">
        <v>0</v>
      </c>
      <c r="I11" s="4">
        <v>0</v>
      </c>
    </row>
    <row r="12" spans="1:9" x14ac:dyDescent="0.25">
      <c r="A12" s="4">
        <v>100</v>
      </c>
      <c r="B12" s="4">
        <v>17</v>
      </c>
      <c r="C12" s="4" t="s">
        <v>199</v>
      </c>
      <c r="D12" s="4">
        <v>0</v>
      </c>
      <c r="E12" s="4">
        <v>0</v>
      </c>
      <c r="F12" s="4">
        <v>0.17310867757530898</v>
      </c>
      <c r="G12">
        <v>0</v>
      </c>
      <c r="H12">
        <v>0</v>
      </c>
      <c r="I12" s="4">
        <v>0</v>
      </c>
    </row>
    <row r="13" spans="1:9" x14ac:dyDescent="0.25">
      <c r="A13" s="4">
        <v>1028</v>
      </c>
      <c r="B13" s="4">
        <v>17</v>
      </c>
      <c r="C13" s="4" t="s">
        <v>199</v>
      </c>
      <c r="D13" s="4">
        <v>0.10416666666666601</v>
      </c>
      <c r="E13" s="4">
        <v>0.105365296803652</v>
      </c>
      <c r="F13" s="4">
        <v>0.12396974167727644</v>
      </c>
      <c r="G13">
        <v>0.06</v>
      </c>
      <c r="H13">
        <v>4.1000000000000002E-2</v>
      </c>
      <c r="I13" s="4">
        <v>0</v>
      </c>
    </row>
    <row r="14" spans="1:9" x14ac:dyDescent="0.25">
      <c r="A14" s="4">
        <v>350</v>
      </c>
      <c r="B14" s="4">
        <v>11</v>
      </c>
      <c r="C14" s="4" t="s">
        <v>199</v>
      </c>
      <c r="D14" s="4">
        <v>0.26956521739130401</v>
      </c>
      <c r="E14" s="4">
        <v>0.47607029463764999</v>
      </c>
      <c r="F14" s="4">
        <v>0.23531253048404002</v>
      </c>
      <c r="G14">
        <v>0</v>
      </c>
      <c r="H14">
        <v>0</v>
      </c>
      <c r="I14" s="4">
        <v>0</v>
      </c>
    </row>
    <row r="15" spans="1:9" x14ac:dyDescent="0.25">
      <c r="A15" s="4">
        <v>322</v>
      </c>
      <c r="B15" s="4">
        <v>26</v>
      </c>
      <c r="C15" s="4" t="s">
        <v>200</v>
      </c>
      <c r="D15" s="4">
        <v>8.4362139917695395E-2</v>
      </c>
      <c r="E15" s="4">
        <v>0.30248538011695902</v>
      </c>
      <c r="F15" s="4">
        <v>0.35599999999999998</v>
      </c>
      <c r="G15">
        <v>0</v>
      </c>
      <c r="H15">
        <v>0</v>
      </c>
      <c r="I15" s="4">
        <v>1</v>
      </c>
    </row>
    <row r="16" spans="1:9" x14ac:dyDescent="0.25">
      <c r="A16" s="4">
        <v>359</v>
      </c>
      <c r="B16" s="4">
        <v>13</v>
      </c>
      <c r="C16" s="4" t="s">
        <v>199</v>
      </c>
      <c r="D16" s="4">
        <v>0.38095238095237999</v>
      </c>
      <c r="E16" s="4">
        <v>0.73923772964080003</v>
      </c>
      <c r="F16" s="4">
        <v>4.4733782113035102E-2</v>
      </c>
      <c r="G16">
        <v>0</v>
      </c>
      <c r="H16">
        <v>0</v>
      </c>
      <c r="I16" s="4">
        <v>0</v>
      </c>
    </row>
    <row r="17" spans="1:9" x14ac:dyDescent="0.25">
      <c r="A17" s="4">
        <v>262</v>
      </c>
      <c r="B17" s="4">
        <v>21</v>
      </c>
      <c r="C17" s="4" t="s">
        <v>199</v>
      </c>
      <c r="D17" s="4">
        <v>0</v>
      </c>
      <c r="E17" s="4">
        <v>0</v>
      </c>
      <c r="F17" s="4">
        <v>5.913235490148868E-2</v>
      </c>
      <c r="G17">
        <v>0</v>
      </c>
      <c r="H17">
        <v>0</v>
      </c>
      <c r="I17" s="4">
        <v>1</v>
      </c>
    </row>
    <row r="18" spans="1:9" x14ac:dyDescent="0.25">
      <c r="A18" s="4">
        <v>3768</v>
      </c>
      <c r="B18" s="4">
        <v>14</v>
      </c>
      <c r="C18" s="4" t="s">
        <v>199</v>
      </c>
      <c r="D18" s="4">
        <v>0.107207207207207</v>
      </c>
      <c r="E18" s="4">
        <v>0.257476781801106</v>
      </c>
      <c r="F18" s="4">
        <v>8.2053735786833948E-2</v>
      </c>
      <c r="G18">
        <v>0</v>
      </c>
      <c r="H18">
        <v>0</v>
      </c>
      <c r="I18" s="4">
        <v>0</v>
      </c>
    </row>
    <row r="19" spans="1:9" x14ac:dyDescent="0.25">
      <c r="A19" s="4">
        <v>282</v>
      </c>
      <c r="B19" s="4">
        <v>11</v>
      </c>
      <c r="C19" s="4" t="s">
        <v>200</v>
      </c>
      <c r="D19" s="4">
        <v>0.3</v>
      </c>
      <c r="E19" s="4">
        <v>0.263030303030303</v>
      </c>
      <c r="F19" s="4">
        <v>3.5736315972025014E-2</v>
      </c>
      <c r="G19">
        <v>0</v>
      </c>
      <c r="H19">
        <v>0</v>
      </c>
      <c r="I19" s="4">
        <v>0</v>
      </c>
    </row>
    <row r="20" spans="1:9" x14ac:dyDescent="0.25">
      <c r="A20" s="4">
        <v>943</v>
      </c>
      <c r="B20" s="4">
        <v>11</v>
      </c>
      <c r="C20" s="4" t="s">
        <v>200</v>
      </c>
      <c r="D20" s="4">
        <v>0.182568149210903</v>
      </c>
      <c r="E20" s="4">
        <v>0.41568004949566401</v>
      </c>
      <c r="F20" s="4">
        <v>0.20657238919970322</v>
      </c>
      <c r="G20">
        <v>0</v>
      </c>
      <c r="H20">
        <v>0</v>
      </c>
      <c r="I20" s="4">
        <v>0</v>
      </c>
    </row>
    <row r="21" spans="1:9" x14ac:dyDescent="0.25">
      <c r="A21" s="4">
        <v>337</v>
      </c>
      <c r="B21" s="4">
        <v>10</v>
      </c>
      <c r="C21" s="4" t="s">
        <v>199</v>
      </c>
      <c r="D21" s="4">
        <v>8.6956521739130405E-2</v>
      </c>
      <c r="E21" s="4">
        <v>0.19408025315507599</v>
      </c>
      <c r="F21" s="4">
        <v>0.10472622677823966</v>
      </c>
      <c r="G21">
        <v>0</v>
      </c>
      <c r="H21">
        <v>0</v>
      </c>
      <c r="I21" s="4">
        <v>0</v>
      </c>
    </row>
    <row r="22" spans="1:9" x14ac:dyDescent="0.25">
      <c r="A22" s="4">
        <v>131</v>
      </c>
      <c r="B22" s="4">
        <v>11</v>
      </c>
      <c r="C22" s="4" t="s">
        <v>199</v>
      </c>
      <c r="D22" s="4">
        <v>0.11111111111111099</v>
      </c>
      <c r="E22" s="4">
        <v>0.187106918238993</v>
      </c>
      <c r="F22" s="4">
        <v>0.17858634855742142</v>
      </c>
      <c r="G22">
        <v>0</v>
      </c>
      <c r="H22">
        <v>0</v>
      </c>
      <c r="I22" s="4">
        <v>0</v>
      </c>
    </row>
    <row r="23" spans="1:9" x14ac:dyDescent="0.25">
      <c r="A23" s="4">
        <v>653</v>
      </c>
      <c r="B23" s="4">
        <v>23</v>
      </c>
      <c r="C23" s="4" t="s">
        <v>200</v>
      </c>
      <c r="D23" s="4">
        <v>0</v>
      </c>
      <c r="E23" s="4">
        <v>0</v>
      </c>
      <c r="F23" s="4">
        <v>0</v>
      </c>
      <c r="G23">
        <v>0</v>
      </c>
      <c r="H23">
        <v>0</v>
      </c>
      <c r="I23" s="4">
        <v>1</v>
      </c>
    </row>
    <row r="24" spans="1:9" x14ac:dyDescent="0.25">
      <c r="A24" s="4">
        <v>153</v>
      </c>
      <c r="B24" s="4">
        <v>17</v>
      </c>
      <c r="C24" s="4" t="s">
        <v>199</v>
      </c>
      <c r="D24" s="4">
        <v>0</v>
      </c>
      <c r="E24" s="4">
        <v>0</v>
      </c>
      <c r="F24" s="4">
        <v>0</v>
      </c>
      <c r="G24">
        <v>0</v>
      </c>
      <c r="H24">
        <v>0</v>
      </c>
      <c r="I24" s="4">
        <v>0</v>
      </c>
    </row>
    <row r="25" spans="1:9" x14ac:dyDescent="0.25">
      <c r="A25" s="4">
        <v>158</v>
      </c>
      <c r="B25" s="4">
        <v>12</v>
      </c>
      <c r="C25" s="4" t="s">
        <v>199</v>
      </c>
      <c r="D25" s="4">
        <v>0.180851063829787</v>
      </c>
      <c r="E25" s="4">
        <v>0.26813966175668302</v>
      </c>
      <c r="F25" s="4">
        <v>0.10746656676014672</v>
      </c>
      <c r="G25">
        <v>0</v>
      </c>
      <c r="H25">
        <v>0</v>
      </c>
      <c r="I25" s="4">
        <v>0</v>
      </c>
    </row>
    <row r="26" spans="1:9" x14ac:dyDescent="0.25">
      <c r="A26" s="4">
        <v>384</v>
      </c>
      <c r="B26" s="4">
        <v>11</v>
      </c>
      <c r="C26" s="4" t="s">
        <v>199</v>
      </c>
      <c r="D26" s="4">
        <v>0.177631578947368</v>
      </c>
      <c r="E26" s="4">
        <v>0.27069943836488902</v>
      </c>
      <c r="F26" s="4">
        <v>0.25108207694034718</v>
      </c>
      <c r="G26">
        <v>0</v>
      </c>
      <c r="H26">
        <v>0</v>
      </c>
      <c r="I26" s="4">
        <v>0</v>
      </c>
    </row>
    <row r="27" spans="1:9" x14ac:dyDescent="0.25">
      <c r="A27" s="4">
        <v>132</v>
      </c>
      <c r="B27" s="4">
        <v>9</v>
      </c>
      <c r="C27" s="4" t="s">
        <v>200</v>
      </c>
      <c r="D27" s="4">
        <v>0</v>
      </c>
      <c r="E27" s="4">
        <v>0</v>
      </c>
      <c r="F27" s="4">
        <v>0.31987149472523063</v>
      </c>
      <c r="G27">
        <v>0</v>
      </c>
      <c r="H27">
        <v>0</v>
      </c>
      <c r="I27" s="4">
        <v>0</v>
      </c>
    </row>
    <row r="28" spans="1:9" x14ac:dyDescent="0.25">
      <c r="A28" s="4">
        <v>211</v>
      </c>
      <c r="B28" s="4">
        <v>7</v>
      </c>
      <c r="C28" s="4" t="s">
        <v>199</v>
      </c>
      <c r="D28" s="4">
        <v>0.11038961038961</v>
      </c>
      <c r="E28" s="4">
        <v>0.56464315501012696</v>
      </c>
      <c r="F28" s="4">
        <v>0.13262753064592545</v>
      </c>
      <c r="G28">
        <v>0</v>
      </c>
      <c r="H28">
        <v>0</v>
      </c>
      <c r="I28" s="4">
        <v>0</v>
      </c>
    </row>
    <row r="29" spans="1:9" x14ac:dyDescent="0.25">
      <c r="A29" s="4">
        <v>727</v>
      </c>
      <c r="B29" s="4">
        <v>9</v>
      </c>
      <c r="C29" s="4" t="s">
        <v>199</v>
      </c>
      <c r="D29" s="4">
        <v>0</v>
      </c>
      <c r="E29" s="4">
        <v>0</v>
      </c>
      <c r="F29" s="4">
        <v>0.27818474408756361</v>
      </c>
      <c r="G29">
        <v>0</v>
      </c>
      <c r="H29">
        <v>0</v>
      </c>
      <c r="I29" s="4">
        <v>0</v>
      </c>
    </row>
    <row r="30" spans="1:9" x14ac:dyDescent="0.25">
      <c r="A30" s="4">
        <v>0</v>
      </c>
      <c r="B30" s="4">
        <v>2</v>
      </c>
      <c r="C30" s="4" t="s">
        <v>200</v>
      </c>
      <c r="D30" s="4">
        <v>0</v>
      </c>
      <c r="E30" s="4">
        <v>0</v>
      </c>
      <c r="F30" s="4">
        <v>0.16084445094450373</v>
      </c>
      <c r="G30">
        <v>0</v>
      </c>
      <c r="H30">
        <v>0</v>
      </c>
      <c r="I30" s="4">
        <v>0</v>
      </c>
    </row>
    <row r="31" spans="1:9" x14ac:dyDescent="0.25">
      <c r="A31" s="4">
        <v>122</v>
      </c>
      <c r="B31" s="4">
        <v>9</v>
      </c>
      <c r="C31" s="4" t="s">
        <v>200</v>
      </c>
      <c r="D31" s="4">
        <v>0.13533834586466101</v>
      </c>
      <c r="E31" s="4">
        <v>0.45564382654750002</v>
      </c>
      <c r="F31" s="4">
        <v>0.32154932305206035</v>
      </c>
      <c r="G31">
        <v>0</v>
      </c>
      <c r="H31">
        <v>0</v>
      </c>
      <c r="I31" s="4">
        <v>0</v>
      </c>
    </row>
    <row r="32" spans="1:9" x14ac:dyDescent="0.25">
      <c r="A32" s="4">
        <v>118</v>
      </c>
      <c r="B32" s="4">
        <v>15</v>
      </c>
      <c r="C32" s="4" t="s">
        <v>200</v>
      </c>
      <c r="D32" s="4">
        <v>0.12962962962962901</v>
      </c>
      <c r="E32" s="4">
        <v>0.21310541310541301</v>
      </c>
      <c r="F32" s="4">
        <v>4.7567391396079205E-2</v>
      </c>
      <c r="G32">
        <v>0</v>
      </c>
      <c r="H32">
        <v>0</v>
      </c>
      <c r="I32" s="4">
        <v>0</v>
      </c>
    </row>
    <row r="33" spans="1:9" x14ac:dyDescent="0.25">
      <c r="A33" s="4">
        <v>237</v>
      </c>
      <c r="B33" s="4">
        <v>17</v>
      </c>
      <c r="C33" s="4" t="s">
        <v>200</v>
      </c>
      <c r="D33" s="4">
        <v>0</v>
      </c>
      <c r="E33" s="4">
        <v>0</v>
      </c>
      <c r="F33" s="4">
        <v>0.2839678718204221</v>
      </c>
      <c r="G33">
        <v>0</v>
      </c>
      <c r="H33">
        <v>0</v>
      </c>
      <c r="I33" s="4">
        <v>0</v>
      </c>
    </row>
    <row r="34" spans="1:9" x14ac:dyDescent="0.25">
      <c r="A34" s="4">
        <v>302</v>
      </c>
      <c r="B34" s="4">
        <v>1</v>
      </c>
      <c r="C34" s="4" t="s">
        <v>199</v>
      </c>
      <c r="D34" s="4">
        <v>0.217857142857142</v>
      </c>
      <c r="E34" s="4">
        <v>0.55827099677674297</v>
      </c>
      <c r="F34" s="4">
        <v>9.547908194247838E-2</v>
      </c>
      <c r="G34">
        <v>0</v>
      </c>
      <c r="H34">
        <v>0</v>
      </c>
      <c r="I34" s="4">
        <v>0</v>
      </c>
    </row>
    <row r="35" spans="1:9" x14ac:dyDescent="0.25">
      <c r="A35" s="4">
        <v>421</v>
      </c>
      <c r="B35" s="4">
        <v>9</v>
      </c>
      <c r="C35" s="4" t="s">
        <v>199</v>
      </c>
      <c r="D35" s="4">
        <v>0.15052631578947301</v>
      </c>
      <c r="E35" s="4">
        <v>0.198288834289753</v>
      </c>
      <c r="F35" s="4">
        <v>0.22835758461122727</v>
      </c>
      <c r="G35">
        <v>0</v>
      </c>
      <c r="H35">
        <v>0</v>
      </c>
      <c r="I35" s="4">
        <v>0</v>
      </c>
    </row>
    <row r="36" spans="1:9" x14ac:dyDescent="0.25">
      <c r="A36" s="4">
        <v>401</v>
      </c>
      <c r="B36" s="4">
        <v>15</v>
      </c>
      <c r="C36" s="4" t="s">
        <v>200</v>
      </c>
      <c r="D36" s="4">
        <v>0</v>
      </c>
      <c r="E36" s="4">
        <v>0</v>
      </c>
      <c r="F36" s="4">
        <v>0.19617107453705304</v>
      </c>
      <c r="G36">
        <v>0</v>
      </c>
      <c r="H36">
        <v>0</v>
      </c>
      <c r="I36" s="4">
        <v>0</v>
      </c>
    </row>
    <row r="37" spans="1:9" x14ac:dyDescent="0.25">
      <c r="A37" s="4">
        <v>1450</v>
      </c>
      <c r="B37" s="4">
        <v>12</v>
      </c>
      <c r="C37" s="4" t="s">
        <v>199</v>
      </c>
      <c r="D37" s="4">
        <v>0.32630410654827902</v>
      </c>
      <c r="E37" s="4">
        <v>0.66065789217228399</v>
      </c>
      <c r="F37" s="4">
        <v>0.10279894701451082</v>
      </c>
      <c r="G37">
        <v>0</v>
      </c>
      <c r="H37">
        <v>0</v>
      </c>
      <c r="I37" s="4">
        <v>0</v>
      </c>
    </row>
    <row r="38" spans="1:9" x14ac:dyDescent="0.25">
      <c r="A38" s="4">
        <v>345</v>
      </c>
      <c r="B38" s="4">
        <v>14</v>
      </c>
      <c r="C38" s="4" t="s">
        <v>199</v>
      </c>
      <c r="D38" s="4">
        <v>0.23214285714285701</v>
      </c>
      <c r="E38" s="4">
        <v>0.173090277777777</v>
      </c>
      <c r="F38" s="4">
        <v>0.14432694252945685</v>
      </c>
      <c r="G38">
        <v>0</v>
      </c>
      <c r="H38">
        <v>0</v>
      </c>
      <c r="I38" s="4">
        <v>0</v>
      </c>
    </row>
    <row r="39" spans="1:9" x14ac:dyDescent="0.25">
      <c r="A39" s="4">
        <v>1018</v>
      </c>
      <c r="B39" s="4">
        <v>11</v>
      </c>
      <c r="C39" s="4" t="s">
        <v>199</v>
      </c>
      <c r="D39" s="4">
        <v>0.14124293785310699</v>
      </c>
      <c r="E39" s="4">
        <v>0.176155886083246</v>
      </c>
      <c r="F39" s="4">
        <v>0.26129634523364015</v>
      </c>
      <c r="G39">
        <v>0</v>
      </c>
      <c r="H39">
        <v>0</v>
      </c>
      <c r="I39" s="4">
        <v>0</v>
      </c>
    </row>
    <row r="40" spans="1:9" x14ac:dyDescent="0.25">
      <c r="A40" s="4">
        <v>123</v>
      </c>
      <c r="B40" s="4">
        <v>16</v>
      </c>
      <c r="C40" s="4" t="s">
        <v>200</v>
      </c>
      <c r="D40" s="4">
        <v>0.31818181818181801</v>
      </c>
      <c r="E40" s="4">
        <v>0.27807486631015998</v>
      </c>
      <c r="F40" s="4">
        <v>0.31753884761605539</v>
      </c>
      <c r="G40">
        <v>0</v>
      </c>
      <c r="H40">
        <v>0</v>
      </c>
      <c r="I40" s="4">
        <v>0</v>
      </c>
    </row>
    <row r="41" spans="1:9" x14ac:dyDescent="0.25">
      <c r="A41" s="4">
        <v>520</v>
      </c>
      <c r="B41" s="4">
        <v>13</v>
      </c>
      <c r="C41" s="4" t="s">
        <v>200</v>
      </c>
      <c r="D41" s="4">
        <v>0.17948717948717899</v>
      </c>
      <c r="E41" s="4">
        <v>0.16741204531902201</v>
      </c>
      <c r="F41" s="4">
        <v>0.31864016084152053</v>
      </c>
      <c r="G41">
        <v>0</v>
      </c>
      <c r="H41">
        <v>0</v>
      </c>
      <c r="I41" s="4">
        <v>0</v>
      </c>
    </row>
    <row r="42" spans="1:9" x14ac:dyDescent="0.25">
      <c r="A42" s="4">
        <v>164</v>
      </c>
      <c r="B42" s="4">
        <v>13</v>
      </c>
      <c r="C42" s="4" t="s">
        <v>199</v>
      </c>
      <c r="D42" s="4">
        <v>0.13133640552995299</v>
      </c>
      <c r="E42" s="4">
        <v>0.30832434552407101</v>
      </c>
      <c r="F42" s="4">
        <v>1.9109074870811742E-2</v>
      </c>
      <c r="G42">
        <v>0</v>
      </c>
      <c r="H42">
        <v>0</v>
      </c>
      <c r="I42" s="4">
        <v>0</v>
      </c>
    </row>
    <row r="43" spans="1:9" x14ac:dyDescent="0.25">
      <c r="A43" s="4">
        <v>3319</v>
      </c>
      <c r="B43" s="4">
        <v>7</v>
      </c>
      <c r="C43" s="4" t="s">
        <v>199</v>
      </c>
      <c r="D43" s="4">
        <v>0.22543083372147099</v>
      </c>
      <c r="E43" s="4">
        <v>0.20517224568544001</v>
      </c>
      <c r="F43" s="4">
        <v>0.13271332091981189</v>
      </c>
      <c r="G43">
        <v>0</v>
      </c>
      <c r="H43">
        <v>0</v>
      </c>
      <c r="I43" s="4">
        <v>0</v>
      </c>
    </row>
    <row r="44" spans="1:9" x14ac:dyDescent="0.25">
      <c r="A44" s="4">
        <v>118</v>
      </c>
      <c r="B44" s="4">
        <v>2</v>
      </c>
      <c r="C44" s="4" t="s">
        <v>200</v>
      </c>
      <c r="D44" s="4">
        <v>5.0909090909090897E-2</v>
      </c>
      <c r="E44" s="4">
        <v>8.7424242424242404E-2</v>
      </c>
      <c r="F44" s="4">
        <v>0.14948508322508311</v>
      </c>
      <c r="G44">
        <v>0</v>
      </c>
      <c r="H44">
        <v>0</v>
      </c>
      <c r="I44" s="4">
        <v>0</v>
      </c>
    </row>
    <row r="45" spans="1:9" x14ac:dyDescent="0.25">
      <c r="A45" s="4">
        <v>107</v>
      </c>
      <c r="B45" s="4">
        <v>13</v>
      </c>
      <c r="C45" s="4" t="s">
        <v>199</v>
      </c>
      <c r="D45" s="4">
        <v>0</v>
      </c>
      <c r="E45" s="4">
        <v>0</v>
      </c>
      <c r="F45" s="4">
        <v>0.11333029104315033</v>
      </c>
      <c r="G45">
        <v>0</v>
      </c>
      <c r="H45">
        <v>0</v>
      </c>
      <c r="I45" s="4">
        <v>0</v>
      </c>
    </row>
    <row r="46" spans="1:9" x14ac:dyDescent="0.25">
      <c r="A46" s="4">
        <v>42</v>
      </c>
      <c r="B46" s="4">
        <v>20</v>
      </c>
      <c r="C46" s="4" t="s">
        <v>200</v>
      </c>
      <c r="D46" s="4">
        <v>1</v>
      </c>
      <c r="E46" s="4">
        <v>1</v>
      </c>
      <c r="F46" s="4">
        <v>1</v>
      </c>
      <c r="G46">
        <v>0</v>
      </c>
      <c r="H46">
        <v>0</v>
      </c>
      <c r="I46" s="4">
        <v>1</v>
      </c>
    </row>
    <row r="47" spans="1:9" x14ac:dyDescent="0.25">
      <c r="A47" s="4">
        <v>410</v>
      </c>
      <c r="B47" s="4">
        <v>3</v>
      </c>
      <c r="C47" s="4" t="s">
        <v>199</v>
      </c>
      <c r="D47" s="4">
        <v>0.20493827160493799</v>
      </c>
      <c r="E47" s="4">
        <v>0.24772780717225101</v>
      </c>
      <c r="F47" s="4">
        <v>0.29629263963799152</v>
      </c>
      <c r="G47">
        <v>0</v>
      </c>
      <c r="H47">
        <v>0</v>
      </c>
      <c r="I47" s="4">
        <v>0</v>
      </c>
    </row>
    <row r="48" spans="1:9" x14ac:dyDescent="0.25">
      <c r="A48" s="4">
        <v>222</v>
      </c>
      <c r="B48" s="4">
        <v>20</v>
      </c>
      <c r="C48" s="4" t="s">
        <v>200</v>
      </c>
      <c r="D48" s="4">
        <v>0</v>
      </c>
      <c r="E48" s="4">
        <v>0</v>
      </c>
      <c r="F48" s="4">
        <v>0</v>
      </c>
      <c r="G48">
        <v>0</v>
      </c>
      <c r="H48">
        <v>0</v>
      </c>
      <c r="I48" s="4">
        <v>1</v>
      </c>
    </row>
    <row r="49" spans="1:9" x14ac:dyDescent="0.25">
      <c r="A49" s="4">
        <v>241</v>
      </c>
      <c r="B49" s="4">
        <v>15</v>
      </c>
      <c r="C49" s="4" t="s">
        <v>200</v>
      </c>
      <c r="D49" s="4">
        <v>0</v>
      </c>
      <c r="E49" s="4">
        <v>0</v>
      </c>
      <c r="F49" s="4">
        <v>0</v>
      </c>
      <c r="G49">
        <v>0</v>
      </c>
      <c r="H49">
        <v>0</v>
      </c>
      <c r="I49" s="4">
        <v>0</v>
      </c>
    </row>
    <row r="50" spans="1:9" x14ac:dyDescent="0.25">
      <c r="A50" s="4">
        <v>431</v>
      </c>
      <c r="B50" s="4">
        <v>24</v>
      </c>
      <c r="C50" s="4" t="s">
        <v>199</v>
      </c>
      <c r="D50" s="4">
        <v>0.14052287581699299</v>
      </c>
      <c r="E50" s="4">
        <v>0.28214608538450803</v>
      </c>
      <c r="F50" s="4">
        <v>0.1678360124192525</v>
      </c>
      <c r="G50">
        <v>0</v>
      </c>
      <c r="H50">
        <v>0</v>
      </c>
      <c r="I50" s="4">
        <v>1</v>
      </c>
    </row>
    <row r="51" spans="1:9" x14ac:dyDescent="0.25">
      <c r="A51" s="4">
        <v>499</v>
      </c>
      <c r="B51" s="4">
        <v>16</v>
      </c>
      <c r="C51" s="4" t="s">
        <v>199</v>
      </c>
      <c r="D51" s="4">
        <v>0.198630136986301</v>
      </c>
      <c r="E51" s="4">
        <v>0.284597822269055</v>
      </c>
      <c r="F51" s="4">
        <v>0.27875979790442801</v>
      </c>
      <c r="G51">
        <v>0</v>
      </c>
      <c r="H51">
        <v>0</v>
      </c>
      <c r="I51" s="4">
        <v>0</v>
      </c>
    </row>
    <row r="52" spans="1:9" x14ac:dyDescent="0.25">
      <c r="A52" s="4">
        <v>258</v>
      </c>
      <c r="B52" s="4">
        <v>13</v>
      </c>
      <c r="C52" s="4" t="s">
        <v>200</v>
      </c>
      <c r="D52" s="4">
        <v>0.6875</v>
      </c>
      <c r="E52" s="4">
        <v>0.66964285714285698</v>
      </c>
      <c r="F52" s="4">
        <v>0.10563966204993376</v>
      </c>
      <c r="G52">
        <v>0</v>
      </c>
      <c r="H52">
        <v>0</v>
      </c>
      <c r="I52" s="4">
        <v>0</v>
      </c>
    </row>
    <row r="53" spans="1:9" x14ac:dyDescent="0.25">
      <c r="A53" s="4">
        <v>1</v>
      </c>
      <c r="B53" s="4">
        <v>22</v>
      </c>
      <c r="C53" s="4" t="s">
        <v>199</v>
      </c>
      <c r="D53" s="4">
        <v>0</v>
      </c>
      <c r="E53" s="4">
        <v>0</v>
      </c>
      <c r="F53" s="4">
        <v>0</v>
      </c>
      <c r="G53">
        <v>0</v>
      </c>
      <c r="H53">
        <v>0</v>
      </c>
      <c r="I53" s="4">
        <v>1</v>
      </c>
    </row>
    <row r="54" spans="1:9" x14ac:dyDescent="0.25">
      <c r="A54" s="4">
        <v>421</v>
      </c>
      <c r="B54" s="4">
        <v>9</v>
      </c>
      <c r="C54" s="4" t="s">
        <v>199</v>
      </c>
      <c r="D54" s="4">
        <v>0.15052631578947301</v>
      </c>
      <c r="E54" s="4">
        <v>0.198288834289753</v>
      </c>
      <c r="F54" s="4">
        <v>0.14769979201290029</v>
      </c>
      <c r="G54">
        <v>0</v>
      </c>
      <c r="H54">
        <v>0</v>
      </c>
      <c r="I54" s="4">
        <v>0</v>
      </c>
    </row>
    <row r="55" spans="1:9" x14ac:dyDescent="0.25">
      <c r="A55" s="4">
        <v>1181</v>
      </c>
      <c r="B55" s="4">
        <v>12</v>
      </c>
      <c r="C55" s="4" t="s">
        <v>199</v>
      </c>
      <c r="D55" s="4">
        <v>0</v>
      </c>
      <c r="E55" s="4">
        <v>0</v>
      </c>
      <c r="F55" s="4">
        <v>0.31041569901265287</v>
      </c>
      <c r="G55">
        <v>0</v>
      </c>
      <c r="H55">
        <v>0</v>
      </c>
      <c r="I55" s="4">
        <v>0</v>
      </c>
    </row>
    <row r="56" spans="1:9" x14ac:dyDescent="0.25">
      <c r="A56" s="4">
        <v>1570</v>
      </c>
      <c r="B56" s="4">
        <v>38</v>
      </c>
      <c r="C56" s="4" t="s">
        <v>200</v>
      </c>
      <c r="D56" s="4">
        <v>0.187074829931972</v>
      </c>
      <c r="E56" s="4">
        <v>0.39841082438484998</v>
      </c>
      <c r="F56" s="4">
        <v>0.22028884420460401</v>
      </c>
      <c r="G56">
        <v>0</v>
      </c>
      <c r="H56">
        <v>0</v>
      </c>
      <c r="I56" s="4">
        <v>1</v>
      </c>
    </row>
    <row r="57" spans="1:9" x14ac:dyDescent="0.25">
      <c r="A57" s="4">
        <v>410</v>
      </c>
      <c r="B57" s="4">
        <v>29</v>
      </c>
      <c r="C57" s="4" t="s">
        <v>199</v>
      </c>
      <c r="D57" s="4">
        <v>0</v>
      </c>
      <c r="E57" s="4">
        <v>0</v>
      </c>
      <c r="F57" s="4">
        <v>2.2298114651529127E-2</v>
      </c>
      <c r="G57">
        <v>0</v>
      </c>
      <c r="H57">
        <v>0</v>
      </c>
      <c r="I57" s="4">
        <v>1</v>
      </c>
    </row>
    <row r="58" spans="1:9" x14ac:dyDescent="0.25">
      <c r="A58" s="4">
        <v>2411</v>
      </c>
      <c r="B58" s="4">
        <v>21</v>
      </c>
      <c r="C58" s="4" t="s">
        <v>200</v>
      </c>
      <c r="D58" s="4">
        <v>9.3850644122383295E-2</v>
      </c>
      <c r="E58" s="4">
        <v>0.28162852581332898</v>
      </c>
      <c r="F58" s="4">
        <v>0.18312369134441409</v>
      </c>
      <c r="G58">
        <v>0</v>
      </c>
      <c r="H58">
        <v>0</v>
      </c>
      <c r="I58" s="4">
        <v>1</v>
      </c>
    </row>
    <row r="59" spans="1:9" x14ac:dyDescent="0.25">
      <c r="A59" s="4">
        <v>836</v>
      </c>
      <c r="B59" s="4">
        <v>10</v>
      </c>
      <c r="C59" s="4" t="s">
        <v>199</v>
      </c>
      <c r="D59" s="4">
        <v>0</v>
      </c>
      <c r="E59" s="4">
        <v>0</v>
      </c>
      <c r="F59" s="4">
        <v>0</v>
      </c>
      <c r="G59">
        <v>0</v>
      </c>
      <c r="H59">
        <v>0</v>
      </c>
      <c r="I59" s="4">
        <v>0</v>
      </c>
    </row>
    <row r="60" spans="1:9" x14ac:dyDescent="0.25">
      <c r="A60" s="4">
        <v>1435</v>
      </c>
      <c r="B60" s="4">
        <v>7</v>
      </c>
      <c r="C60" s="4" t="s">
        <v>199</v>
      </c>
      <c r="D60" s="4">
        <v>0.148148148148148</v>
      </c>
      <c r="E60" s="4">
        <v>0.139015728056823</v>
      </c>
      <c r="F60" s="4">
        <v>2.6869105006949945E-2</v>
      </c>
      <c r="G60">
        <v>0</v>
      </c>
      <c r="H60">
        <v>0</v>
      </c>
      <c r="I60" s="4">
        <v>0</v>
      </c>
    </row>
    <row r="61" spans="1:9" x14ac:dyDescent="0.25">
      <c r="A61" s="4">
        <v>1250</v>
      </c>
      <c r="B61" s="4">
        <v>14</v>
      </c>
      <c r="C61" s="4" t="s">
        <v>199</v>
      </c>
      <c r="D61" s="4">
        <v>0.16252587991718401</v>
      </c>
      <c r="E61" s="4">
        <v>0.40914640400339602</v>
      </c>
      <c r="F61" s="4">
        <v>0.78065033695850961</v>
      </c>
      <c r="G61">
        <v>0</v>
      </c>
      <c r="H61">
        <v>0</v>
      </c>
      <c r="I61" s="4">
        <v>0</v>
      </c>
    </row>
    <row r="62" spans="1:9" x14ac:dyDescent="0.25">
      <c r="A62" s="4">
        <v>384</v>
      </c>
      <c r="B62" s="4">
        <v>7</v>
      </c>
      <c r="C62" s="4" t="s">
        <v>199</v>
      </c>
      <c r="D62" s="4">
        <v>0.30802139037433102</v>
      </c>
      <c r="E62" s="4">
        <v>0.31113506780288702</v>
      </c>
      <c r="F62" s="4">
        <v>0.55739876265995469</v>
      </c>
      <c r="G62">
        <v>0</v>
      </c>
      <c r="H62">
        <v>0</v>
      </c>
      <c r="I62" s="4">
        <v>0</v>
      </c>
    </row>
    <row r="63" spans="1:9" x14ac:dyDescent="0.25">
      <c r="A63" s="4">
        <v>459</v>
      </c>
      <c r="B63" s="4">
        <v>22</v>
      </c>
      <c r="C63" s="4" t="s">
        <v>199</v>
      </c>
      <c r="D63" s="4">
        <v>0.21782178217821699</v>
      </c>
      <c r="E63" s="4">
        <v>0.130284912549225</v>
      </c>
      <c r="F63" s="4">
        <v>0.32847961902614897</v>
      </c>
      <c r="G63">
        <v>0</v>
      </c>
      <c r="H63">
        <v>0</v>
      </c>
      <c r="I63" s="4">
        <v>1</v>
      </c>
    </row>
    <row r="64" spans="1:9" x14ac:dyDescent="0.25">
      <c r="A64" s="4">
        <v>94</v>
      </c>
      <c r="B64" s="4">
        <v>16</v>
      </c>
      <c r="C64" s="4" t="s">
        <v>199</v>
      </c>
      <c r="D64" s="4">
        <v>0.53571428571428503</v>
      </c>
      <c r="E64" s="4">
        <v>0.858225108225108</v>
      </c>
      <c r="F64" s="4">
        <v>0.47900908327616631</v>
      </c>
      <c r="G64">
        <v>0</v>
      </c>
      <c r="H64">
        <v>0</v>
      </c>
      <c r="I64" s="4">
        <v>0</v>
      </c>
    </row>
    <row r="65" spans="1:9" x14ac:dyDescent="0.25">
      <c r="A65" s="4">
        <v>698</v>
      </c>
      <c r="B65" s="4">
        <v>15</v>
      </c>
      <c r="C65" s="4" t="s">
        <v>199</v>
      </c>
      <c r="D65" s="4">
        <v>0</v>
      </c>
      <c r="E65" s="4">
        <v>0</v>
      </c>
      <c r="F65" s="4">
        <v>0</v>
      </c>
      <c r="G65">
        <v>0</v>
      </c>
      <c r="H65">
        <v>0</v>
      </c>
      <c r="I65" s="4">
        <v>0</v>
      </c>
    </row>
    <row r="66" spans="1:9" x14ac:dyDescent="0.25">
      <c r="A66" s="4">
        <v>321</v>
      </c>
      <c r="B66" s="4">
        <v>7</v>
      </c>
      <c r="C66" s="4" t="s">
        <v>199</v>
      </c>
      <c r="D66" s="4">
        <v>0.3</v>
      </c>
      <c r="E66" s="4">
        <v>0.25</v>
      </c>
      <c r="F66" s="4">
        <v>0.27620483076067998</v>
      </c>
      <c r="G66">
        <v>0</v>
      </c>
      <c r="H66">
        <v>0</v>
      </c>
      <c r="I66" s="4">
        <v>0</v>
      </c>
    </row>
    <row r="67" spans="1:9" x14ac:dyDescent="0.25">
      <c r="A67" s="4">
        <v>577</v>
      </c>
      <c r="B67" s="4">
        <v>16</v>
      </c>
      <c r="C67" s="4" t="s">
        <v>200</v>
      </c>
      <c r="D67" s="4">
        <v>0.28048780487804797</v>
      </c>
      <c r="E67" s="4">
        <v>0.41318747010999501</v>
      </c>
      <c r="F67" s="4">
        <v>0.18123177510706012</v>
      </c>
      <c r="G67">
        <v>0</v>
      </c>
      <c r="H67">
        <v>0</v>
      </c>
      <c r="I67" s="4">
        <v>0</v>
      </c>
    </row>
    <row r="68" spans="1:9" x14ac:dyDescent="0.25">
      <c r="A68" s="4">
        <v>467</v>
      </c>
      <c r="B68" s="4">
        <v>12</v>
      </c>
      <c r="C68" s="4" t="s">
        <v>199</v>
      </c>
      <c r="D68" s="4">
        <v>0.22857142857142801</v>
      </c>
      <c r="E68" s="4">
        <v>0.38483139409610001</v>
      </c>
      <c r="F68" s="4">
        <v>0.55577496878767829</v>
      </c>
      <c r="G68">
        <v>0</v>
      </c>
      <c r="H68">
        <v>0</v>
      </c>
      <c r="I68" s="4">
        <v>0</v>
      </c>
    </row>
    <row r="69" spans="1:9" x14ac:dyDescent="0.25">
      <c r="A69" s="4">
        <v>266</v>
      </c>
      <c r="B69" s="4">
        <v>9</v>
      </c>
      <c r="C69" s="4" t="s">
        <v>199</v>
      </c>
      <c r="D69" s="4">
        <v>0</v>
      </c>
      <c r="E69" s="4">
        <v>0</v>
      </c>
      <c r="F69" s="4">
        <v>0</v>
      </c>
      <c r="G69">
        <v>0</v>
      </c>
      <c r="H69">
        <v>0</v>
      </c>
      <c r="I69" s="4">
        <v>0</v>
      </c>
    </row>
    <row r="70" spans="1:9" x14ac:dyDescent="0.25">
      <c r="A70" s="4">
        <v>1122</v>
      </c>
      <c r="B70" s="4">
        <v>32</v>
      </c>
      <c r="C70" s="4" t="s">
        <v>199</v>
      </c>
      <c r="D70" s="4">
        <v>0.27792207792207702</v>
      </c>
      <c r="E70" s="4">
        <v>0.259981684981685</v>
      </c>
      <c r="F70" s="4">
        <v>0.63051149019632535</v>
      </c>
      <c r="G70">
        <v>0</v>
      </c>
      <c r="H70">
        <v>0</v>
      </c>
      <c r="I70" s="4">
        <v>1</v>
      </c>
    </row>
    <row r="71" spans="1:9" x14ac:dyDescent="0.25">
      <c r="A71" s="4">
        <v>-1</v>
      </c>
      <c r="B71" s="4">
        <v>32</v>
      </c>
      <c r="C71" s="4" t="s">
        <v>199</v>
      </c>
      <c r="D71" s="4">
        <v>0.15833333333333299</v>
      </c>
      <c r="E71" s="4">
        <v>0.47601483073463002</v>
      </c>
      <c r="F71" s="4">
        <v>1</v>
      </c>
      <c r="G71">
        <v>0</v>
      </c>
      <c r="H71">
        <v>0</v>
      </c>
      <c r="I71" s="4">
        <v>1</v>
      </c>
    </row>
    <row r="72" spans="1:9" x14ac:dyDescent="0.25">
      <c r="A72" s="4">
        <v>936</v>
      </c>
      <c r="B72" s="4">
        <v>19</v>
      </c>
      <c r="C72" s="4" t="s">
        <v>199</v>
      </c>
      <c r="D72" s="4">
        <v>8.7628865979381396E-2</v>
      </c>
      <c r="E72" s="4">
        <v>0.28706523866993999</v>
      </c>
      <c r="F72" s="4">
        <v>0.70842014245729501</v>
      </c>
      <c r="G72">
        <v>0</v>
      </c>
      <c r="H72">
        <v>0</v>
      </c>
      <c r="I72" s="4">
        <v>0</v>
      </c>
    </row>
    <row r="73" spans="1:9" x14ac:dyDescent="0.25">
      <c r="A73" s="4">
        <v>334</v>
      </c>
      <c r="B73" s="4">
        <v>9</v>
      </c>
      <c r="C73" s="4" t="s">
        <v>199</v>
      </c>
      <c r="D73" s="4">
        <v>0.17857142857142799</v>
      </c>
      <c r="E73" s="4">
        <v>0.30171962042244399</v>
      </c>
      <c r="F73" s="4">
        <v>0.15116943046505801</v>
      </c>
      <c r="G73">
        <v>0</v>
      </c>
      <c r="H73">
        <v>0</v>
      </c>
      <c r="I73" s="4">
        <v>0</v>
      </c>
    </row>
    <row r="74" spans="1:9" x14ac:dyDescent="0.25">
      <c r="A74" s="4">
        <v>343</v>
      </c>
      <c r="B74" s="4">
        <v>14</v>
      </c>
      <c r="C74" s="4" t="s">
        <v>200</v>
      </c>
      <c r="D74" s="4">
        <v>0.11128048780487799</v>
      </c>
      <c r="E74" s="4">
        <v>0.24863101372462401</v>
      </c>
      <c r="F74" s="4">
        <v>0.609903147937223</v>
      </c>
      <c r="G74">
        <v>0</v>
      </c>
      <c r="H74">
        <v>0</v>
      </c>
      <c r="I74" s="4">
        <v>0</v>
      </c>
    </row>
    <row r="75" spans="1:9" x14ac:dyDescent="0.25">
      <c r="A75" s="4">
        <v>285</v>
      </c>
      <c r="B75" s="4">
        <v>8</v>
      </c>
      <c r="C75" s="4" t="s">
        <v>199</v>
      </c>
      <c r="D75" s="4">
        <v>0.22826086956521699</v>
      </c>
      <c r="E75" s="4">
        <v>0.33578143360752</v>
      </c>
      <c r="F75" s="4">
        <v>0.22129082911383099</v>
      </c>
      <c r="G75">
        <v>0</v>
      </c>
      <c r="H75">
        <v>0</v>
      </c>
      <c r="I75" s="4">
        <v>0</v>
      </c>
    </row>
    <row r="76" spans="1:9" x14ac:dyDescent="0.25">
      <c r="A76" s="4">
        <v>309</v>
      </c>
      <c r="B76" s="4">
        <v>16</v>
      </c>
      <c r="C76" s="4" t="s">
        <v>199</v>
      </c>
      <c r="D76" s="4">
        <v>0.11640211640211599</v>
      </c>
      <c r="E76" s="4">
        <v>0.32057416267942501</v>
      </c>
      <c r="F76" s="4">
        <v>0.15869310142947299</v>
      </c>
      <c r="G76">
        <v>0</v>
      </c>
      <c r="H76">
        <v>0</v>
      </c>
      <c r="I76" s="4">
        <v>0</v>
      </c>
    </row>
    <row r="77" spans="1:9" x14ac:dyDescent="0.25">
      <c r="A77" s="4">
        <v>1157</v>
      </c>
      <c r="B77" s="4">
        <v>33</v>
      </c>
      <c r="C77" s="4" t="s">
        <v>200</v>
      </c>
      <c r="D77" s="4">
        <v>0</v>
      </c>
      <c r="E77" s="4">
        <v>0</v>
      </c>
      <c r="F77" s="4">
        <v>0</v>
      </c>
      <c r="G77">
        <v>0</v>
      </c>
      <c r="H77">
        <v>0</v>
      </c>
      <c r="I77" s="4">
        <v>1</v>
      </c>
    </row>
    <row r="78" spans="1:9" x14ac:dyDescent="0.25">
      <c r="A78" s="4">
        <v>511</v>
      </c>
      <c r="B78" s="4">
        <v>12</v>
      </c>
      <c r="C78" s="4" t="s">
        <v>199</v>
      </c>
      <c r="D78" s="4">
        <v>0.163265306122448</v>
      </c>
      <c r="E78" s="4">
        <v>0.25613023835488302</v>
      </c>
      <c r="F78" s="4">
        <v>0.126006259414712</v>
      </c>
      <c r="G78">
        <v>0</v>
      </c>
      <c r="H78">
        <v>0</v>
      </c>
      <c r="I78" s="4">
        <v>0</v>
      </c>
    </row>
    <row r="79" spans="1:9" x14ac:dyDescent="0.25">
      <c r="A79" s="4">
        <v>561</v>
      </c>
      <c r="B79" s="4">
        <v>9</v>
      </c>
      <c r="C79" s="4" t="s">
        <v>199</v>
      </c>
      <c r="D79" s="4">
        <v>0.21541501976284499</v>
      </c>
      <c r="E79" s="4">
        <v>0.507200360381306</v>
      </c>
      <c r="F79" s="4">
        <v>0.206891996830282</v>
      </c>
      <c r="G79">
        <v>0</v>
      </c>
      <c r="H79">
        <v>0</v>
      </c>
      <c r="I79" s="4">
        <v>0</v>
      </c>
    </row>
    <row r="80" spans="1:9" x14ac:dyDescent="0.25">
      <c r="A80" s="4">
        <v>606</v>
      </c>
      <c r="B80" s="4">
        <v>9</v>
      </c>
      <c r="C80" s="4" t="s">
        <v>199</v>
      </c>
      <c r="D80" s="4">
        <v>0.283625730994152</v>
      </c>
      <c r="E80" s="4">
        <v>0.31887689598823099</v>
      </c>
      <c r="F80" s="4">
        <v>0</v>
      </c>
      <c r="G80">
        <v>0</v>
      </c>
      <c r="H80">
        <v>0</v>
      </c>
      <c r="I80" s="4">
        <v>0</v>
      </c>
    </row>
    <row r="81" spans="1:9" x14ac:dyDescent="0.25">
      <c r="A81" s="4">
        <v>292</v>
      </c>
      <c r="B81" s="4">
        <v>16</v>
      </c>
      <c r="C81" s="4" t="s">
        <v>199</v>
      </c>
      <c r="D81" s="4">
        <v>5.3418803418803402E-2</v>
      </c>
      <c r="E81" s="4">
        <v>9.7897632380390995E-2</v>
      </c>
      <c r="F81" s="4">
        <v>0.16723354386578149</v>
      </c>
      <c r="G81">
        <v>0</v>
      </c>
      <c r="H81">
        <v>0</v>
      </c>
      <c r="I81" s="4">
        <v>0</v>
      </c>
    </row>
    <row r="82" spans="1:9" x14ac:dyDescent="0.25">
      <c r="A82" s="4">
        <v>210</v>
      </c>
      <c r="B82" s="4">
        <v>9</v>
      </c>
      <c r="C82" s="4" t="s">
        <v>200</v>
      </c>
      <c r="D82" s="4">
        <v>0</v>
      </c>
      <c r="E82" s="4">
        <v>0</v>
      </c>
      <c r="F82" s="4">
        <v>0</v>
      </c>
      <c r="G82">
        <v>0</v>
      </c>
      <c r="H82">
        <v>0</v>
      </c>
      <c r="I82" s="4">
        <v>0</v>
      </c>
    </row>
    <row r="83" spans="1:9" x14ac:dyDescent="0.25">
      <c r="A83" s="4">
        <v>1044</v>
      </c>
      <c r="B83" s="4">
        <v>23</v>
      </c>
      <c r="C83" s="4" t="s">
        <v>199</v>
      </c>
      <c r="D83" s="4">
        <v>0.25520833333333298</v>
      </c>
      <c r="E83" s="4">
        <v>0.42826487836421601</v>
      </c>
      <c r="F83" s="4">
        <v>0.30583322206310659</v>
      </c>
      <c r="G83">
        <v>0</v>
      </c>
      <c r="H83">
        <v>0</v>
      </c>
      <c r="I83" s="4">
        <v>1</v>
      </c>
    </row>
    <row r="84" spans="1:9" x14ac:dyDescent="0.25">
      <c r="A84" s="4">
        <v>386</v>
      </c>
      <c r="B84" s="4">
        <v>14</v>
      </c>
      <c r="C84" s="4" t="s">
        <v>200</v>
      </c>
      <c r="D84" s="4">
        <v>9.4191522762951299E-2</v>
      </c>
      <c r="E84" s="4">
        <v>0.19898284944868799</v>
      </c>
      <c r="F84" s="4">
        <v>0.19836342427816822</v>
      </c>
      <c r="G84">
        <v>0</v>
      </c>
      <c r="H84">
        <v>0</v>
      </c>
      <c r="I84" s="4">
        <v>0</v>
      </c>
    </row>
    <row r="85" spans="1:9" x14ac:dyDescent="0.25">
      <c r="A85" s="4">
        <v>708</v>
      </c>
      <c r="B85" s="4">
        <v>14</v>
      </c>
      <c r="C85" s="4" t="s">
        <v>199</v>
      </c>
      <c r="D85" s="4">
        <v>0.27936507936507898</v>
      </c>
      <c r="E85" s="4">
        <v>0.35850676072898302</v>
      </c>
      <c r="F85" s="4">
        <v>0.13271567376473159</v>
      </c>
      <c r="G85">
        <v>0</v>
      </c>
      <c r="H85">
        <v>0</v>
      </c>
      <c r="I85" s="4">
        <v>0</v>
      </c>
    </row>
    <row r="86" spans="1:9" x14ac:dyDescent="0.25">
      <c r="A86" s="4">
        <v>268</v>
      </c>
      <c r="B86" s="4">
        <v>11</v>
      </c>
      <c r="C86" s="4" t="s">
        <v>200</v>
      </c>
      <c r="D86" s="4">
        <v>0</v>
      </c>
      <c r="E86" s="4">
        <v>0</v>
      </c>
      <c r="F86" s="4">
        <v>0</v>
      </c>
      <c r="G86">
        <v>0</v>
      </c>
      <c r="H86">
        <v>0</v>
      </c>
      <c r="I86" s="4">
        <v>0</v>
      </c>
    </row>
    <row r="87" spans="1:9" x14ac:dyDescent="0.25">
      <c r="A87" s="4">
        <v>454</v>
      </c>
      <c r="B87" s="4">
        <v>5</v>
      </c>
      <c r="C87" s="4" t="s">
        <v>200</v>
      </c>
      <c r="D87" s="4">
        <v>0</v>
      </c>
      <c r="E87" s="4">
        <v>0</v>
      </c>
      <c r="F87" s="4">
        <v>0</v>
      </c>
      <c r="G87">
        <v>0</v>
      </c>
      <c r="H87">
        <v>0</v>
      </c>
      <c r="I87" s="4">
        <v>0</v>
      </c>
    </row>
    <row r="88" spans="1:9" x14ac:dyDescent="0.25">
      <c r="A88" s="4">
        <v>-1</v>
      </c>
      <c r="B88" s="4">
        <v>5</v>
      </c>
      <c r="C88" s="4" t="s">
        <v>200</v>
      </c>
      <c r="D88" s="4">
        <v>0.225806451612903</v>
      </c>
      <c r="E88" s="4">
        <v>0.27265745007680398</v>
      </c>
      <c r="F88" s="4">
        <v>0.19139573205581584</v>
      </c>
      <c r="G88">
        <v>0</v>
      </c>
      <c r="H88">
        <v>0</v>
      </c>
      <c r="I88" s="4">
        <v>0</v>
      </c>
    </row>
    <row r="89" spans="1:9" x14ac:dyDescent="0.25">
      <c r="A89" s="4">
        <v>450</v>
      </c>
      <c r="B89" s="4">
        <v>14</v>
      </c>
      <c r="C89" s="4" t="s">
        <v>200</v>
      </c>
      <c r="D89" s="4">
        <v>0.5</v>
      </c>
      <c r="E89" s="4">
        <v>0.64516129032257996</v>
      </c>
      <c r="F89" s="4">
        <v>0.62330963971988518</v>
      </c>
      <c r="G89">
        <v>0</v>
      </c>
      <c r="H89">
        <v>0</v>
      </c>
      <c r="I89" s="4">
        <v>0</v>
      </c>
    </row>
    <row r="90" spans="1:9" x14ac:dyDescent="0.25">
      <c r="A90" s="4">
        <v>487</v>
      </c>
      <c r="B90" s="4">
        <v>27</v>
      </c>
      <c r="C90" s="4" t="s">
        <v>200</v>
      </c>
      <c r="D90" s="4">
        <v>0.14200680272108801</v>
      </c>
      <c r="E90" s="4">
        <v>0.24961498488284201</v>
      </c>
      <c r="F90" s="4">
        <v>0.56874665201067243</v>
      </c>
      <c r="G90">
        <v>0</v>
      </c>
      <c r="H90">
        <v>0</v>
      </c>
      <c r="I90" s="4">
        <v>1</v>
      </c>
    </row>
    <row r="91" spans="1:9" x14ac:dyDescent="0.25">
      <c r="A91" s="4">
        <v>2146</v>
      </c>
      <c r="B91" s="4">
        <v>12</v>
      </c>
      <c r="C91" s="4" t="s">
        <v>200</v>
      </c>
      <c r="D91" s="4">
        <v>0.45652173913043398</v>
      </c>
      <c r="E91" s="4">
        <v>0.47377868530596901</v>
      </c>
      <c r="F91" s="4">
        <v>0.10021445081716884</v>
      </c>
      <c r="G91">
        <v>0</v>
      </c>
      <c r="H91">
        <v>0</v>
      </c>
      <c r="I91" s="4">
        <v>0</v>
      </c>
    </row>
    <row r="92" spans="1:9" x14ac:dyDescent="0.25">
      <c r="A92" s="4">
        <v>261</v>
      </c>
      <c r="B92" s="4">
        <v>17</v>
      </c>
      <c r="C92" s="4" t="s">
        <v>199</v>
      </c>
      <c r="D92" s="4">
        <v>7.7777777777777696E-2</v>
      </c>
      <c r="E92" s="4">
        <v>0.117022629036359</v>
      </c>
      <c r="F92" s="4">
        <v>0.57512962064590367</v>
      </c>
      <c r="G92">
        <v>0</v>
      </c>
      <c r="H92">
        <v>0</v>
      </c>
      <c r="I92" s="4">
        <v>0</v>
      </c>
    </row>
    <row r="93" spans="1:9" x14ac:dyDescent="0.25">
      <c r="A93" s="4">
        <v>400</v>
      </c>
      <c r="B93" s="4">
        <v>12</v>
      </c>
      <c r="C93" s="4" t="s">
        <v>200</v>
      </c>
      <c r="D93" s="4">
        <v>0.1125</v>
      </c>
      <c r="E93" s="4">
        <v>0.16915192743764099</v>
      </c>
      <c r="F93" s="4">
        <v>7.4011805969556033E-2</v>
      </c>
      <c r="G93">
        <v>0</v>
      </c>
      <c r="H93">
        <v>0</v>
      </c>
      <c r="I93" s="4">
        <v>0</v>
      </c>
    </row>
    <row r="94" spans="1:9" x14ac:dyDescent="0.25">
      <c r="A94" s="4">
        <v>904</v>
      </c>
      <c r="B94" s="4">
        <v>12</v>
      </c>
      <c r="C94" s="4" t="s">
        <v>199</v>
      </c>
      <c r="D94" s="4">
        <v>0.12962962962962901</v>
      </c>
      <c r="E94" s="4">
        <v>0.12743375786854</v>
      </c>
      <c r="F94" s="4">
        <v>0.85686367472783231</v>
      </c>
      <c r="G94">
        <v>0</v>
      </c>
      <c r="H94">
        <v>0</v>
      </c>
      <c r="I94" s="4">
        <v>0</v>
      </c>
    </row>
    <row r="95" spans="1:9" x14ac:dyDescent="0.25">
      <c r="A95" s="4">
        <v>1049</v>
      </c>
      <c r="B95" s="4">
        <v>15</v>
      </c>
      <c r="C95" s="4" t="s">
        <v>199</v>
      </c>
      <c r="D95" s="4">
        <v>0</v>
      </c>
      <c r="E95" s="4">
        <v>0</v>
      </c>
      <c r="F95" s="4">
        <v>0</v>
      </c>
      <c r="G95">
        <v>0</v>
      </c>
      <c r="H95">
        <v>0</v>
      </c>
      <c r="I95" s="4">
        <v>0</v>
      </c>
    </row>
    <row r="96" spans="1:9" x14ac:dyDescent="0.25">
      <c r="A96" s="4">
        <v>2172</v>
      </c>
      <c r="B96" s="4">
        <v>17</v>
      </c>
      <c r="C96" s="4" t="s">
        <v>199</v>
      </c>
      <c r="D96" s="4">
        <v>0.210711150131694</v>
      </c>
      <c r="E96" s="4">
        <v>0.50639086292847002</v>
      </c>
      <c r="F96" s="4">
        <v>0.79538378297543011</v>
      </c>
      <c r="G96">
        <v>0</v>
      </c>
      <c r="H96">
        <v>0</v>
      </c>
      <c r="I96" s="4">
        <v>0</v>
      </c>
    </row>
    <row r="97" spans="1:9" x14ac:dyDescent="0.25">
      <c r="A97" s="4">
        <v>491</v>
      </c>
      <c r="B97" s="4">
        <v>14</v>
      </c>
      <c r="C97" s="4" t="s">
        <v>199</v>
      </c>
      <c r="D97" s="4">
        <v>0.66666666666666596</v>
      </c>
      <c r="E97" s="4">
        <v>0.64880952380952295</v>
      </c>
      <c r="F97" s="4">
        <v>0.75368534922715114</v>
      </c>
      <c r="G97">
        <v>0</v>
      </c>
      <c r="H97">
        <v>0</v>
      </c>
      <c r="I97" s="4">
        <v>0</v>
      </c>
    </row>
    <row r="98" spans="1:9" x14ac:dyDescent="0.25">
      <c r="A98" s="4">
        <v>1034</v>
      </c>
      <c r="B98" s="4">
        <v>16</v>
      </c>
      <c r="C98" s="4" t="s">
        <v>199</v>
      </c>
      <c r="D98" s="4">
        <v>0.219780219780219</v>
      </c>
      <c r="E98" s="4">
        <v>0.47492899612464801</v>
      </c>
      <c r="F98" s="4">
        <v>0.27127909601301314</v>
      </c>
      <c r="G98">
        <v>0</v>
      </c>
      <c r="H98">
        <v>0</v>
      </c>
      <c r="I98" s="4">
        <v>0</v>
      </c>
    </row>
    <row r="99" spans="1:9" x14ac:dyDescent="0.25">
      <c r="A99" s="4">
        <v>178</v>
      </c>
      <c r="B99" s="4">
        <v>9</v>
      </c>
      <c r="C99" s="4" t="s">
        <v>200</v>
      </c>
      <c r="D99" s="4">
        <v>0.29166666666666602</v>
      </c>
      <c r="E99" s="4">
        <v>0.38998983739837401</v>
      </c>
      <c r="F99" s="4">
        <v>0.61801590346471547</v>
      </c>
      <c r="G99">
        <v>0</v>
      </c>
      <c r="H99">
        <v>0</v>
      </c>
      <c r="I99" s="4">
        <v>0</v>
      </c>
    </row>
    <row r="100" spans="1:9" x14ac:dyDescent="0.25">
      <c r="A100" s="4">
        <v>265</v>
      </c>
      <c r="B100" s="4">
        <v>8</v>
      </c>
      <c r="C100" s="4" t="s">
        <v>200</v>
      </c>
      <c r="D100" s="4">
        <v>0</v>
      </c>
      <c r="E100" s="4">
        <v>0</v>
      </c>
      <c r="F100" s="4">
        <v>0</v>
      </c>
      <c r="G100">
        <v>0</v>
      </c>
      <c r="H100">
        <v>0</v>
      </c>
      <c r="I100" s="4">
        <v>0</v>
      </c>
    </row>
    <row r="101" spans="1:9" x14ac:dyDescent="0.25">
      <c r="A101" s="4">
        <v>5430</v>
      </c>
      <c r="B101" s="4">
        <v>12</v>
      </c>
      <c r="C101" s="4" t="s">
        <v>199</v>
      </c>
      <c r="D101" s="4">
        <v>0.128571428571428</v>
      </c>
      <c r="E101" s="4">
        <v>0.16964960662343401</v>
      </c>
      <c r="F101" s="4">
        <v>0.16306343235239196</v>
      </c>
      <c r="G101">
        <v>0</v>
      </c>
      <c r="H101">
        <v>0</v>
      </c>
      <c r="I101" s="4">
        <v>0</v>
      </c>
    </row>
    <row r="102" spans="1:9" x14ac:dyDescent="0.25">
      <c r="A102" s="4">
        <v>432</v>
      </c>
      <c r="B102" s="4">
        <v>12</v>
      </c>
      <c r="C102" s="4" t="s">
        <v>200</v>
      </c>
      <c r="D102" s="4">
        <v>0.38786764705882298</v>
      </c>
      <c r="E102" s="4">
        <v>0.63895526960784299</v>
      </c>
      <c r="F102" s="4">
        <v>0.2074099683674655</v>
      </c>
      <c r="G102">
        <v>0</v>
      </c>
      <c r="H102">
        <v>0</v>
      </c>
      <c r="I102" s="4">
        <v>0</v>
      </c>
    </row>
    <row r="103" spans="1:9" x14ac:dyDescent="0.25">
      <c r="A103" s="4">
        <v>330</v>
      </c>
      <c r="B103" s="4">
        <v>17</v>
      </c>
      <c r="C103" s="4" t="s">
        <v>199</v>
      </c>
      <c r="D103" s="4">
        <v>0.154</v>
      </c>
      <c r="E103" s="4">
        <v>0.17841628014842301</v>
      </c>
      <c r="F103" s="4">
        <v>0.91560978383658276</v>
      </c>
      <c r="G103">
        <v>0</v>
      </c>
      <c r="H103">
        <v>0</v>
      </c>
      <c r="I103" s="4">
        <v>0</v>
      </c>
    </row>
    <row r="104" spans="1:9" x14ac:dyDescent="0.25">
      <c r="A104" s="4">
        <v>540</v>
      </c>
      <c r="B104" s="4">
        <v>14</v>
      </c>
      <c r="C104" s="4" t="s">
        <v>200</v>
      </c>
      <c r="D104" s="4">
        <v>0.107142857142857</v>
      </c>
      <c r="E104" s="4">
        <v>8.0994897959183604E-2</v>
      </c>
      <c r="F104" s="4">
        <v>0.5549449214365676</v>
      </c>
      <c r="G104">
        <v>0</v>
      </c>
      <c r="H104">
        <v>0</v>
      </c>
      <c r="I104" s="4">
        <v>0</v>
      </c>
    </row>
    <row r="105" spans="1:9" x14ac:dyDescent="0.25">
      <c r="A105" s="4">
        <v>551</v>
      </c>
      <c r="B105" s="4">
        <v>19</v>
      </c>
      <c r="C105" s="4" t="s">
        <v>200</v>
      </c>
      <c r="D105" s="4">
        <v>0</v>
      </c>
      <c r="E105" s="4">
        <v>0</v>
      </c>
      <c r="F105" s="4">
        <v>0</v>
      </c>
      <c r="G105">
        <v>0</v>
      </c>
      <c r="H105">
        <v>0</v>
      </c>
      <c r="I105" s="4">
        <v>0</v>
      </c>
    </row>
    <row r="106" spans="1:9" x14ac:dyDescent="0.25">
      <c r="A106" s="4">
        <v>175</v>
      </c>
      <c r="B106" s="4">
        <v>14</v>
      </c>
      <c r="C106" s="4" t="s">
        <v>200</v>
      </c>
      <c r="D106" s="4">
        <v>0.110957004160887</v>
      </c>
      <c r="E106" s="4">
        <v>0.15036096589494599</v>
      </c>
      <c r="F106" s="4">
        <v>0.19840144589211917</v>
      </c>
      <c r="G106">
        <v>0</v>
      </c>
      <c r="H106">
        <v>0</v>
      </c>
      <c r="I106" s="4">
        <v>0</v>
      </c>
    </row>
    <row r="107" spans="1:9" x14ac:dyDescent="0.25">
      <c r="A107" s="4">
        <v>623</v>
      </c>
      <c r="B107" s="4">
        <v>25</v>
      </c>
      <c r="C107" s="4" t="s">
        <v>200</v>
      </c>
      <c r="D107" s="4">
        <v>0.31578947368421001</v>
      </c>
      <c r="E107" s="4">
        <v>0.469042752512348</v>
      </c>
      <c r="F107" s="4">
        <v>0.69131257276289804</v>
      </c>
      <c r="G107">
        <v>0</v>
      </c>
      <c r="H107">
        <v>0</v>
      </c>
      <c r="I107" s="4">
        <v>1</v>
      </c>
    </row>
    <row r="108" spans="1:9" x14ac:dyDescent="0.25">
      <c r="A108" s="4">
        <v>98</v>
      </c>
      <c r="B108" s="4">
        <v>12</v>
      </c>
      <c r="C108" s="4" t="s">
        <v>200</v>
      </c>
      <c r="D108" s="4">
        <v>0</v>
      </c>
      <c r="E108" s="4">
        <v>0</v>
      </c>
      <c r="F108" s="4">
        <v>0</v>
      </c>
      <c r="G108">
        <v>0</v>
      </c>
      <c r="H108">
        <v>0</v>
      </c>
      <c r="I108" s="4">
        <v>0</v>
      </c>
    </row>
    <row r="109" spans="1:9" x14ac:dyDescent="0.25">
      <c r="A109" s="4">
        <v>614</v>
      </c>
      <c r="B109" s="4">
        <v>21</v>
      </c>
      <c r="C109" s="4" t="s">
        <v>199</v>
      </c>
      <c r="D109" s="4">
        <v>0.13312969326714999</v>
      </c>
      <c r="E109" s="4">
        <v>0.19923035983252099</v>
      </c>
      <c r="F109" s="4">
        <v>0.34840181064038356</v>
      </c>
      <c r="G109">
        <v>0</v>
      </c>
      <c r="H109">
        <v>0</v>
      </c>
      <c r="I109" s="4">
        <v>1</v>
      </c>
    </row>
    <row r="110" spans="1:9" x14ac:dyDescent="0.25">
      <c r="A110" s="4">
        <v>84</v>
      </c>
      <c r="B110" s="4">
        <v>17</v>
      </c>
      <c r="C110" s="4" t="s">
        <v>200</v>
      </c>
      <c r="D110" s="4">
        <v>0</v>
      </c>
      <c r="E110" s="4">
        <v>0</v>
      </c>
      <c r="F110" s="4">
        <v>0</v>
      </c>
      <c r="G110">
        <v>0</v>
      </c>
      <c r="H110">
        <v>0</v>
      </c>
      <c r="I110" s="4">
        <v>0</v>
      </c>
    </row>
    <row r="111" spans="1:9" x14ac:dyDescent="0.25">
      <c r="A111" s="4">
        <v>190</v>
      </c>
      <c r="B111" s="4">
        <v>17</v>
      </c>
      <c r="C111" s="4" t="s">
        <v>199</v>
      </c>
      <c r="D111" s="4">
        <v>9.0517241379310304E-2</v>
      </c>
      <c r="E111" s="4">
        <v>0.10757441791924501</v>
      </c>
      <c r="F111" s="4">
        <v>0.5125675461449557</v>
      </c>
      <c r="G111">
        <v>0</v>
      </c>
      <c r="H111">
        <v>0</v>
      </c>
      <c r="I111" s="4">
        <v>0</v>
      </c>
    </row>
    <row r="112" spans="1:9" x14ac:dyDescent="0.25">
      <c r="A112" s="4">
        <v>351</v>
      </c>
      <c r="B112" s="4">
        <v>18</v>
      </c>
      <c r="C112" s="4" t="s">
        <v>200</v>
      </c>
      <c r="D112" s="4">
        <v>0.17592592592592499</v>
      </c>
      <c r="E112" s="4">
        <v>0.225054466230936</v>
      </c>
      <c r="F112" s="4">
        <v>0.16851227600028496</v>
      </c>
      <c r="G112">
        <v>0</v>
      </c>
      <c r="H112">
        <v>0</v>
      </c>
      <c r="I112" s="4">
        <v>0</v>
      </c>
    </row>
    <row r="113" spans="1:9" x14ac:dyDescent="0.25">
      <c r="A113" s="4">
        <v>115</v>
      </c>
      <c r="B113" s="4">
        <v>18</v>
      </c>
      <c r="C113" s="4" t="s">
        <v>200</v>
      </c>
      <c r="D113" s="4">
        <v>0.85714285714285698</v>
      </c>
      <c r="E113" s="4">
        <v>0.950234741784037</v>
      </c>
      <c r="F113" s="4">
        <v>0.80555103855287979</v>
      </c>
      <c r="G113">
        <v>0</v>
      </c>
      <c r="H113">
        <v>0</v>
      </c>
      <c r="I113" s="4">
        <v>0</v>
      </c>
    </row>
    <row r="114" spans="1:9" x14ac:dyDescent="0.25">
      <c r="A114" s="4">
        <v>1477</v>
      </c>
      <c r="B114" s="4">
        <v>6</v>
      </c>
      <c r="C114" s="4" t="s">
        <v>199</v>
      </c>
      <c r="D114" s="4">
        <v>0.231343283582089</v>
      </c>
      <c r="E114" s="4">
        <v>0.392007354531689</v>
      </c>
      <c r="F114" s="4">
        <v>0.27336769682514156</v>
      </c>
      <c r="G114">
        <v>0</v>
      </c>
      <c r="H114">
        <v>0</v>
      </c>
      <c r="I114" s="4">
        <v>0</v>
      </c>
    </row>
    <row r="115" spans="1:9" x14ac:dyDescent="0.25">
      <c r="A115" s="4">
        <v>179</v>
      </c>
      <c r="B115" s="4">
        <v>25</v>
      </c>
      <c r="C115" s="4" t="s">
        <v>200</v>
      </c>
      <c r="D115" s="4">
        <v>9.7222222222222196E-2</v>
      </c>
      <c r="E115" s="4">
        <v>0.12552966101694901</v>
      </c>
      <c r="F115" s="4">
        <v>0.26921268732841475</v>
      </c>
      <c r="G115">
        <v>0</v>
      </c>
      <c r="H115">
        <v>0</v>
      </c>
      <c r="I115" s="4">
        <v>1</v>
      </c>
    </row>
    <row r="116" spans="1:9" x14ac:dyDescent="0.25">
      <c r="A116" s="4">
        <v>139</v>
      </c>
      <c r="B116" s="4">
        <v>8</v>
      </c>
      <c r="C116" s="4" t="s">
        <v>200</v>
      </c>
      <c r="D116" s="4">
        <v>0.33333333333333298</v>
      </c>
      <c r="E116" s="4">
        <v>0.26287262872628703</v>
      </c>
      <c r="F116" s="4">
        <v>0.20951696026759511</v>
      </c>
      <c r="G116">
        <v>0</v>
      </c>
      <c r="H116">
        <v>0</v>
      </c>
      <c r="I116" s="4">
        <v>0</v>
      </c>
    </row>
    <row r="117" spans="1:9" x14ac:dyDescent="0.25">
      <c r="A117" s="4">
        <v>638</v>
      </c>
      <c r="B117" s="4">
        <v>22</v>
      </c>
      <c r="C117" s="4" t="s">
        <v>199</v>
      </c>
      <c r="D117" s="4">
        <v>0.21994134897360601</v>
      </c>
      <c r="E117" s="4">
        <v>0.27653301320144702</v>
      </c>
      <c r="F117" s="4">
        <v>9.670736654451044E-2</v>
      </c>
      <c r="G117">
        <v>0</v>
      </c>
      <c r="H117">
        <v>0</v>
      </c>
      <c r="I117" s="4">
        <v>1</v>
      </c>
    </row>
    <row r="118" spans="1:9" x14ac:dyDescent="0.25">
      <c r="A118" s="4">
        <v>849</v>
      </c>
      <c r="B118" s="4">
        <v>22</v>
      </c>
      <c r="C118" s="4" t="s">
        <v>199</v>
      </c>
      <c r="D118" s="4">
        <v>0</v>
      </c>
      <c r="E118" s="4">
        <v>0</v>
      </c>
      <c r="F118" s="4">
        <v>0</v>
      </c>
      <c r="G118">
        <v>0</v>
      </c>
      <c r="H118">
        <v>0</v>
      </c>
      <c r="I118" s="4">
        <v>1</v>
      </c>
    </row>
    <row r="119" spans="1:9" x14ac:dyDescent="0.25">
      <c r="A119" s="4">
        <v>898</v>
      </c>
      <c r="B119" s="4">
        <v>8</v>
      </c>
      <c r="C119" s="4" t="s">
        <v>200</v>
      </c>
      <c r="D119" s="4">
        <v>0.28888888888888797</v>
      </c>
      <c r="E119" s="4">
        <v>0.31145251396647999</v>
      </c>
      <c r="F119" s="4">
        <v>0.12759962677623427</v>
      </c>
      <c r="G119">
        <v>0</v>
      </c>
      <c r="H119">
        <v>0</v>
      </c>
      <c r="I119" s="4">
        <v>0</v>
      </c>
    </row>
    <row r="120" spans="1:9" x14ac:dyDescent="0.25">
      <c r="A120" s="4">
        <v>207</v>
      </c>
      <c r="B120" s="4">
        <v>8</v>
      </c>
      <c r="C120" s="4" t="s">
        <v>199</v>
      </c>
      <c r="D120" s="4">
        <v>0.14808362369337899</v>
      </c>
      <c r="E120" s="4">
        <v>0.43221029560525998</v>
      </c>
      <c r="F120" s="4">
        <v>9.4077956111520589E-2</v>
      </c>
      <c r="G120">
        <v>0</v>
      </c>
      <c r="H120">
        <v>0</v>
      </c>
      <c r="I120" s="4">
        <v>0</v>
      </c>
    </row>
    <row r="121" spans="1:9" x14ac:dyDescent="0.25">
      <c r="A121" s="4">
        <v>32</v>
      </c>
      <c r="B121" s="4">
        <v>9</v>
      </c>
      <c r="C121" s="4" t="s">
        <v>200</v>
      </c>
      <c r="D121" s="4">
        <v>0</v>
      </c>
      <c r="E121" s="4">
        <v>0</v>
      </c>
      <c r="F121" s="4">
        <v>4.3557960303810241E-2</v>
      </c>
      <c r="G121">
        <v>0</v>
      </c>
      <c r="H121">
        <v>0</v>
      </c>
      <c r="I121" s="4">
        <v>0</v>
      </c>
    </row>
    <row r="122" spans="1:9" x14ac:dyDescent="0.25">
      <c r="A122" s="4">
        <v>261</v>
      </c>
      <c r="B122" s="4">
        <v>19</v>
      </c>
      <c r="C122" s="4" t="s">
        <v>199</v>
      </c>
      <c r="D122" s="4">
        <v>0.108225108225108</v>
      </c>
      <c r="E122" s="4">
        <v>8.8435374149659796E-2</v>
      </c>
      <c r="F122" s="4">
        <v>0.15665616182107256</v>
      </c>
      <c r="G122">
        <v>0</v>
      </c>
      <c r="H122">
        <v>0</v>
      </c>
      <c r="I122" s="4">
        <v>0</v>
      </c>
    </row>
    <row r="123" spans="1:9" x14ac:dyDescent="0.25">
      <c r="A123" s="4">
        <v>183</v>
      </c>
      <c r="B123" s="4">
        <v>33</v>
      </c>
      <c r="C123" s="4" t="s">
        <v>200</v>
      </c>
      <c r="D123" s="4">
        <v>0.33333333333333298</v>
      </c>
      <c r="E123" s="4">
        <v>0.27832244008714602</v>
      </c>
      <c r="F123" s="4">
        <v>0.27861999999999998</v>
      </c>
      <c r="G123">
        <v>0</v>
      </c>
      <c r="H123">
        <v>0</v>
      </c>
      <c r="I123" s="4">
        <v>1</v>
      </c>
    </row>
    <row r="124" spans="1:9" x14ac:dyDescent="0.25">
      <c r="A124" s="4">
        <v>909</v>
      </c>
      <c r="B124" s="4">
        <v>19</v>
      </c>
      <c r="C124" s="4" t="s">
        <v>199</v>
      </c>
      <c r="D124" s="4">
        <v>0.223566308243727</v>
      </c>
      <c r="E124" s="4">
        <v>0.43827551932789799</v>
      </c>
      <c r="F124" s="4">
        <v>0.28677020892969679</v>
      </c>
      <c r="G124">
        <v>0</v>
      </c>
      <c r="H124">
        <v>0</v>
      </c>
      <c r="I124" s="4">
        <v>0</v>
      </c>
    </row>
    <row r="125" spans="1:9" x14ac:dyDescent="0.25">
      <c r="A125" s="4">
        <v>248</v>
      </c>
      <c r="B125" s="4">
        <v>26</v>
      </c>
      <c r="C125" s="4" t="s">
        <v>200</v>
      </c>
      <c r="D125" s="4">
        <v>0.23076923076923</v>
      </c>
      <c r="E125" s="4">
        <v>0.21066433566433501</v>
      </c>
      <c r="F125" s="4">
        <v>0.29565473889506505</v>
      </c>
      <c r="G125">
        <v>0</v>
      </c>
      <c r="H125">
        <v>0</v>
      </c>
      <c r="I125" s="4">
        <v>1</v>
      </c>
    </row>
    <row r="126" spans="1:9" x14ac:dyDescent="0.25">
      <c r="A126" s="4">
        <v>295</v>
      </c>
      <c r="B126" s="4">
        <v>18</v>
      </c>
      <c r="C126" s="4" t="s">
        <v>199</v>
      </c>
      <c r="D126" s="4">
        <v>0.15217391304347799</v>
      </c>
      <c r="E126" s="4">
        <v>0.21321623956233801</v>
      </c>
      <c r="F126" s="4">
        <v>0.21583147809218975</v>
      </c>
      <c r="G126">
        <v>0</v>
      </c>
      <c r="H126">
        <v>0</v>
      </c>
      <c r="I126" s="4">
        <v>0</v>
      </c>
    </row>
    <row r="127" spans="1:9" x14ac:dyDescent="0.25">
      <c r="A127" s="4">
        <v>1285</v>
      </c>
      <c r="B127" s="4">
        <v>12</v>
      </c>
      <c r="C127" s="4" t="s">
        <v>199</v>
      </c>
      <c r="D127" s="4">
        <v>0.101293103448275</v>
      </c>
      <c r="E127" s="4">
        <v>9.6390419088778601E-2</v>
      </c>
      <c r="F127" s="4">
        <v>0.23774252287988865</v>
      </c>
      <c r="G127">
        <v>0</v>
      </c>
      <c r="H127">
        <v>0</v>
      </c>
      <c r="I127" s="4">
        <v>0</v>
      </c>
    </row>
    <row r="128" spans="1:9" x14ac:dyDescent="0.25">
      <c r="A128" s="4">
        <v>687</v>
      </c>
      <c r="B128" s="4">
        <v>18</v>
      </c>
      <c r="C128" s="4" t="s">
        <v>200</v>
      </c>
      <c r="D128" s="4">
        <v>9.9999999999999895E-2</v>
      </c>
      <c r="E128" s="4">
        <v>0.35759208054262998</v>
      </c>
      <c r="F128" s="4">
        <v>0.20523694355564048</v>
      </c>
      <c r="G128">
        <v>0</v>
      </c>
      <c r="H128">
        <v>0</v>
      </c>
      <c r="I128" s="4">
        <v>0</v>
      </c>
    </row>
    <row r="129" spans="1:9" x14ac:dyDescent="0.25">
      <c r="A129" s="4">
        <v>-1</v>
      </c>
      <c r="B129" s="4">
        <v>18</v>
      </c>
      <c r="C129" s="4" t="s">
        <v>200</v>
      </c>
      <c r="D129" s="4">
        <v>0</v>
      </c>
      <c r="E129" s="4">
        <v>0</v>
      </c>
      <c r="F129" s="4">
        <v>6.8199558959093534E-2</v>
      </c>
      <c r="G129">
        <v>0</v>
      </c>
      <c r="H129">
        <v>0</v>
      </c>
      <c r="I129" s="4">
        <v>0</v>
      </c>
    </row>
    <row r="130" spans="1:9" x14ac:dyDescent="0.25">
      <c r="A130" s="4">
        <v>327</v>
      </c>
      <c r="B130" s="4">
        <v>16</v>
      </c>
      <c r="C130" s="4" t="s">
        <v>199</v>
      </c>
      <c r="D130" s="4">
        <v>0.22129629629629599</v>
      </c>
      <c r="E130" s="4">
        <v>0.27122877808062901</v>
      </c>
      <c r="F130" s="4">
        <v>4.8309819648265084E-2</v>
      </c>
      <c r="G130">
        <v>0</v>
      </c>
      <c r="H130">
        <v>0</v>
      </c>
      <c r="I130" s="4">
        <v>0</v>
      </c>
    </row>
    <row r="131" spans="1:9" x14ac:dyDescent="0.25">
      <c r="A131" s="4">
        <v>834</v>
      </c>
      <c r="B131" s="4">
        <v>10</v>
      </c>
      <c r="C131" s="4" t="s">
        <v>199</v>
      </c>
      <c r="D131" s="4">
        <v>0.17777777777777701</v>
      </c>
      <c r="E131" s="4">
        <v>0.31672605550156502</v>
      </c>
      <c r="F131" s="4">
        <v>9.0535636467646285E-2</v>
      </c>
      <c r="G131">
        <v>0</v>
      </c>
      <c r="H131">
        <v>0</v>
      </c>
      <c r="I131" s="4">
        <v>0</v>
      </c>
    </row>
    <row r="132" spans="1:9" x14ac:dyDescent="0.25">
      <c r="A132" s="4">
        <v>496</v>
      </c>
      <c r="B132" s="4">
        <v>4</v>
      </c>
      <c r="C132" s="4" t="s">
        <v>199</v>
      </c>
      <c r="D132" s="4">
        <v>9.41176470588235E-2</v>
      </c>
      <c r="E132" s="4">
        <v>0.155129958960328</v>
      </c>
      <c r="F132" s="4">
        <v>0.18789939829346294</v>
      </c>
      <c r="G132">
        <v>0</v>
      </c>
      <c r="H132">
        <v>0</v>
      </c>
      <c r="I132" s="4">
        <v>0</v>
      </c>
    </row>
    <row r="133" spans="1:9" x14ac:dyDescent="0.25">
      <c r="A133" s="4">
        <v>50</v>
      </c>
      <c r="B133" s="4">
        <v>14</v>
      </c>
      <c r="C133" s="4" t="s">
        <v>199</v>
      </c>
      <c r="D133" s="4">
        <v>0.14893617021276501</v>
      </c>
      <c r="E133" s="4">
        <v>7.0478723404255303E-2</v>
      </c>
      <c r="F133" s="4">
        <v>3.6138081554945543E-2</v>
      </c>
      <c r="G133">
        <v>0</v>
      </c>
      <c r="H133">
        <v>0</v>
      </c>
      <c r="I133" s="4">
        <v>0</v>
      </c>
    </row>
    <row r="134" spans="1:9" x14ac:dyDescent="0.25">
      <c r="A134" s="4">
        <v>1141</v>
      </c>
      <c r="B134" s="4">
        <v>6</v>
      </c>
      <c r="C134" s="4" t="s">
        <v>199</v>
      </c>
      <c r="D134" s="4">
        <v>0.119047619047619</v>
      </c>
      <c r="E134" s="4">
        <v>0.13722282806252201</v>
      </c>
      <c r="F134" s="4">
        <v>0.19580594018723566</v>
      </c>
      <c r="G134">
        <v>0</v>
      </c>
      <c r="H134">
        <v>0</v>
      </c>
      <c r="I134" s="4">
        <v>0</v>
      </c>
    </row>
    <row r="135" spans="1:9" x14ac:dyDescent="0.25">
      <c r="A135" s="4">
        <v>510</v>
      </c>
      <c r="B135" s="4">
        <v>12</v>
      </c>
      <c r="C135" s="4" t="s">
        <v>200</v>
      </c>
      <c r="D135" s="4">
        <v>0.75</v>
      </c>
      <c r="E135" s="4">
        <v>0.929824561403508</v>
      </c>
      <c r="F135" s="4">
        <v>0.19603489378136738</v>
      </c>
      <c r="G135">
        <v>0</v>
      </c>
      <c r="H135">
        <v>0</v>
      </c>
      <c r="I135" s="4">
        <v>0</v>
      </c>
    </row>
    <row r="136" spans="1:9" x14ac:dyDescent="0.25">
      <c r="A136" s="4">
        <v>363</v>
      </c>
      <c r="B136" s="4">
        <v>12</v>
      </c>
      <c r="C136" s="4" t="s">
        <v>199</v>
      </c>
      <c r="D136" s="4">
        <v>0.39682539682539603</v>
      </c>
      <c r="E136" s="4">
        <v>0.48458781362007097</v>
      </c>
      <c r="F136" s="4">
        <v>2.4452547065038448E-2</v>
      </c>
      <c r="G136">
        <v>0</v>
      </c>
      <c r="H136">
        <v>0</v>
      </c>
      <c r="I136" s="4">
        <v>0</v>
      </c>
    </row>
    <row r="137" spans="1:9" x14ac:dyDescent="0.25">
      <c r="A137" s="4">
        <v>73</v>
      </c>
      <c r="B137" s="4">
        <v>24</v>
      </c>
      <c r="C137" s="4" t="s">
        <v>200</v>
      </c>
      <c r="D137" s="4">
        <v>1</v>
      </c>
      <c r="E137" s="4">
        <v>1</v>
      </c>
      <c r="F137" s="4">
        <v>9.2612236205344978E-3</v>
      </c>
      <c r="G137">
        <v>0</v>
      </c>
      <c r="H137">
        <v>0</v>
      </c>
      <c r="I137" s="4">
        <v>1</v>
      </c>
    </row>
    <row r="138" spans="1:9" x14ac:dyDescent="0.25">
      <c r="A138" s="4">
        <v>296</v>
      </c>
      <c r="B138" s="4">
        <v>29</v>
      </c>
      <c r="C138" s="4" t="s">
        <v>200</v>
      </c>
      <c r="D138" s="4">
        <v>0.203703703703703</v>
      </c>
      <c r="E138" s="4">
        <v>0.221014492753623</v>
      </c>
      <c r="F138" s="4">
        <v>0.312</v>
      </c>
      <c r="G138">
        <v>0</v>
      </c>
      <c r="H138">
        <v>0</v>
      </c>
      <c r="I138" s="4">
        <v>1</v>
      </c>
    </row>
    <row r="139" spans="1:9" x14ac:dyDescent="0.25">
      <c r="A139" s="4">
        <v>237</v>
      </c>
      <c r="B139" s="4">
        <v>14</v>
      </c>
      <c r="C139" s="4" t="s">
        <v>200</v>
      </c>
      <c r="D139" s="4">
        <v>0</v>
      </c>
      <c r="E139" s="4">
        <v>0</v>
      </c>
      <c r="F139" s="4">
        <v>0</v>
      </c>
      <c r="G139">
        <v>0</v>
      </c>
      <c r="H139">
        <v>0</v>
      </c>
      <c r="I139" s="4">
        <v>0</v>
      </c>
    </row>
    <row r="140" spans="1:9" x14ac:dyDescent="0.25">
      <c r="A140" s="4">
        <v>678</v>
      </c>
      <c r="B140" s="4">
        <v>33</v>
      </c>
      <c r="C140" s="4" t="s">
        <v>200</v>
      </c>
      <c r="D140" s="4">
        <v>0</v>
      </c>
      <c r="E140" s="4">
        <v>0</v>
      </c>
      <c r="F140" s="4">
        <v>0</v>
      </c>
      <c r="G140">
        <v>0</v>
      </c>
      <c r="H140">
        <v>0</v>
      </c>
      <c r="I140" s="4">
        <v>1</v>
      </c>
    </row>
    <row r="141" spans="1:9" x14ac:dyDescent="0.25">
      <c r="A141" s="4">
        <v>690</v>
      </c>
      <c r="B141" s="4">
        <v>16</v>
      </c>
      <c r="C141" s="4" t="s">
        <v>199</v>
      </c>
      <c r="D141" s="4">
        <v>0.35271317829457299</v>
      </c>
      <c r="E141" s="4">
        <v>0.58558981976698798</v>
      </c>
      <c r="F141" s="4">
        <v>3.0886718601355761E-2</v>
      </c>
      <c r="G141">
        <v>0</v>
      </c>
      <c r="H141">
        <v>0</v>
      </c>
      <c r="I141" s="4">
        <v>0</v>
      </c>
    </row>
    <row r="142" spans="1:9" x14ac:dyDescent="0.25">
      <c r="A142" s="4">
        <v>320</v>
      </c>
      <c r="B142" s="4">
        <v>14</v>
      </c>
      <c r="C142" s="4" t="s">
        <v>200</v>
      </c>
      <c r="D142" s="4">
        <v>0.12777777777777699</v>
      </c>
      <c r="E142" s="4">
        <v>0.24848793747876299</v>
      </c>
      <c r="F142" s="4">
        <v>0.23994468553083623</v>
      </c>
      <c r="G142">
        <v>0</v>
      </c>
      <c r="H142">
        <v>0</v>
      </c>
      <c r="I142" s="4">
        <v>0</v>
      </c>
    </row>
    <row r="143" spans="1:9" x14ac:dyDescent="0.25">
      <c r="A143" s="4">
        <v>174</v>
      </c>
      <c r="B143" s="4">
        <v>4</v>
      </c>
      <c r="C143" s="4" t="s">
        <v>200</v>
      </c>
      <c r="D143" s="4">
        <v>9.7222222222222196E-2</v>
      </c>
      <c r="E143" s="4">
        <v>0.13102532679738499</v>
      </c>
      <c r="F143" s="4">
        <v>6.7608765448579147E-2</v>
      </c>
      <c r="G143">
        <v>0</v>
      </c>
      <c r="H143">
        <v>0</v>
      </c>
      <c r="I143" s="4">
        <v>0</v>
      </c>
    </row>
    <row r="144" spans="1:9" x14ac:dyDescent="0.25">
      <c r="A144" s="4">
        <v>242</v>
      </c>
      <c r="B144" s="4">
        <v>24</v>
      </c>
      <c r="C144" s="4" t="s">
        <v>200</v>
      </c>
      <c r="D144" s="4">
        <v>0.25</v>
      </c>
      <c r="E144" s="4">
        <v>0.32834507042253502</v>
      </c>
      <c r="F144" s="4">
        <v>0.32742622596921944</v>
      </c>
      <c r="G144">
        <v>0</v>
      </c>
      <c r="H144">
        <v>0</v>
      </c>
      <c r="I144" s="4">
        <v>1</v>
      </c>
    </row>
    <row r="145" spans="1:9" x14ac:dyDescent="0.25">
      <c r="A145" s="4">
        <v>245</v>
      </c>
      <c r="B145" s="4">
        <v>10</v>
      </c>
      <c r="C145" s="4" t="s">
        <v>200</v>
      </c>
      <c r="D145" s="4">
        <v>0</v>
      </c>
      <c r="E145" s="4">
        <v>0</v>
      </c>
      <c r="F145" s="4">
        <v>0.32880961833465416</v>
      </c>
      <c r="G145">
        <v>0</v>
      </c>
      <c r="H145">
        <v>0</v>
      </c>
      <c r="I145" s="4">
        <v>0</v>
      </c>
    </row>
    <row r="146" spans="1:9" x14ac:dyDescent="0.25">
      <c r="A146" s="4">
        <v>61</v>
      </c>
      <c r="B146" s="4">
        <v>9</v>
      </c>
      <c r="C146" s="4" t="s">
        <v>199</v>
      </c>
      <c r="D146" s="4">
        <v>1</v>
      </c>
      <c r="E146" s="4">
        <v>1</v>
      </c>
      <c r="F146" s="4">
        <v>0.2504199268126206</v>
      </c>
      <c r="G146">
        <v>0</v>
      </c>
      <c r="H146">
        <v>0</v>
      </c>
      <c r="I146" s="4">
        <v>0</v>
      </c>
    </row>
    <row r="147" spans="1:9" x14ac:dyDescent="0.25">
      <c r="A147" s="4">
        <v>261</v>
      </c>
      <c r="B147" s="4">
        <v>19</v>
      </c>
      <c r="C147" s="4" t="s">
        <v>199</v>
      </c>
      <c r="D147" s="4">
        <v>0.108225108225108</v>
      </c>
      <c r="E147" s="4">
        <v>8.8435374149659796E-2</v>
      </c>
      <c r="F147" s="4">
        <v>9.3041248624022108E-3</v>
      </c>
      <c r="G147">
        <v>0</v>
      </c>
      <c r="H147">
        <v>0</v>
      </c>
      <c r="I147" s="4">
        <v>0</v>
      </c>
    </row>
    <row r="148" spans="1:9" x14ac:dyDescent="0.25">
      <c r="A148" s="4">
        <v>358</v>
      </c>
      <c r="B148" s="4">
        <v>10</v>
      </c>
      <c r="C148" s="4" t="s">
        <v>199</v>
      </c>
      <c r="D148" s="4">
        <v>0.26009227220299802</v>
      </c>
      <c r="E148" s="4">
        <v>0.26714592311292001</v>
      </c>
      <c r="F148" s="4">
        <v>0.16450765992602481</v>
      </c>
      <c r="G148">
        <v>0</v>
      </c>
      <c r="H148">
        <v>0</v>
      </c>
      <c r="I148" s="4">
        <v>0</v>
      </c>
    </row>
    <row r="149" spans="1:9" x14ac:dyDescent="0.25">
      <c r="A149" s="4">
        <v>730</v>
      </c>
      <c r="B149" s="4">
        <v>19</v>
      </c>
      <c r="C149" s="4" t="s">
        <v>199</v>
      </c>
      <c r="D149" s="4">
        <v>0.28999999999999998</v>
      </c>
      <c r="E149" s="4">
        <v>0.25892517006802701</v>
      </c>
      <c r="F149" s="4">
        <v>0.22943074838913025</v>
      </c>
      <c r="G149">
        <v>0</v>
      </c>
      <c r="H149">
        <v>0</v>
      </c>
      <c r="I149" s="4">
        <v>0</v>
      </c>
    </row>
    <row r="150" spans="1:9" x14ac:dyDescent="0.25">
      <c r="A150" s="4">
        <v>1492</v>
      </c>
      <c r="B150" s="4">
        <v>13</v>
      </c>
      <c r="C150" s="4" t="s">
        <v>200</v>
      </c>
      <c r="D150" s="4">
        <v>1</v>
      </c>
      <c r="E150" s="4">
        <v>1</v>
      </c>
      <c r="F150" s="4">
        <v>0.30125030742741077</v>
      </c>
      <c r="G150">
        <v>0</v>
      </c>
      <c r="H150">
        <v>0</v>
      </c>
      <c r="I150" s="4">
        <v>0</v>
      </c>
    </row>
    <row r="151" spans="1:9" x14ac:dyDescent="0.25">
      <c r="A151" s="4">
        <v>640</v>
      </c>
      <c r="B151" s="4">
        <v>15</v>
      </c>
      <c r="C151" s="4" t="s">
        <v>200</v>
      </c>
      <c r="D151" s="4">
        <v>0.33653846153846101</v>
      </c>
      <c r="E151" s="4">
        <v>0.431100547392682</v>
      </c>
      <c r="F151" s="4">
        <v>0.21505867221030919</v>
      </c>
      <c r="G151">
        <v>0</v>
      </c>
      <c r="H151">
        <v>0</v>
      </c>
      <c r="I151" s="4">
        <v>0</v>
      </c>
    </row>
    <row r="152" spans="1:9" x14ac:dyDescent="0.25">
      <c r="A152" s="4">
        <v>410</v>
      </c>
      <c r="B152" s="4">
        <v>8</v>
      </c>
      <c r="C152" s="4" t="s">
        <v>199</v>
      </c>
      <c r="D152" s="4">
        <v>0.51612903225806395</v>
      </c>
      <c r="E152" s="4">
        <v>0.69632169507511399</v>
      </c>
      <c r="F152" s="4">
        <v>4.1178084147152218E-2</v>
      </c>
      <c r="G152">
        <v>0</v>
      </c>
      <c r="H152">
        <v>0</v>
      </c>
      <c r="I152" s="4">
        <v>0</v>
      </c>
    </row>
    <row r="153" spans="1:9" x14ac:dyDescent="0.25">
      <c r="A153" s="4">
        <v>433</v>
      </c>
      <c r="B153" s="4">
        <v>11</v>
      </c>
      <c r="C153" s="4" t="s">
        <v>200</v>
      </c>
      <c r="D153" s="4">
        <v>0.196721311475409</v>
      </c>
      <c r="E153" s="4">
        <v>0.17098360655737699</v>
      </c>
      <c r="F153" s="4">
        <v>2.4952578312780083E-2</v>
      </c>
      <c r="G153">
        <v>0</v>
      </c>
      <c r="H153">
        <v>0</v>
      </c>
      <c r="I153" s="4">
        <v>0</v>
      </c>
    </row>
    <row r="154" spans="1:9" x14ac:dyDescent="0.25">
      <c r="A154" s="4">
        <v>-1</v>
      </c>
      <c r="B154" s="4">
        <v>11</v>
      </c>
      <c r="C154" s="4" t="s">
        <v>200</v>
      </c>
      <c r="D154" s="4">
        <v>9.0909090909090898E-2</v>
      </c>
      <c r="E154" s="4">
        <v>4.7455688965122901E-2</v>
      </c>
      <c r="F154" s="4">
        <v>0.13435381432840934</v>
      </c>
      <c r="G154">
        <v>0</v>
      </c>
      <c r="H154">
        <v>0</v>
      </c>
      <c r="I154" s="4">
        <v>0</v>
      </c>
    </row>
    <row r="155" spans="1:9" x14ac:dyDescent="0.25">
      <c r="A155" s="4">
        <v>431</v>
      </c>
      <c r="B155" s="4">
        <v>16</v>
      </c>
      <c r="C155" s="4" t="s">
        <v>200</v>
      </c>
      <c r="D155" s="4">
        <v>0.13596491228070101</v>
      </c>
      <c r="E155" s="4">
        <v>0.27602673350041701</v>
      </c>
      <c r="F155" s="4">
        <v>0.1886922553936862</v>
      </c>
      <c r="G155">
        <v>0</v>
      </c>
      <c r="H155">
        <v>0</v>
      </c>
      <c r="I155" s="4">
        <v>0</v>
      </c>
    </row>
    <row r="156" spans="1:9" x14ac:dyDescent="0.25">
      <c r="A156" s="4">
        <v>103</v>
      </c>
      <c r="B156" s="4">
        <v>8</v>
      </c>
      <c r="C156" s="4" t="s">
        <v>199</v>
      </c>
      <c r="D156" s="4">
        <v>0.29166666666666602</v>
      </c>
      <c r="E156" s="4">
        <v>0.18789251207729399</v>
      </c>
      <c r="F156" s="4">
        <v>0.24756714207331107</v>
      </c>
      <c r="G156">
        <v>0</v>
      </c>
      <c r="H156">
        <v>0</v>
      </c>
      <c r="I156" s="4">
        <v>0</v>
      </c>
    </row>
    <row r="157" spans="1:9" x14ac:dyDescent="0.25">
      <c r="A157" s="4">
        <v>149</v>
      </c>
      <c r="B157" s="4">
        <v>13</v>
      </c>
      <c r="C157" s="4" t="s">
        <v>200</v>
      </c>
      <c r="D157" s="4">
        <v>0.3</v>
      </c>
      <c r="E157" s="4">
        <v>0.33594771241830002</v>
      </c>
      <c r="F157" s="4">
        <v>0.19049779683681345</v>
      </c>
      <c r="G157">
        <v>0</v>
      </c>
      <c r="H157">
        <v>0</v>
      </c>
      <c r="I157" s="4">
        <v>0</v>
      </c>
    </row>
    <row r="158" spans="1:9" x14ac:dyDescent="0.25">
      <c r="A158" s="4">
        <v>372</v>
      </c>
      <c r="B158" s="4">
        <v>10</v>
      </c>
      <c r="C158" s="4" t="s">
        <v>200</v>
      </c>
      <c r="D158" s="4">
        <v>0.18421052631578899</v>
      </c>
      <c r="E158" s="4">
        <v>0.24078052273540901</v>
      </c>
      <c r="F158" s="4">
        <v>0.29061312628680985</v>
      </c>
      <c r="G158">
        <v>0</v>
      </c>
      <c r="H158">
        <v>0</v>
      </c>
      <c r="I158" s="4">
        <v>0</v>
      </c>
    </row>
    <row r="159" spans="1:9" x14ac:dyDescent="0.25">
      <c r="A159" s="4">
        <v>1382</v>
      </c>
      <c r="B159" s="4">
        <v>21</v>
      </c>
      <c r="C159" s="4" t="s">
        <v>199</v>
      </c>
      <c r="D159" s="4">
        <v>0.17592592592592499</v>
      </c>
      <c r="E159" s="4">
        <v>0.27767067803871098</v>
      </c>
      <c r="F159" s="4">
        <v>1.3947592122278326E-2</v>
      </c>
      <c r="G159">
        <v>0</v>
      </c>
      <c r="H159">
        <v>0</v>
      </c>
      <c r="I159" s="4">
        <v>1</v>
      </c>
    </row>
    <row r="160" spans="1:9" x14ac:dyDescent="0.25">
      <c r="A160" s="4">
        <v>149</v>
      </c>
      <c r="B160" s="4">
        <v>24</v>
      </c>
      <c r="C160" s="4" t="s">
        <v>200</v>
      </c>
      <c r="D160" s="4">
        <v>0.11864406779661001</v>
      </c>
      <c r="E160" s="4">
        <v>0.12711864406779599</v>
      </c>
      <c r="F160" s="4">
        <v>0.1865730523691205</v>
      </c>
      <c r="G160">
        <v>0</v>
      </c>
      <c r="H160">
        <v>0</v>
      </c>
      <c r="I160" s="4">
        <v>1</v>
      </c>
    </row>
    <row r="161" spans="1:9" x14ac:dyDescent="0.25">
      <c r="A161" s="4">
        <v>675</v>
      </c>
      <c r="B161" s="4">
        <v>5</v>
      </c>
      <c r="C161" s="4" t="s">
        <v>200</v>
      </c>
      <c r="D161" s="4">
        <v>6.0060060060059997E-2</v>
      </c>
      <c r="E161" s="4">
        <v>0.194342490638786</v>
      </c>
      <c r="F161" s="4">
        <v>0.18250284077316056</v>
      </c>
      <c r="G161">
        <v>0</v>
      </c>
      <c r="H161">
        <v>0</v>
      </c>
      <c r="I161" s="4">
        <v>0</v>
      </c>
    </row>
    <row r="162" spans="1:9" x14ac:dyDescent="0.25">
      <c r="A162" s="4">
        <v>647</v>
      </c>
      <c r="B162" s="4">
        <v>11</v>
      </c>
      <c r="C162" s="4" t="s">
        <v>199</v>
      </c>
      <c r="D162" s="4">
        <v>0.104761904761904</v>
      </c>
      <c r="E162" s="4">
        <v>0.11408128908128901</v>
      </c>
      <c r="F162" s="4">
        <v>4.2409416657853437E-2</v>
      </c>
      <c r="G162">
        <v>0</v>
      </c>
      <c r="H162">
        <v>0</v>
      </c>
      <c r="I162" s="4">
        <v>0</v>
      </c>
    </row>
    <row r="163" spans="1:9" x14ac:dyDescent="0.25">
      <c r="A163" s="4">
        <v>141</v>
      </c>
      <c r="B163" s="4">
        <v>29</v>
      </c>
      <c r="C163" s="4" t="s">
        <v>200</v>
      </c>
      <c r="D163" s="4">
        <v>0.25469999999999998</v>
      </c>
      <c r="E163" s="4">
        <v>0.35099999999999998</v>
      </c>
      <c r="F163" s="4">
        <v>0.35099999999999998</v>
      </c>
      <c r="G163">
        <v>0</v>
      </c>
      <c r="H163">
        <v>0</v>
      </c>
      <c r="I163" s="4">
        <v>1</v>
      </c>
    </row>
    <row r="164" spans="1:9" x14ac:dyDescent="0.25">
      <c r="A164" s="4">
        <v>790</v>
      </c>
      <c r="B164" s="4">
        <v>17</v>
      </c>
      <c r="C164" s="4" t="s">
        <v>199</v>
      </c>
      <c r="D164" s="4">
        <v>7.6767676767676707E-2</v>
      </c>
      <c r="E164" s="4">
        <v>0.158462314793064</v>
      </c>
      <c r="F164" s="4">
        <v>7.903783018756505E-2</v>
      </c>
      <c r="G164">
        <v>0</v>
      </c>
      <c r="H164">
        <v>0</v>
      </c>
      <c r="I164" s="4">
        <v>0</v>
      </c>
    </row>
    <row r="165" spans="1:9" x14ac:dyDescent="0.25">
      <c r="A165" s="4">
        <v>209</v>
      </c>
      <c r="B165" s="4">
        <v>12</v>
      </c>
      <c r="C165" s="4" t="s">
        <v>200</v>
      </c>
      <c r="D165" s="4">
        <v>0.25474254742547398</v>
      </c>
      <c r="E165" s="4">
        <v>0.32710303633648502</v>
      </c>
      <c r="F165" s="4">
        <v>0.16887303755180247</v>
      </c>
      <c r="G165">
        <v>0</v>
      </c>
      <c r="H165">
        <v>0</v>
      </c>
      <c r="I165" s="4">
        <v>0</v>
      </c>
    </row>
    <row r="166" spans="1:9" x14ac:dyDescent="0.25">
      <c r="A166" s="4">
        <v>5430</v>
      </c>
      <c r="B166" s="4">
        <v>12</v>
      </c>
      <c r="C166" s="4" t="s">
        <v>199</v>
      </c>
      <c r="D166" s="4">
        <v>0.128571428571428</v>
      </c>
      <c r="E166" s="4">
        <v>0.16964960662343401</v>
      </c>
      <c r="F166" s="4">
        <v>0.29818167824954434</v>
      </c>
      <c r="G166">
        <v>0</v>
      </c>
      <c r="H166">
        <v>0</v>
      </c>
      <c r="I166" s="4">
        <v>0</v>
      </c>
    </row>
    <row r="167" spans="1:9" x14ac:dyDescent="0.25">
      <c r="A167" s="4">
        <v>432</v>
      </c>
      <c r="B167" s="4">
        <v>12</v>
      </c>
      <c r="C167" s="4" t="s">
        <v>200</v>
      </c>
      <c r="D167" s="4">
        <v>0.38786764705882298</v>
      </c>
      <c r="E167" s="4">
        <v>0.63895526960784299</v>
      </c>
      <c r="F167" s="4">
        <v>0.28808874941503299</v>
      </c>
      <c r="G167">
        <v>0</v>
      </c>
      <c r="H167">
        <v>0</v>
      </c>
      <c r="I167" s="4">
        <v>0</v>
      </c>
    </row>
    <row r="168" spans="1:9" x14ac:dyDescent="0.25">
      <c r="A168" s="4">
        <v>330</v>
      </c>
      <c r="B168" s="4">
        <v>17</v>
      </c>
      <c r="C168" s="4" t="s">
        <v>199</v>
      </c>
      <c r="D168" s="4">
        <v>0.154</v>
      </c>
      <c r="E168" s="4">
        <v>0.17841628014842301</v>
      </c>
      <c r="F168" s="4">
        <v>2.0513815131909752E-2</v>
      </c>
      <c r="G168">
        <v>0</v>
      </c>
      <c r="H168">
        <v>0</v>
      </c>
      <c r="I168" s="4">
        <v>0</v>
      </c>
    </row>
    <row r="169" spans="1:9" x14ac:dyDescent="0.25">
      <c r="A169" s="4">
        <v>540</v>
      </c>
      <c r="B169" s="4">
        <v>14</v>
      </c>
      <c r="C169" s="4" t="s">
        <v>200</v>
      </c>
      <c r="D169" s="4">
        <v>0.107142857142857</v>
      </c>
      <c r="E169" s="4">
        <v>8.0994897959183604E-2</v>
      </c>
      <c r="F169" s="4">
        <v>4.5397180237244962E-2</v>
      </c>
      <c r="G169">
        <v>0</v>
      </c>
      <c r="H169">
        <v>0</v>
      </c>
      <c r="I169" s="4">
        <v>0</v>
      </c>
    </row>
    <row r="170" spans="1:9" x14ac:dyDescent="0.25">
      <c r="A170" s="4">
        <v>551</v>
      </c>
      <c r="B170" s="4">
        <v>19</v>
      </c>
      <c r="C170" s="4" t="s">
        <v>200</v>
      </c>
      <c r="D170" s="4">
        <v>0</v>
      </c>
      <c r="E170" s="4">
        <v>0</v>
      </c>
      <c r="F170" s="4">
        <v>9.607157046860533E-2</v>
      </c>
      <c r="G170">
        <v>0</v>
      </c>
      <c r="H170">
        <v>0</v>
      </c>
      <c r="I170" s="4">
        <v>0</v>
      </c>
    </row>
    <row r="171" spans="1:9" x14ac:dyDescent="0.25">
      <c r="A171" s="4">
        <v>175</v>
      </c>
      <c r="B171" s="4">
        <v>14</v>
      </c>
      <c r="C171" s="4" t="s">
        <v>200</v>
      </c>
      <c r="D171" s="4">
        <v>0.110957004160887</v>
      </c>
      <c r="E171" s="4">
        <v>0.15036096589494599</v>
      </c>
      <c r="F171" s="4">
        <v>6.5209844856642718E-2</v>
      </c>
      <c r="G171">
        <v>0</v>
      </c>
      <c r="H171">
        <v>0</v>
      </c>
      <c r="I171" s="4">
        <v>0</v>
      </c>
    </row>
    <row r="172" spans="1:9" x14ac:dyDescent="0.25">
      <c r="A172" s="4">
        <v>623</v>
      </c>
      <c r="B172" s="4">
        <v>25</v>
      </c>
      <c r="C172" s="4" t="s">
        <v>200</v>
      </c>
      <c r="D172" s="4">
        <v>0.31578947368421001</v>
      </c>
      <c r="E172" s="4">
        <v>0.469042752512348</v>
      </c>
      <c r="F172" s="4">
        <v>0.35435</v>
      </c>
      <c r="G172">
        <v>0</v>
      </c>
      <c r="H172">
        <v>0</v>
      </c>
      <c r="I172" s="4">
        <v>1</v>
      </c>
    </row>
    <row r="173" spans="1:9" x14ac:dyDescent="0.25">
      <c r="A173" s="4">
        <v>98</v>
      </c>
      <c r="B173" s="4">
        <v>12</v>
      </c>
      <c r="C173" s="4" t="s">
        <v>200</v>
      </c>
      <c r="D173" s="4">
        <v>0</v>
      </c>
      <c r="E173" s="4">
        <v>0</v>
      </c>
      <c r="F173" s="4">
        <v>4.2639284702294278E-2</v>
      </c>
      <c r="G173">
        <v>0</v>
      </c>
      <c r="H173">
        <v>0</v>
      </c>
      <c r="I173" s="4">
        <v>0</v>
      </c>
    </row>
    <row r="174" spans="1:9" x14ac:dyDescent="0.25">
      <c r="A174" s="4">
        <v>614</v>
      </c>
      <c r="B174" s="4">
        <v>21</v>
      </c>
      <c r="C174" s="4" t="s">
        <v>199</v>
      </c>
      <c r="D174" s="4">
        <v>0.13312969326714999</v>
      </c>
      <c r="E174" s="4">
        <v>0.19923035983252099</v>
      </c>
      <c r="F174" s="4">
        <v>0.22578232357685257</v>
      </c>
      <c r="G174">
        <v>0</v>
      </c>
      <c r="H174">
        <v>0</v>
      </c>
      <c r="I174" s="4">
        <v>1</v>
      </c>
    </row>
    <row r="175" spans="1:9" x14ac:dyDescent="0.25">
      <c r="A175" s="4">
        <v>84</v>
      </c>
      <c r="B175" s="4">
        <v>17</v>
      </c>
      <c r="C175" s="4" t="s">
        <v>200</v>
      </c>
      <c r="D175" s="4">
        <v>0</v>
      </c>
      <c r="E175" s="4">
        <v>0</v>
      </c>
      <c r="F175" s="4">
        <v>0.2738370751422417</v>
      </c>
      <c r="G175">
        <v>0</v>
      </c>
      <c r="H175">
        <v>0</v>
      </c>
      <c r="I175" s="4">
        <v>0</v>
      </c>
    </row>
    <row r="176" spans="1:9" x14ac:dyDescent="0.25">
      <c r="A176" s="4">
        <v>190</v>
      </c>
      <c r="B176" s="4">
        <v>17</v>
      </c>
      <c r="C176" s="4" t="s">
        <v>199</v>
      </c>
      <c r="D176" s="4">
        <v>9.0517241379310304E-2</v>
      </c>
      <c r="E176" s="4">
        <v>0.10757441791924501</v>
      </c>
      <c r="F176" s="4">
        <v>0.32209267185301044</v>
      </c>
      <c r="G176">
        <v>0</v>
      </c>
      <c r="H176">
        <v>0</v>
      </c>
      <c r="I176" s="4">
        <v>0</v>
      </c>
    </row>
    <row r="177" spans="1:9" x14ac:dyDescent="0.25">
      <c r="A177" s="4">
        <v>351</v>
      </c>
      <c r="B177" s="4">
        <v>18</v>
      </c>
      <c r="C177" s="4" t="s">
        <v>200</v>
      </c>
      <c r="D177" s="4">
        <v>0.17592592592592499</v>
      </c>
      <c r="E177" s="4">
        <v>0.225054466230936</v>
      </c>
      <c r="F177" s="4">
        <v>0.26784884079140286</v>
      </c>
      <c r="G177">
        <v>0</v>
      </c>
      <c r="H177">
        <v>0</v>
      </c>
      <c r="I177" s="4">
        <v>0</v>
      </c>
    </row>
    <row r="178" spans="1:9" x14ac:dyDescent="0.25">
      <c r="A178" s="4">
        <v>115</v>
      </c>
      <c r="B178" s="4">
        <v>18</v>
      </c>
      <c r="C178" s="4" t="s">
        <v>200</v>
      </c>
      <c r="D178" s="4">
        <v>0.85714285714285698</v>
      </c>
      <c r="E178" s="4">
        <v>0.950234741784037</v>
      </c>
      <c r="F178" s="4">
        <v>0.22753735124947858</v>
      </c>
      <c r="G178">
        <v>0</v>
      </c>
      <c r="H178">
        <v>0</v>
      </c>
      <c r="I178" s="4">
        <v>0</v>
      </c>
    </row>
    <row r="179" spans="1:9" x14ac:dyDescent="0.25">
      <c r="A179" s="4">
        <v>1477</v>
      </c>
      <c r="B179" s="4">
        <v>6</v>
      </c>
      <c r="C179" s="4" t="s">
        <v>199</v>
      </c>
      <c r="D179" s="4">
        <v>0.231343283582089</v>
      </c>
      <c r="E179" s="4">
        <v>0.392007354531689</v>
      </c>
      <c r="F179" s="4">
        <v>0.22550062162804452</v>
      </c>
      <c r="G179">
        <v>0</v>
      </c>
      <c r="H179">
        <v>0</v>
      </c>
      <c r="I179" s="4">
        <v>0</v>
      </c>
    </row>
    <row r="180" spans="1:9" x14ac:dyDescent="0.25">
      <c r="A180" s="4">
        <v>179</v>
      </c>
      <c r="B180" s="4">
        <v>25</v>
      </c>
      <c r="C180" s="4" t="s">
        <v>200</v>
      </c>
      <c r="D180" s="4">
        <v>9.7222222222222196E-2</v>
      </c>
      <c r="E180" s="4">
        <v>0.12552966101694901</v>
      </c>
      <c r="F180" s="4">
        <v>0.11615547744812586</v>
      </c>
      <c r="G180">
        <v>0</v>
      </c>
      <c r="H180">
        <v>0</v>
      </c>
      <c r="I180" s="4">
        <v>1</v>
      </c>
    </row>
    <row r="181" spans="1:9" x14ac:dyDescent="0.25">
      <c r="A181" s="4">
        <v>139</v>
      </c>
      <c r="B181" s="4">
        <v>8</v>
      </c>
      <c r="C181" s="4" t="s">
        <v>200</v>
      </c>
      <c r="D181" s="4">
        <v>0.33333333333333298</v>
      </c>
      <c r="E181" s="4">
        <v>0.26287262872628703</v>
      </c>
      <c r="F181" s="4">
        <v>7.2812949836892835E-2</v>
      </c>
      <c r="G181">
        <v>0</v>
      </c>
      <c r="H181">
        <v>0</v>
      </c>
      <c r="I181" s="4">
        <v>0</v>
      </c>
    </row>
    <row r="182" spans="1:9" x14ac:dyDescent="0.25">
      <c r="A182" s="4">
        <v>638</v>
      </c>
      <c r="B182" s="4">
        <v>22</v>
      </c>
      <c r="C182" s="4" t="s">
        <v>199</v>
      </c>
      <c r="D182" s="4">
        <v>0.21994134897360601</v>
      </c>
      <c r="E182" s="4">
        <v>0.27653301320144702</v>
      </c>
      <c r="F182" s="4">
        <v>0.17069682232603337</v>
      </c>
      <c r="G182">
        <v>0</v>
      </c>
      <c r="H182">
        <v>0</v>
      </c>
      <c r="I182" s="4">
        <v>1</v>
      </c>
    </row>
    <row r="183" spans="1:9" x14ac:dyDescent="0.25">
      <c r="A183" s="4">
        <v>849</v>
      </c>
      <c r="B183" s="4">
        <v>22</v>
      </c>
      <c r="C183" s="4" t="s">
        <v>199</v>
      </c>
      <c r="D183" s="4">
        <v>0</v>
      </c>
      <c r="E183" s="4">
        <v>0</v>
      </c>
      <c r="F183" s="4">
        <v>0.13442507034836296</v>
      </c>
      <c r="G183">
        <v>0</v>
      </c>
      <c r="H183">
        <v>0</v>
      </c>
      <c r="I183" s="4">
        <v>1</v>
      </c>
    </row>
    <row r="184" spans="1:9" x14ac:dyDescent="0.25">
      <c r="A184" s="4">
        <v>898</v>
      </c>
      <c r="B184" s="4">
        <v>8</v>
      </c>
      <c r="C184" s="4" t="s">
        <v>200</v>
      </c>
      <c r="D184" s="4">
        <v>0.28888888888888797</v>
      </c>
      <c r="E184" s="4">
        <v>0.31145251396647999</v>
      </c>
      <c r="F184" s="4">
        <v>0.13926252426227972</v>
      </c>
      <c r="G184">
        <v>0</v>
      </c>
      <c r="H184">
        <v>0</v>
      </c>
      <c r="I184" s="4">
        <v>0</v>
      </c>
    </row>
    <row r="185" spans="1:9" x14ac:dyDescent="0.25">
      <c r="A185" s="4">
        <v>207</v>
      </c>
      <c r="B185" s="4">
        <v>8</v>
      </c>
      <c r="C185" s="4" t="s">
        <v>199</v>
      </c>
      <c r="D185" s="4">
        <v>0.14808362369337899</v>
      </c>
      <c r="E185" s="4">
        <v>0.43221029560525998</v>
      </c>
      <c r="F185" s="4">
        <v>0.20962917243229781</v>
      </c>
      <c r="G185">
        <v>0</v>
      </c>
      <c r="H185">
        <v>0</v>
      </c>
      <c r="I185" s="4">
        <v>0</v>
      </c>
    </row>
    <row r="186" spans="1:9" x14ac:dyDescent="0.25">
      <c r="A186" s="4">
        <v>89890</v>
      </c>
      <c r="B186" s="4">
        <v>25</v>
      </c>
      <c r="C186" s="4" t="s">
        <v>199</v>
      </c>
      <c r="D186" s="4">
        <v>0.31565199999999999</v>
      </c>
      <c r="E186" s="4">
        <v>0.63065000000000004</v>
      </c>
      <c r="F186" s="4">
        <v>1.9116405294279493E-2</v>
      </c>
      <c r="G186">
        <v>0</v>
      </c>
      <c r="H186">
        <v>0</v>
      </c>
      <c r="I186" s="4">
        <v>1</v>
      </c>
    </row>
    <row r="187" spans="1:9" x14ac:dyDescent="0.25">
      <c r="A187" s="4">
        <v>787</v>
      </c>
      <c r="B187" s="4">
        <v>19</v>
      </c>
      <c r="C187" s="4" t="s">
        <v>199</v>
      </c>
      <c r="D187" s="4">
        <v>0.44440000000000002</v>
      </c>
      <c r="E187" s="4">
        <v>0.335038</v>
      </c>
      <c r="F187" s="4">
        <v>5.2810444151390357E-2</v>
      </c>
      <c r="G187">
        <v>0</v>
      </c>
      <c r="H187">
        <v>0</v>
      </c>
      <c r="I187" s="4">
        <v>1</v>
      </c>
    </row>
    <row r="188" spans="1:9" x14ac:dyDescent="0.25">
      <c r="A188" s="4">
        <v>52</v>
      </c>
      <c r="B188" s="4">
        <v>26</v>
      </c>
      <c r="C188" s="4" t="s">
        <v>199</v>
      </c>
      <c r="D188" s="4">
        <v>0.62961999999999996</v>
      </c>
      <c r="E188" s="4">
        <v>0.56567000000000001</v>
      </c>
      <c r="F188" s="4">
        <v>0.29301248530722696</v>
      </c>
      <c r="G188">
        <v>0</v>
      </c>
      <c r="H188">
        <v>0</v>
      </c>
      <c r="I188" s="4">
        <v>1</v>
      </c>
    </row>
    <row r="189" spans="1:9" x14ac:dyDescent="0.25">
      <c r="A189" s="4">
        <v>452</v>
      </c>
      <c r="B189" s="4">
        <v>23</v>
      </c>
      <c r="C189" s="4" t="s">
        <v>199</v>
      </c>
      <c r="D189" s="4">
        <v>0.60416000000000003</v>
      </c>
      <c r="E189" s="4">
        <v>0.56059999999999999</v>
      </c>
      <c r="F189" s="4">
        <v>0.27521549432194931</v>
      </c>
      <c r="G189">
        <v>0</v>
      </c>
      <c r="H189">
        <v>0</v>
      </c>
      <c r="I189" s="4">
        <v>1</v>
      </c>
    </row>
    <row r="190" spans="1:9" x14ac:dyDescent="0.25">
      <c r="A190" s="4">
        <v>52</v>
      </c>
      <c r="B190" s="4">
        <v>23</v>
      </c>
      <c r="C190" s="4" t="s">
        <v>199</v>
      </c>
      <c r="D190" s="4">
        <v>0.44363599999999997</v>
      </c>
      <c r="E190" s="4">
        <v>0.41249999999999998</v>
      </c>
      <c r="F190" s="4">
        <v>2.362895793555812E-2</v>
      </c>
      <c r="G190">
        <v>0</v>
      </c>
      <c r="H190">
        <v>0</v>
      </c>
      <c r="I190" s="4">
        <v>1</v>
      </c>
    </row>
    <row r="191" spans="1:9" x14ac:dyDescent="0.25">
      <c r="A191" s="4">
        <v>254</v>
      </c>
      <c r="B191" s="4">
        <v>17</v>
      </c>
      <c r="C191" s="4" t="s">
        <v>199</v>
      </c>
      <c r="D191" s="4">
        <v>0.2419</v>
      </c>
      <c r="E191" s="4">
        <v>0.12895999999999999</v>
      </c>
      <c r="F191" s="4">
        <v>4.5354042301771015E-2</v>
      </c>
      <c r="G191">
        <v>0</v>
      </c>
      <c r="H191">
        <v>0</v>
      </c>
      <c r="I191" s="4">
        <v>0</v>
      </c>
    </row>
    <row r="192" spans="1:9" x14ac:dyDescent="0.25">
      <c r="A192" s="4">
        <v>584</v>
      </c>
      <c r="B192" s="4">
        <v>15</v>
      </c>
      <c r="C192" s="4" t="s">
        <v>199</v>
      </c>
      <c r="D192" s="4">
        <v>0.51937199999999994</v>
      </c>
      <c r="E192" s="4">
        <v>0.48096</v>
      </c>
      <c r="F192" s="4">
        <v>0.20847433148871772</v>
      </c>
      <c r="G192">
        <v>0</v>
      </c>
      <c r="H192">
        <v>0</v>
      </c>
      <c r="I192" s="4">
        <v>0</v>
      </c>
    </row>
    <row r="193" spans="1:9" x14ac:dyDescent="0.25">
      <c r="A193" s="4">
        <v>252</v>
      </c>
      <c r="B193" s="4">
        <v>9</v>
      </c>
      <c r="C193" s="4" t="s">
        <v>200</v>
      </c>
      <c r="D193" s="4">
        <v>0.21390374331550699</v>
      </c>
      <c r="E193" s="4">
        <v>0.41281780118488398</v>
      </c>
      <c r="F193" s="4">
        <v>0.26509936690261088</v>
      </c>
      <c r="G193">
        <v>0</v>
      </c>
      <c r="H193">
        <v>0</v>
      </c>
      <c r="I193" s="4">
        <v>0</v>
      </c>
    </row>
    <row r="194" spans="1:9" x14ac:dyDescent="0.25">
      <c r="A194" s="4">
        <v>243</v>
      </c>
      <c r="B194" s="4">
        <v>8</v>
      </c>
      <c r="C194" s="4" t="s">
        <v>199</v>
      </c>
      <c r="D194" s="4">
        <v>0.168896321070234</v>
      </c>
      <c r="E194" s="4">
        <v>0.13565692391276901</v>
      </c>
      <c r="F194" s="4">
        <v>0.10463423506737846</v>
      </c>
      <c r="G194">
        <v>0</v>
      </c>
      <c r="H194">
        <v>0</v>
      </c>
      <c r="I194" s="4">
        <v>0</v>
      </c>
    </row>
    <row r="195" spans="1:9" x14ac:dyDescent="0.25">
      <c r="A195" s="4">
        <v>130</v>
      </c>
      <c r="B195" s="4">
        <v>16</v>
      </c>
      <c r="C195" s="4" t="s">
        <v>200</v>
      </c>
      <c r="D195" s="4">
        <v>0.16666666666666599</v>
      </c>
      <c r="E195" s="4">
        <v>0.156944444444444</v>
      </c>
      <c r="F195" s="4">
        <v>4.9930645968063847E-2</v>
      </c>
      <c r="G195">
        <v>0</v>
      </c>
      <c r="H195">
        <v>0</v>
      </c>
      <c r="I195" s="4">
        <v>0</v>
      </c>
    </row>
    <row r="196" spans="1:9" x14ac:dyDescent="0.25">
      <c r="A196" s="4">
        <v>588</v>
      </c>
      <c r="B196" s="4">
        <v>11</v>
      </c>
      <c r="C196" s="4" t="s">
        <v>200</v>
      </c>
      <c r="D196" s="4">
        <v>0.45714285714285702</v>
      </c>
      <c r="E196" s="4">
        <v>0.65230158730158705</v>
      </c>
      <c r="F196" s="4">
        <v>0.29505150190672735</v>
      </c>
      <c r="G196">
        <v>0</v>
      </c>
      <c r="H196">
        <v>0</v>
      </c>
      <c r="I196" s="4">
        <v>0</v>
      </c>
    </row>
    <row r="197" spans="1:9" x14ac:dyDescent="0.25">
      <c r="A197" s="4">
        <v>726</v>
      </c>
      <c r="B197" s="4">
        <v>15</v>
      </c>
      <c r="C197" s="4" t="s">
        <v>199</v>
      </c>
      <c r="D197" s="4">
        <v>0.26737967914438499</v>
      </c>
      <c r="E197" s="4">
        <v>0.417639700446648</v>
      </c>
      <c r="F197" s="4">
        <v>0.10606580764636513</v>
      </c>
      <c r="G197">
        <v>0</v>
      </c>
      <c r="H197">
        <v>0</v>
      </c>
      <c r="I197" s="4">
        <v>0</v>
      </c>
    </row>
    <row r="198" spans="1:9" x14ac:dyDescent="0.25">
      <c r="A198" s="4">
        <v>790</v>
      </c>
      <c r="B198" s="4">
        <v>17</v>
      </c>
      <c r="C198" s="4" t="s">
        <v>199</v>
      </c>
      <c r="D198" s="4">
        <v>7.6767676767676707E-2</v>
      </c>
      <c r="E198" s="4">
        <v>0.158462314793064</v>
      </c>
      <c r="F198" s="4">
        <v>7.903783018756505E-2</v>
      </c>
      <c r="G198">
        <v>0</v>
      </c>
      <c r="H198">
        <v>0</v>
      </c>
      <c r="I198" s="4">
        <v>0</v>
      </c>
    </row>
    <row r="199" spans="1:9" x14ac:dyDescent="0.25">
      <c r="A199" s="4">
        <v>209</v>
      </c>
      <c r="B199" s="4">
        <v>12</v>
      </c>
      <c r="C199" s="4" t="s">
        <v>200</v>
      </c>
      <c r="D199" s="4">
        <v>0.25474254742547398</v>
      </c>
      <c r="E199" s="4">
        <v>0.32710303633648502</v>
      </c>
      <c r="F199" s="4">
        <v>0.16887303755180247</v>
      </c>
      <c r="G199">
        <v>0</v>
      </c>
      <c r="H199">
        <v>0</v>
      </c>
      <c r="I199" s="4">
        <v>0</v>
      </c>
    </row>
    <row r="200" spans="1:9" x14ac:dyDescent="0.25">
      <c r="A200" s="4">
        <v>5430</v>
      </c>
      <c r="B200" s="4">
        <v>12</v>
      </c>
      <c r="C200" s="4" t="s">
        <v>199</v>
      </c>
      <c r="D200" s="4">
        <v>0.128571428571428</v>
      </c>
      <c r="E200" s="4">
        <v>0.16964960662343401</v>
      </c>
      <c r="F200" s="4">
        <v>0.29818167824954434</v>
      </c>
      <c r="G200">
        <v>0</v>
      </c>
      <c r="H200">
        <v>0</v>
      </c>
      <c r="I200" s="4">
        <v>0</v>
      </c>
    </row>
    <row r="201" spans="1:9" x14ac:dyDescent="0.25">
      <c r="A201" s="4">
        <v>432</v>
      </c>
      <c r="B201" s="4">
        <v>12</v>
      </c>
      <c r="C201" s="4" t="s">
        <v>200</v>
      </c>
      <c r="D201" s="4">
        <v>0.38786764705882298</v>
      </c>
      <c r="E201" s="4">
        <v>0.63895526960784299</v>
      </c>
      <c r="F201" s="4">
        <v>0.28808874941503299</v>
      </c>
      <c r="G201">
        <v>0</v>
      </c>
      <c r="H201">
        <v>0</v>
      </c>
      <c r="I201" s="4">
        <v>0</v>
      </c>
    </row>
    <row r="202" spans="1:9" x14ac:dyDescent="0.25">
      <c r="A202" s="4">
        <v>330</v>
      </c>
      <c r="B202" s="4">
        <v>17</v>
      </c>
      <c r="C202" s="4" t="s">
        <v>199</v>
      </c>
      <c r="D202" s="4">
        <v>0.154</v>
      </c>
      <c r="E202" s="4">
        <v>0.17841628014842301</v>
      </c>
      <c r="F202" s="4">
        <v>2.0513815131909752E-2</v>
      </c>
      <c r="G202">
        <v>0</v>
      </c>
      <c r="H202">
        <v>0</v>
      </c>
      <c r="I202" s="4">
        <v>0</v>
      </c>
    </row>
    <row r="203" spans="1:9" x14ac:dyDescent="0.25">
      <c r="A203" s="4">
        <v>540</v>
      </c>
      <c r="B203" s="4">
        <v>14</v>
      </c>
      <c r="C203" s="4" t="s">
        <v>200</v>
      </c>
      <c r="D203" s="4">
        <v>0.107142857142857</v>
      </c>
      <c r="E203" s="4">
        <v>8.0994897959183604E-2</v>
      </c>
      <c r="F203" s="4">
        <v>4.5397180237244962E-2</v>
      </c>
      <c r="G203">
        <v>0</v>
      </c>
      <c r="H203">
        <v>0</v>
      </c>
      <c r="I203" s="4">
        <v>0</v>
      </c>
    </row>
    <row r="204" spans="1:9" x14ac:dyDescent="0.25">
      <c r="A204" s="4">
        <v>551</v>
      </c>
      <c r="B204" s="4">
        <v>19</v>
      </c>
      <c r="C204" s="4" t="s">
        <v>200</v>
      </c>
      <c r="D204" s="4">
        <v>0</v>
      </c>
      <c r="E204" s="4">
        <v>0</v>
      </c>
      <c r="F204" s="4">
        <v>0</v>
      </c>
      <c r="G204">
        <v>0</v>
      </c>
      <c r="H204">
        <v>0</v>
      </c>
      <c r="I204" s="4">
        <v>0</v>
      </c>
    </row>
    <row r="205" spans="1:9" x14ac:dyDescent="0.25">
      <c r="A205" s="4">
        <v>730</v>
      </c>
      <c r="B205" s="4">
        <v>19</v>
      </c>
      <c r="C205" s="4" t="s">
        <v>199</v>
      </c>
      <c r="D205" s="4">
        <v>0.28999999999999998</v>
      </c>
      <c r="E205" s="4">
        <v>0.25892517006802701</v>
      </c>
      <c r="F205" s="4">
        <v>0.22943074838913025</v>
      </c>
      <c r="G205">
        <v>0</v>
      </c>
      <c r="H205">
        <v>0</v>
      </c>
      <c r="I205" s="4">
        <v>0</v>
      </c>
    </row>
    <row r="206" spans="1:9" x14ac:dyDescent="0.25">
      <c r="A206" s="4">
        <v>1492</v>
      </c>
      <c r="B206" s="4">
        <v>13</v>
      </c>
      <c r="C206" s="4" t="s">
        <v>200</v>
      </c>
      <c r="D206" s="4">
        <v>1</v>
      </c>
      <c r="E206" s="4">
        <v>1</v>
      </c>
      <c r="F206" s="4">
        <v>0.30125030742741077</v>
      </c>
      <c r="G206">
        <v>0</v>
      </c>
      <c r="H206">
        <v>0</v>
      </c>
      <c r="I206" s="4">
        <v>0</v>
      </c>
    </row>
    <row r="207" spans="1:9" x14ac:dyDescent="0.25">
      <c r="A207" s="4">
        <v>640</v>
      </c>
      <c r="B207" s="4">
        <v>15</v>
      </c>
      <c r="C207" s="4" t="s">
        <v>200</v>
      </c>
      <c r="D207" s="4">
        <v>0.33653846153846101</v>
      </c>
      <c r="E207" s="4">
        <v>0.431100547392682</v>
      </c>
      <c r="F207" s="4">
        <v>0.21505867221030919</v>
      </c>
      <c r="G207">
        <v>0</v>
      </c>
      <c r="H207">
        <v>0</v>
      </c>
      <c r="I207" s="4">
        <v>0</v>
      </c>
    </row>
    <row r="208" spans="1:9" x14ac:dyDescent="0.25">
      <c r="A208" s="4">
        <v>410</v>
      </c>
      <c r="B208" s="4">
        <v>8</v>
      </c>
      <c r="C208" s="4" t="s">
        <v>199</v>
      </c>
      <c r="D208" s="4">
        <v>0.51612903225806395</v>
      </c>
      <c r="E208" s="4">
        <v>0.69632169507511399</v>
      </c>
      <c r="F208" s="4">
        <v>4.1178084147152218E-2</v>
      </c>
      <c r="G208">
        <v>0</v>
      </c>
      <c r="H208">
        <v>0</v>
      </c>
      <c r="I208" s="4">
        <v>0</v>
      </c>
    </row>
    <row r="209" spans="1:9" x14ac:dyDescent="0.25">
      <c r="A209" s="4">
        <v>433</v>
      </c>
      <c r="B209" s="4">
        <v>11</v>
      </c>
      <c r="C209" s="4" t="s">
        <v>200</v>
      </c>
      <c r="D209" s="4">
        <v>0.196721311475409</v>
      </c>
      <c r="E209" s="4">
        <v>0.17098360655737699</v>
      </c>
      <c r="F209" s="4">
        <v>2.4952578312780083E-2</v>
      </c>
      <c r="G209">
        <v>0</v>
      </c>
      <c r="H209">
        <v>0</v>
      </c>
      <c r="I209" s="4">
        <v>0</v>
      </c>
    </row>
    <row r="210" spans="1:9" x14ac:dyDescent="0.25">
      <c r="A210" s="4">
        <v>-1</v>
      </c>
      <c r="B210" s="4">
        <v>11</v>
      </c>
      <c r="C210" s="4" t="s">
        <v>200</v>
      </c>
      <c r="D210" s="4">
        <v>9.0909090909090898E-2</v>
      </c>
      <c r="E210" s="4">
        <v>4.7455688965122901E-2</v>
      </c>
      <c r="F210" s="4">
        <v>0.13435381432840934</v>
      </c>
      <c r="G210">
        <v>0</v>
      </c>
      <c r="H210">
        <v>0</v>
      </c>
      <c r="I210" s="4">
        <v>0</v>
      </c>
    </row>
    <row r="211" spans="1:9" x14ac:dyDescent="0.25">
      <c r="A211" s="4">
        <v>431</v>
      </c>
      <c r="B211" s="4">
        <v>16</v>
      </c>
      <c r="C211" s="4" t="s">
        <v>200</v>
      </c>
      <c r="D211" s="4">
        <v>0.13596491228070101</v>
      </c>
      <c r="E211" s="4">
        <v>0.27602673350041701</v>
      </c>
      <c r="F211" s="4">
        <v>0.1886922553936862</v>
      </c>
      <c r="G211">
        <v>0</v>
      </c>
      <c r="H211">
        <v>0</v>
      </c>
      <c r="I211" s="4">
        <v>0</v>
      </c>
    </row>
    <row r="212" spans="1:9" x14ac:dyDescent="0.25">
      <c r="A212" s="4">
        <v>103</v>
      </c>
      <c r="B212" s="4">
        <v>8</v>
      </c>
      <c r="C212" s="4" t="s">
        <v>199</v>
      </c>
      <c r="D212" s="4">
        <v>0.29166666666666602</v>
      </c>
      <c r="E212" s="4">
        <v>0.18789251207729399</v>
      </c>
      <c r="F212" s="4">
        <v>0.24756714207331107</v>
      </c>
      <c r="G212">
        <v>0</v>
      </c>
      <c r="H212">
        <v>0</v>
      </c>
      <c r="I212" s="4">
        <v>0</v>
      </c>
    </row>
    <row r="213" spans="1:9" x14ac:dyDescent="0.25">
      <c r="A213" s="4">
        <v>149</v>
      </c>
      <c r="B213" s="4">
        <v>13</v>
      </c>
      <c r="C213" s="4" t="s">
        <v>200</v>
      </c>
      <c r="D213" s="4">
        <v>0.3</v>
      </c>
      <c r="E213" s="4">
        <v>0.33594771241830002</v>
      </c>
      <c r="F213" s="4">
        <v>0.19049779683681345</v>
      </c>
      <c r="G213">
        <v>0</v>
      </c>
      <c r="H213">
        <v>0</v>
      </c>
      <c r="I213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D1" sqref="D1:D1048576"/>
    </sheetView>
  </sheetViews>
  <sheetFormatPr defaultRowHeight="15" x14ac:dyDescent="0.25"/>
  <cols>
    <col min="4" max="7" width="9.140625" customWidth="1"/>
    <col min="10" max="10" width="0" hidden="1" customWidth="1"/>
    <col min="18" max="18" width="15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166</v>
      </c>
      <c r="G1" t="s">
        <v>167</v>
      </c>
      <c r="I1" t="s">
        <v>201</v>
      </c>
      <c r="J1" t="s">
        <v>168</v>
      </c>
      <c r="L1" t="s">
        <v>195</v>
      </c>
      <c r="T1" t="s">
        <v>201</v>
      </c>
    </row>
    <row r="2" spans="1:20" x14ac:dyDescent="0.25">
      <c r="A2" t="s">
        <v>5</v>
      </c>
      <c r="B2">
        <v>342</v>
      </c>
      <c r="C2">
        <v>5</v>
      </c>
      <c r="D2">
        <v>0.18699186991869901</v>
      </c>
      <c r="E2">
        <v>0.23858661663539699</v>
      </c>
      <c r="F2">
        <v>0.16346380262583848</v>
      </c>
      <c r="G2">
        <f>40*POWER(POWER(D2,1.2)*POWER(E2,1.2)*POWER(F2,1.2),(1/(3*1.2)))</f>
        <v>7.75693451164849</v>
      </c>
      <c r="H2">
        <v>0</v>
      </c>
      <c r="I2" t="s">
        <v>199</v>
      </c>
      <c r="J2">
        <f>0.1*D2+0.2*E2+0.9*F2</f>
        <v>0.21353393268220394</v>
      </c>
      <c r="L2" t="s">
        <v>194</v>
      </c>
      <c r="T2">
        <f>IF(I2="female",0,1)</f>
        <v>0</v>
      </c>
    </row>
    <row r="3" spans="1:20" x14ac:dyDescent="0.25">
      <c r="A3" t="s">
        <v>6</v>
      </c>
      <c r="B3">
        <v>714</v>
      </c>
      <c r="C3">
        <v>11</v>
      </c>
      <c r="D3">
        <v>0.58974358974358898</v>
      </c>
      <c r="E3">
        <v>0.74690163032131895</v>
      </c>
      <c r="F3">
        <v>0.91272853364844764</v>
      </c>
      <c r="G3">
        <f t="shared" ref="G3:G66" si="0">40*POWER(POWER(D3,1.2)*POWER(E3,1.2)*POWER(F3,1.2),(1/(3*1.2)))</f>
        <v>29.522247217386596</v>
      </c>
      <c r="H3">
        <v>0</v>
      </c>
      <c r="I3" t="s">
        <v>199</v>
      </c>
      <c r="J3">
        <f t="shared" ref="J3:J66" si="1">0.1*D3+0.2*E3+0.9*F3</f>
        <v>1.0298103653222257</v>
      </c>
      <c r="L3" t="s">
        <v>192</v>
      </c>
      <c r="M3" t="s">
        <v>193</v>
      </c>
      <c r="Q3">
        <f>CORREL(T2:T192,T2:T192)</f>
        <v>1.0000000000000002</v>
      </c>
      <c r="T3">
        <f t="shared" ref="T3:T66" si="2">IF(I3="female",0,1)</f>
        <v>0</v>
      </c>
    </row>
    <row r="4" spans="1:20" x14ac:dyDescent="0.25">
      <c r="A4" t="s">
        <v>7</v>
      </c>
      <c r="B4">
        <v>121</v>
      </c>
      <c r="C4">
        <v>14</v>
      </c>
      <c r="D4">
        <v>0.30769230769230699</v>
      </c>
      <c r="E4">
        <v>0.243990384615384</v>
      </c>
      <c r="F4">
        <v>0.47163623719642378</v>
      </c>
      <c r="G4">
        <f t="shared" si="0"/>
        <v>13.134861471911181</v>
      </c>
      <c r="H4">
        <v>0</v>
      </c>
      <c r="I4" t="s">
        <v>200</v>
      </c>
      <c r="J4">
        <f t="shared" si="1"/>
        <v>0.50403992116908891</v>
      </c>
      <c r="K4" t="s">
        <v>189</v>
      </c>
      <c r="L4">
        <v>-6.837E-2</v>
      </c>
      <c r="M4">
        <v>0.38435999999999998</v>
      </c>
      <c r="Q4">
        <f>CORREL(D2:D192,D2:D192)</f>
        <v>1</v>
      </c>
      <c r="T4">
        <f t="shared" si="2"/>
        <v>1</v>
      </c>
    </row>
    <row r="5" spans="1:20" x14ac:dyDescent="0.25">
      <c r="A5" t="s">
        <v>8</v>
      </c>
      <c r="B5">
        <v>646</v>
      </c>
      <c r="C5">
        <v>9</v>
      </c>
      <c r="D5">
        <v>0</v>
      </c>
      <c r="E5">
        <v>0</v>
      </c>
      <c r="F5">
        <v>0.79727770085629668</v>
      </c>
      <c r="G5">
        <f t="shared" si="0"/>
        <v>0</v>
      </c>
      <c r="H5">
        <v>0</v>
      </c>
      <c r="I5" t="s">
        <v>200</v>
      </c>
      <c r="J5">
        <f t="shared" si="1"/>
        <v>0.71754993077066698</v>
      </c>
      <c r="K5" t="s">
        <v>190</v>
      </c>
      <c r="L5">
        <v>-3.2469999999999999E-2</v>
      </c>
      <c r="M5">
        <v>0.67981000000000003</v>
      </c>
      <c r="T5">
        <f t="shared" si="2"/>
        <v>1</v>
      </c>
    </row>
    <row r="6" spans="1:20" x14ac:dyDescent="0.25">
      <c r="A6" t="s">
        <v>9</v>
      </c>
      <c r="B6">
        <v>-1</v>
      </c>
      <c r="C6">
        <v>9</v>
      </c>
      <c r="D6">
        <v>0.21390374331550699</v>
      </c>
      <c r="E6">
        <v>0.41281780118488398</v>
      </c>
      <c r="F6">
        <v>0.2185816313133313</v>
      </c>
      <c r="G6">
        <f t="shared" si="0"/>
        <v>10.729763411205397</v>
      </c>
      <c r="H6">
        <v>0</v>
      </c>
      <c r="I6" t="s">
        <v>200</v>
      </c>
      <c r="J6">
        <f t="shared" si="1"/>
        <v>0.30067740275052568</v>
      </c>
      <c r="K6" t="s">
        <v>169</v>
      </c>
      <c r="L6">
        <v>2.802E-2</v>
      </c>
      <c r="M6">
        <v>0.72169000000000005</v>
      </c>
      <c r="T6">
        <f t="shared" si="2"/>
        <v>1</v>
      </c>
    </row>
    <row r="7" spans="1:20" x14ac:dyDescent="0.25">
      <c r="A7" t="s">
        <v>10</v>
      </c>
      <c r="B7">
        <v>243</v>
      </c>
      <c r="C7">
        <v>8</v>
      </c>
      <c r="D7">
        <v>0.168896321070234</v>
      </c>
      <c r="E7">
        <v>0.13565692391276901</v>
      </c>
      <c r="F7">
        <v>0.35633332283191199</v>
      </c>
      <c r="G7">
        <f t="shared" si="0"/>
        <v>8.0543937244507475</v>
      </c>
      <c r="H7">
        <v>0</v>
      </c>
      <c r="I7" t="s">
        <v>199</v>
      </c>
      <c r="J7">
        <f t="shared" si="1"/>
        <v>0.36472100743829799</v>
      </c>
      <c r="T7">
        <f t="shared" si="2"/>
        <v>0</v>
      </c>
    </row>
    <row r="8" spans="1:20" x14ac:dyDescent="0.25">
      <c r="A8" t="s">
        <v>11</v>
      </c>
      <c r="B8">
        <v>130</v>
      </c>
      <c r="C8">
        <v>16</v>
      </c>
      <c r="D8">
        <v>0.16666666666666599</v>
      </c>
      <c r="E8">
        <v>0.156944444444444</v>
      </c>
      <c r="F8">
        <v>0.9878343847821911</v>
      </c>
      <c r="G8">
        <f t="shared" si="0"/>
        <v>11.825502473286125</v>
      </c>
      <c r="H8">
        <v>0</v>
      </c>
      <c r="I8" t="s">
        <v>200</v>
      </c>
      <c r="J8">
        <f t="shared" si="1"/>
        <v>0.93710650185952737</v>
      </c>
      <c r="T8">
        <f t="shared" si="2"/>
        <v>1</v>
      </c>
    </row>
    <row r="9" spans="1:20" x14ac:dyDescent="0.25">
      <c r="A9" t="s">
        <v>12</v>
      </c>
      <c r="B9">
        <v>588</v>
      </c>
      <c r="C9">
        <v>11</v>
      </c>
      <c r="D9">
        <v>0.45714285714285702</v>
      </c>
      <c r="E9">
        <v>0.65230158730158705</v>
      </c>
      <c r="F9">
        <v>0.53839945842413695</v>
      </c>
      <c r="G9">
        <f t="shared" si="0"/>
        <v>21.740105835440751</v>
      </c>
      <c r="H9">
        <v>0</v>
      </c>
      <c r="I9" t="s">
        <v>200</v>
      </c>
      <c r="J9">
        <f t="shared" si="1"/>
        <v>0.66073411575632635</v>
      </c>
      <c r="T9">
        <f t="shared" si="2"/>
        <v>1</v>
      </c>
    </row>
    <row r="10" spans="1:20" x14ac:dyDescent="0.25">
      <c r="A10" t="s">
        <v>13</v>
      </c>
      <c r="B10">
        <v>726</v>
      </c>
      <c r="C10">
        <v>15</v>
      </c>
      <c r="D10">
        <v>0.26737967914438499</v>
      </c>
      <c r="E10">
        <v>0.417639700446648</v>
      </c>
      <c r="F10">
        <v>0.49131937354085586</v>
      </c>
      <c r="G10">
        <f t="shared" si="0"/>
        <v>15.199338212387685</v>
      </c>
      <c r="H10">
        <v>0</v>
      </c>
      <c r="I10" t="s">
        <v>199</v>
      </c>
      <c r="J10">
        <f t="shared" si="1"/>
        <v>0.55245334419053838</v>
      </c>
      <c r="T10">
        <f t="shared" si="2"/>
        <v>0</v>
      </c>
    </row>
    <row r="11" spans="1:20" x14ac:dyDescent="0.25">
      <c r="A11" t="s">
        <v>14</v>
      </c>
      <c r="B11">
        <v>488</v>
      </c>
      <c r="C11">
        <v>7</v>
      </c>
      <c r="D11">
        <v>0</v>
      </c>
      <c r="E11">
        <v>0</v>
      </c>
      <c r="F11">
        <v>0</v>
      </c>
      <c r="G11">
        <f t="shared" si="0"/>
        <v>0</v>
      </c>
      <c r="H11">
        <v>0</v>
      </c>
      <c r="I11" t="s">
        <v>200</v>
      </c>
      <c r="J11">
        <f t="shared" si="1"/>
        <v>0</v>
      </c>
      <c r="Q11" t="s">
        <v>208</v>
      </c>
      <c r="R11">
        <f>CORREL(E2:E192,F2:F192)</f>
        <v>0.45424726028188478</v>
      </c>
      <c r="T11">
        <f t="shared" si="2"/>
        <v>1</v>
      </c>
    </row>
    <row r="12" spans="1:20" x14ac:dyDescent="0.25">
      <c r="A12" t="s">
        <v>15</v>
      </c>
      <c r="B12">
        <v>100</v>
      </c>
      <c r="C12">
        <v>17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  <c r="I12" t="s">
        <v>199</v>
      </c>
      <c r="J12">
        <f t="shared" si="1"/>
        <v>0</v>
      </c>
      <c r="Q12" t="s">
        <v>205</v>
      </c>
      <c r="R12">
        <f>CORREL(D2:D192,E2:E192)</f>
        <v>0.89777582446126436</v>
      </c>
      <c r="T12">
        <f t="shared" si="2"/>
        <v>0</v>
      </c>
    </row>
    <row r="13" spans="1:20" x14ac:dyDescent="0.25">
      <c r="A13" t="s">
        <v>16</v>
      </c>
      <c r="B13">
        <v>1028</v>
      </c>
      <c r="C13">
        <v>17</v>
      </c>
      <c r="D13">
        <v>0.10416666666666601</v>
      </c>
      <c r="E13">
        <v>0.105365296803652</v>
      </c>
      <c r="F13">
        <v>0.87997641323993947</v>
      </c>
      <c r="G13">
        <f t="shared" si="0"/>
        <v>8.5184214382816652</v>
      </c>
      <c r="H13">
        <v>0</v>
      </c>
      <c r="I13" t="s">
        <v>199</v>
      </c>
      <c r="J13">
        <f t="shared" si="1"/>
        <v>0.82346849794334254</v>
      </c>
      <c r="L13" t="s">
        <v>189</v>
      </c>
      <c r="Q13" t="s">
        <v>206</v>
      </c>
      <c r="R13">
        <f>CORREL(D2:D192,F2:F192)</f>
        <v>0.39729665450626611</v>
      </c>
      <c r="T13">
        <f t="shared" si="2"/>
        <v>0</v>
      </c>
    </row>
    <row r="14" spans="1:20" x14ac:dyDescent="0.25">
      <c r="A14" t="s">
        <v>17</v>
      </c>
      <c r="B14">
        <v>350</v>
      </c>
      <c r="C14">
        <v>11</v>
      </c>
      <c r="D14">
        <v>0.26956521739130401</v>
      </c>
      <c r="E14">
        <v>0.47607029463764999</v>
      </c>
      <c r="F14">
        <v>0.88827030409927288</v>
      </c>
      <c r="G14">
        <f t="shared" si="0"/>
        <v>19.394861598698924</v>
      </c>
      <c r="H14">
        <v>0</v>
      </c>
      <c r="I14" t="s">
        <v>199</v>
      </c>
      <c r="J14">
        <f t="shared" si="1"/>
        <v>0.92161385435600607</v>
      </c>
      <c r="K14" t="s">
        <v>170</v>
      </c>
      <c r="L14">
        <f>CORREL(C2:C192,D2:D192)</f>
        <v>2.5687328252396575E-2</v>
      </c>
      <c r="M14" t="s">
        <v>204</v>
      </c>
      <c r="N14" t="s">
        <v>171</v>
      </c>
      <c r="Q14" t="s">
        <v>207</v>
      </c>
      <c r="T14">
        <f t="shared" si="2"/>
        <v>0</v>
      </c>
    </row>
    <row r="15" spans="1:20" x14ac:dyDescent="0.25">
      <c r="A15" t="s">
        <v>18</v>
      </c>
      <c r="B15">
        <v>322</v>
      </c>
      <c r="C15">
        <v>26</v>
      </c>
      <c r="D15">
        <v>8.4362139917695395E-2</v>
      </c>
      <c r="E15">
        <v>0.30248538011695902</v>
      </c>
      <c r="F15">
        <v>0.40781651757863446</v>
      </c>
      <c r="G15">
        <f t="shared" si="0"/>
        <v>8.7330427756022715</v>
      </c>
      <c r="H15">
        <v>1</v>
      </c>
      <c r="I15" t="s">
        <v>200</v>
      </c>
      <c r="J15">
        <f t="shared" si="1"/>
        <v>0.4359681558359324</v>
      </c>
      <c r="K15" t="s">
        <v>172</v>
      </c>
      <c r="L15">
        <v>0</v>
      </c>
      <c r="Q15" t="s">
        <v>209</v>
      </c>
      <c r="R15">
        <f>CORREL(C2:C192,H2:H192)</f>
        <v>0.78183557162134165</v>
      </c>
      <c r="T15">
        <f t="shared" si="2"/>
        <v>1</v>
      </c>
    </row>
    <row r="16" spans="1:20" x14ac:dyDescent="0.25">
      <c r="A16" t="s">
        <v>19</v>
      </c>
      <c r="B16">
        <v>359</v>
      </c>
      <c r="C16">
        <v>13</v>
      </c>
      <c r="D16">
        <v>0.38095238095237999</v>
      </c>
      <c r="E16">
        <v>0.73923772964080003</v>
      </c>
      <c r="F16">
        <v>6.3647180620801991E-2</v>
      </c>
      <c r="G16">
        <f t="shared" si="0"/>
        <v>10.468183343460673</v>
      </c>
      <c r="H16">
        <v>0</v>
      </c>
      <c r="I16" t="s">
        <v>199</v>
      </c>
      <c r="J16">
        <f t="shared" si="1"/>
        <v>0.24322524658211983</v>
      </c>
      <c r="K16" t="s">
        <v>173</v>
      </c>
      <c r="L16">
        <f>COUNT(D2:D165)</f>
        <v>164</v>
      </c>
      <c r="N16" t="s">
        <v>174</v>
      </c>
      <c r="Q16" t="s">
        <v>210</v>
      </c>
      <c r="R16">
        <f>CORREL(E2:E192,H2:H192)</f>
        <v>1.0896610685118205E-2</v>
      </c>
      <c r="T16">
        <f t="shared" si="2"/>
        <v>0</v>
      </c>
    </row>
    <row r="17" spans="1:20" x14ac:dyDescent="0.25">
      <c r="A17" t="s">
        <v>20</v>
      </c>
      <c r="B17">
        <v>262</v>
      </c>
      <c r="C17">
        <v>21</v>
      </c>
      <c r="D17">
        <v>0</v>
      </c>
      <c r="E17">
        <v>0</v>
      </c>
      <c r="F17">
        <v>0</v>
      </c>
      <c r="G17">
        <f t="shared" si="0"/>
        <v>0</v>
      </c>
      <c r="H17">
        <v>1</v>
      </c>
      <c r="I17" t="s">
        <v>199</v>
      </c>
      <c r="J17">
        <f t="shared" si="1"/>
        <v>0</v>
      </c>
      <c r="K17" t="s">
        <v>175</v>
      </c>
      <c r="L17">
        <f>L16-2</f>
        <v>162</v>
      </c>
      <c r="N17" t="s">
        <v>176</v>
      </c>
      <c r="Q17" t="s">
        <v>211</v>
      </c>
      <c r="R17">
        <f>CORREL(D2:D192,T2:T192)</f>
        <v>4.1294779107006706E-3</v>
      </c>
      <c r="T17">
        <f t="shared" si="2"/>
        <v>0</v>
      </c>
    </row>
    <row r="18" spans="1:20" x14ac:dyDescent="0.25">
      <c r="A18" t="s">
        <v>21</v>
      </c>
      <c r="B18">
        <v>3768</v>
      </c>
      <c r="C18">
        <v>14</v>
      </c>
      <c r="D18">
        <v>0.107207207207207</v>
      </c>
      <c r="E18">
        <v>0.257476781801106</v>
      </c>
      <c r="F18">
        <v>0.28136903462649265</v>
      </c>
      <c r="G18">
        <f t="shared" si="0"/>
        <v>7.9214759824903123</v>
      </c>
      <c r="H18">
        <v>0</v>
      </c>
      <c r="I18" t="s">
        <v>199</v>
      </c>
      <c r="J18">
        <f t="shared" si="1"/>
        <v>0.31544820824478531</v>
      </c>
      <c r="K18" t="s">
        <v>177</v>
      </c>
      <c r="L18">
        <f>SQRT((1-(L14^2))/L17)</f>
        <v>7.854149493712452E-2</v>
      </c>
      <c r="N18" t="s">
        <v>178</v>
      </c>
      <c r="Q18" t="s">
        <v>212</v>
      </c>
      <c r="R18">
        <f>CORREL(E2:E192,T2:T192)</f>
        <v>-5.2690907740911362E-2</v>
      </c>
      <c r="T18">
        <f t="shared" si="2"/>
        <v>0</v>
      </c>
    </row>
    <row r="19" spans="1:20" x14ac:dyDescent="0.25">
      <c r="A19" t="s">
        <v>22</v>
      </c>
      <c r="B19">
        <v>282</v>
      </c>
      <c r="C19">
        <v>11</v>
      </c>
      <c r="D19">
        <v>0.3</v>
      </c>
      <c r="E19">
        <v>0.263030303030303</v>
      </c>
      <c r="F19">
        <v>0.58377815277332845</v>
      </c>
      <c r="G19">
        <f t="shared" si="0"/>
        <v>14.338980825471687</v>
      </c>
      <c r="H19">
        <v>0</v>
      </c>
      <c r="I19" t="s">
        <v>200</v>
      </c>
      <c r="J19">
        <f t="shared" si="1"/>
        <v>0.60800639810205614</v>
      </c>
      <c r="K19" t="s">
        <v>179</v>
      </c>
      <c r="L19">
        <f>(L14-L15)/L18</f>
        <v>0.32705423130741612</v>
      </c>
      <c r="N19" t="s">
        <v>180</v>
      </c>
      <c r="Q19" t="s">
        <v>213</v>
      </c>
      <c r="R19">
        <f>CORREL(F2:F192,T2:T192)</f>
        <v>-0.18291865276673711</v>
      </c>
      <c r="T19">
        <f t="shared" si="2"/>
        <v>1</v>
      </c>
    </row>
    <row r="20" spans="1:20" x14ac:dyDescent="0.25">
      <c r="A20" t="s">
        <v>23</v>
      </c>
      <c r="B20">
        <v>943</v>
      </c>
      <c r="C20">
        <v>11</v>
      </c>
      <c r="D20">
        <v>0.182568149210903</v>
      </c>
      <c r="E20">
        <v>0.41568004949566401</v>
      </c>
      <c r="F20">
        <v>0.26524310883973434</v>
      </c>
      <c r="G20">
        <f t="shared" si="0"/>
        <v>10.881015421950933</v>
      </c>
      <c r="H20">
        <v>0</v>
      </c>
      <c r="I20" t="s">
        <v>200</v>
      </c>
      <c r="J20">
        <f t="shared" si="1"/>
        <v>0.34011162277598406</v>
      </c>
      <c r="K20" t="s">
        <v>181</v>
      </c>
      <c r="L20">
        <v>0.05</v>
      </c>
      <c r="Q20" t="s">
        <v>214</v>
      </c>
      <c r="R20">
        <f>CORREL(C2:C192,T2:T192)</f>
        <v>7.9649115241322441E-2</v>
      </c>
      <c r="T20">
        <f t="shared" si="2"/>
        <v>1</v>
      </c>
    </row>
    <row r="21" spans="1:20" x14ac:dyDescent="0.25">
      <c r="A21" t="s">
        <v>24</v>
      </c>
      <c r="B21">
        <v>337</v>
      </c>
      <c r="C21">
        <v>10</v>
      </c>
      <c r="D21">
        <v>8.6956521739130405E-2</v>
      </c>
      <c r="E21">
        <v>0.19408025315507599</v>
      </c>
      <c r="F21">
        <v>0.93359007023189866</v>
      </c>
      <c r="G21">
        <f t="shared" si="0"/>
        <v>10.027820910269128</v>
      </c>
      <c r="H21">
        <v>0</v>
      </c>
      <c r="I21" t="s">
        <v>199</v>
      </c>
      <c r="J21">
        <f t="shared" si="1"/>
        <v>0.887742766013637</v>
      </c>
      <c r="K21" t="s">
        <v>182</v>
      </c>
      <c r="L21">
        <f>_xlfn.T.INV.2T(L20,L17)</f>
        <v>1.9747157859237898</v>
      </c>
      <c r="N21" t="s">
        <v>183</v>
      </c>
      <c r="T21">
        <f t="shared" si="2"/>
        <v>0</v>
      </c>
    </row>
    <row r="22" spans="1:20" x14ac:dyDescent="0.25">
      <c r="A22" t="s">
        <v>25</v>
      </c>
      <c r="B22">
        <v>131</v>
      </c>
      <c r="C22">
        <v>11</v>
      </c>
      <c r="D22">
        <v>0.11111111111111099</v>
      </c>
      <c r="E22">
        <v>0.187106918238993</v>
      </c>
      <c r="F22">
        <v>0.15647932526591068</v>
      </c>
      <c r="G22">
        <f t="shared" si="0"/>
        <v>5.9269067131206441</v>
      </c>
      <c r="H22">
        <v>0</v>
      </c>
      <c r="I22" t="s">
        <v>199</v>
      </c>
      <c r="J22">
        <f t="shared" si="1"/>
        <v>0.18936388749822933</v>
      </c>
      <c r="K22" t="s">
        <v>184</v>
      </c>
      <c r="L22">
        <f>_xlfn.T.DIST.2T(ABS(L19),L17)</f>
        <v>0.74404907406480814</v>
      </c>
      <c r="N22" t="s">
        <v>185</v>
      </c>
      <c r="T22">
        <f t="shared" si="2"/>
        <v>0</v>
      </c>
    </row>
    <row r="23" spans="1:20" x14ac:dyDescent="0.25">
      <c r="A23" t="s">
        <v>26</v>
      </c>
      <c r="B23">
        <v>653</v>
      </c>
      <c r="C23">
        <v>23</v>
      </c>
      <c r="D23">
        <v>0</v>
      </c>
      <c r="E23">
        <v>0</v>
      </c>
      <c r="F23">
        <v>0</v>
      </c>
      <c r="G23">
        <f t="shared" si="0"/>
        <v>0</v>
      </c>
      <c r="H23">
        <v>1</v>
      </c>
      <c r="I23" t="s">
        <v>200</v>
      </c>
      <c r="J23">
        <f t="shared" si="1"/>
        <v>0</v>
      </c>
      <c r="K23" t="s">
        <v>186</v>
      </c>
      <c r="L23" t="s">
        <v>187</v>
      </c>
      <c r="N23" t="s">
        <v>188</v>
      </c>
      <c r="T23">
        <f t="shared" si="2"/>
        <v>1</v>
      </c>
    </row>
    <row r="24" spans="1:20" x14ac:dyDescent="0.25">
      <c r="A24" t="s">
        <v>27</v>
      </c>
      <c r="B24">
        <v>153</v>
      </c>
      <c r="C24">
        <v>17</v>
      </c>
      <c r="D24">
        <v>0</v>
      </c>
      <c r="E24">
        <v>0</v>
      </c>
      <c r="F24">
        <v>0</v>
      </c>
      <c r="G24">
        <f t="shared" si="0"/>
        <v>0</v>
      </c>
      <c r="H24">
        <v>0</v>
      </c>
      <c r="I24" t="s">
        <v>199</v>
      </c>
      <c r="J24">
        <f t="shared" si="1"/>
        <v>0</v>
      </c>
      <c r="T24">
        <f t="shared" si="2"/>
        <v>0</v>
      </c>
    </row>
    <row r="25" spans="1:20" x14ac:dyDescent="0.25">
      <c r="A25" t="s">
        <v>28</v>
      </c>
      <c r="B25">
        <v>158</v>
      </c>
      <c r="C25">
        <v>12</v>
      </c>
      <c r="D25">
        <v>0.180851063829787</v>
      </c>
      <c r="E25">
        <v>0.26813966175668302</v>
      </c>
      <c r="F25">
        <v>0.20689711223961682</v>
      </c>
      <c r="G25">
        <f t="shared" si="0"/>
        <v>8.6272458844729343</v>
      </c>
      <c r="H25">
        <v>0</v>
      </c>
      <c r="I25" t="s">
        <v>199</v>
      </c>
      <c r="J25">
        <f t="shared" si="1"/>
        <v>0.25792043974997048</v>
      </c>
      <c r="T25">
        <f t="shared" si="2"/>
        <v>0</v>
      </c>
    </row>
    <row r="26" spans="1:20" x14ac:dyDescent="0.25">
      <c r="A26" t="s">
        <v>29</v>
      </c>
      <c r="B26">
        <v>384</v>
      </c>
      <c r="C26">
        <v>11</v>
      </c>
      <c r="D26">
        <v>0.177631578947368</v>
      </c>
      <c r="E26">
        <v>0.27069943836488902</v>
      </c>
      <c r="F26">
        <v>0.81852105043124912</v>
      </c>
      <c r="G26">
        <f t="shared" si="0"/>
        <v>13.606271081468639</v>
      </c>
      <c r="H26">
        <v>0</v>
      </c>
      <c r="I26" t="s">
        <v>199</v>
      </c>
      <c r="J26">
        <f t="shared" si="1"/>
        <v>0.80857199095583887</v>
      </c>
      <c r="T26">
        <f t="shared" si="2"/>
        <v>0</v>
      </c>
    </row>
    <row r="27" spans="1:20" x14ac:dyDescent="0.25">
      <c r="A27" t="s">
        <v>30</v>
      </c>
      <c r="B27">
        <v>132</v>
      </c>
      <c r="C27">
        <v>9</v>
      </c>
      <c r="D27">
        <v>0</v>
      </c>
      <c r="E27">
        <v>0</v>
      </c>
      <c r="F27">
        <v>0</v>
      </c>
      <c r="G27">
        <f t="shared" si="0"/>
        <v>0</v>
      </c>
      <c r="H27">
        <v>0</v>
      </c>
      <c r="I27" t="s">
        <v>200</v>
      </c>
      <c r="J27">
        <f t="shared" si="1"/>
        <v>0</v>
      </c>
      <c r="L27" t="s">
        <v>190</v>
      </c>
      <c r="T27">
        <f t="shared" si="2"/>
        <v>1</v>
      </c>
    </row>
    <row r="28" spans="1:20" x14ac:dyDescent="0.25">
      <c r="A28" t="s">
        <v>31</v>
      </c>
      <c r="B28">
        <v>211</v>
      </c>
      <c r="C28">
        <v>7</v>
      </c>
      <c r="D28">
        <v>0.11038961038961</v>
      </c>
      <c r="E28">
        <v>0.56464315501012696</v>
      </c>
      <c r="F28">
        <v>0.96422445882955776</v>
      </c>
      <c r="G28">
        <f t="shared" si="0"/>
        <v>15.668236874722014</v>
      </c>
      <c r="H28">
        <v>0</v>
      </c>
      <c r="I28" t="s">
        <v>199</v>
      </c>
      <c r="J28">
        <f t="shared" si="1"/>
        <v>0.99176960498758837</v>
      </c>
      <c r="K28" t="s">
        <v>170</v>
      </c>
      <c r="L28">
        <f>CORREL(C2:C192,E2:E192)</f>
        <v>-2.5567792375904945E-3</v>
      </c>
      <c r="N28" t="s">
        <v>171</v>
      </c>
      <c r="T28">
        <f t="shared" si="2"/>
        <v>0</v>
      </c>
    </row>
    <row r="29" spans="1:20" x14ac:dyDescent="0.25">
      <c r="A29" t="s">
        <v>32</v>
      </c>
      <c r="B29">
        <v>727</v>
      </c>
      <c r="C29">
        <v>9</v>
      </c>
      <c r="D29">
        <v>0</v>
      </c>
      <c r="E29">
        <v>0</v>
      </c>
      <c r="F29">
        <v>0</v>
      </c>
      <c r="G29">
        <f t="shared" si="0"/>
        <v>0</v>
      </c>
      <c r="H29">
        <v>0</v>
      </c>
      <c r="I29" t="s">
        <v>199</v>
      </c>
      <c r="J29">
        <f t="shared" si="1"/>
        <v>0</v>
      </c>
      <c r="K29" t="s">
        <v>172</v>
      </c>
      <c r="L29">
        <v>0</v>
      </c>
      <c r="T29">
        <f t="shared" si="2"/>
        <v>0</v>
      </c>
    </row>
    <row r="30" spans="1:20" x14ac:dyDescent="0.25">
      <c r="A30" t="s">
        <v>33</v>
      </c>
      <c r="B30">
        <v>0</v>
      </c>
      <c r="C30">
        <v>2</v>
      </c>
      <c r="D30">
        <v>0</v>
      </c>
      <c r="E30">
        <v>0</v>
      </c>
      <c r="F30">
        <v>0</v>
      </c>
      <c r="G30">
        <f t="shared" si="0"/>
        <v>0</v>
      </c>
      <c r="H30">
        <v>0</v>
      </c>
      <c r="I30" t="s">
        <v>200</v>
      </c>
      <c r="J30">
        <f t="shared" si="1"/>
        <v>0</v>
      </c>
      <c r="K30" t="s">
        <v>173</v>
      </c>
      <c r="L30">
        <f>COUNT(E2:E165)</f>
        <v>164</v>
      </c>
      <c r="N30" t="s">
        <v>174</v>
      </c>
      <c r="T30">
        <f t="shared" si="2"/>
        <v>1</v>
      </c>
    </row>
    <row r="31" spans="1:20" x14ac:dyDescent="0.25">
      <c r="A31" t="s">
        <v>34</v>
      </c>
      <c r="B31">
        <v>122</v>
      </c>
      <c r="C31">
        <v>9</v>
      </c>
      <c r="D31">
        <v>0.13533834586466101</v>
      </c>
      <c r="E31">
        <v>0.45564382654750002</v>
      </c>
      <c r="F31">
        <v>0.28103810183246813</v>
      </c>
      <c r="G31">
        <f t="shared" si="0"/>
        <v>10.351354389378196</v>
      </c>
      <c r="H31">
        <v>0</v>
      </c>
      <c r="I31" t="s">
        <v>200</v>
      </c>
      <c r="J31">
        <f t="shared" si="1"/>
        <v>0.35759689154518742</v>
      </c>
      <c r="K31" t="s">
        <v>175</v>
      </c>
      <c r="L31">
        <f>L30-2</f>
        <v>162</v>
      </c>
      <c r="N31" t="s">
        <v>176</v>
      </c>
      <c r="T31">
        <f t="shared" si="2"/>
        <v>1</v>
      </c>
    </row>
    <row r="32" spans="1:20" x14ac:dyDescent="0.25">
      <c r="A32" t="s">
        <v>35</v>
      </c>
      <c r="B32">
        <v>118</v>
      </c>
      <c r="C32">
        <v>15</v>
      </c>
      <c r="D32">
        <v>0.12962962962962901</v>
      </c>
      <c r="E32">
        <v>0.21310541310541301</v>
      </c>
      <c r="F32">
        <v>0.26727743823731875</v>
      </c>
      <c r="G32">
        <f t="shared" si="0"/>
        <v>7.7889756334208364</v>
      </c>
      <c r="H32">
        <v>0</v>
      </c>
      <c r="I32" t="s">
        <v>200</v>
      </c>
      <c r="J32">
        <f t="shared" si="1"/>
        <v>0.29613373999763237</v>
      </c>
      <c r="K32" t="s">
        <v>177</v>
      </c>
      <c r="L32">
        <f>SQRT((1-(L28^2))/L31)</f>
        <v>7.8567163329089432E-2</v>
      </c>
      <c r="N32" t="s">
        <v>178</v>
      </c>
      <c r="T32">
        <f t="shared" si="2"/>
        <v>1</v>
      </c>
    </row>
    <row r="33" spans="1:20" x14ac:dyDescent="0.25">
      <c r="A33" t="s">
        <v>36</v>
      </c>
      <c r="B33">
        <v>237</v>
      </c>
      <c r="C33">
        <v>17</v>
      </c>
      <c r="D33">
        <v>0</v>
      </c>
      <c r="E33">
        <v>0</v>
      </c>
      <c r="F33">
        <v>0</v>
      </c>
      <c r="G33">
        <f t="shared" si="0"/>
        <v>0</v>
      </c>
      <c r="H33">
        <v>0</v>
      </c>
      <c r="I33" t="s">
        <v>200</v>
      </c>
      <c r="J33">
        <f t="shared" si="1"/>
        <v>0</v>
      </c>
      <c r="K33" t="s">
        <v>179</v>
      </c>
      <c r="L33">
        <f>(L28-L29)/L32</f>
        <v>-3.2542593231743279E-2</v>
      </c>
      <c r="N33" t="s">
        <v>180</v>
      </c>
      <c r="T33">
        <f t="shared" si="2"/>
        <v>1</v>
      </c>
    </row>
    <row r="34" spans="1:20" x14ac:dyDescent="0.25">
      <c r="A34" t="s">
        <v>37</v>
      </c>
      <c r="B34">
        <v>302</v>
      </c>
      <c r="C34">
        <v>1</v>
      </c>
      <c r="D34">
        <v>0.217857142857142</v>
      </c>
      <c r="E34">
        <v>0.55827099677674297</v>
      </c>
      <c r="F34">
        <v>0.10267066327916807</v>
      </c>
      <c r="G34">
        <f t="shared" si="0"/>
        <v>9.2799948909681191</v>
      </c>
      <c r="H34">
        <v>0</v>
      </c>
      <c r="I34" t="s">
        <v>199</v>
      </c>
      <c r="J34">
        <f t="shared" si="1"/>
        <v>0.22584351059231406</v>
      </c>
      <c r="K34" t="s">
        <v>181</v>
      </c>
      <c r="L34">
        <v>0.05</v>
      </c>
      <c r="T34">
        <f t="shared" si="2"/>
        <v>0</v>
      </c>
    </row>
    <row r="35" spans="1:20" x14ac:dyDescent="0.25">
      <c r="A35" t="s">
        <v>38</v>
      </c>
      <c r="B35">
        <v>421</v>
      </c>
      <c r="C35">
        <v>9</v>
      </c>
      <c r="D35">
        <v>0.15052631578947301</v>
      </c>
      <c r="E35">
        <v>0.198288834289753</v>
      </c>
      <c r="F35">
        <v>0.60744660894174207</v>
      </c>
      <c r="G35">
        <f t="shared" si="0"/>
        <v>10.508311203189727</v>
      </c>
      <c r="H35">
        <v>0</v>
      </c>
      <c r="I35" t="s">
        <v>199</v>
      </c>
      <c r="J35">
        <f t="shared" si="1"/>
        <v>0.60141234648446584</v>
      </c>
      <c r="K35" t="s">
        <v>182</v>
      </c>
      <c r="L35">
        <f>_xlfn.T.INV.2T(L34,L31)</f>
        <v>1.9747157859237898</v>
      </c>
      <c r="N35" t="s">
        <v>183</v>
      </c>
      <c r="T35">
        <f t="shared" si="2"/>
        <v>0</v>
      </c>
    </row>
    <row r="36" spans="1:20" x14ac:dyDescent="0.25">
      <c r="A36" t="s">
        <v>39</v>
      </c>
      <c r="B36">
        <v>401</v>
      </c>
      <c r="C36">
        <v>15</v>
      </c>
      <c r="D36">
        <v>0</v>
      </c>
      <c r="E36">
        <v>0</v>
      </c>
      <c r="F36">
        <v>0</v>
      </c>
      <c r="G36">
        <f t="shared" si="0"/>
        <v>0</v>
      </c>
      <c r="H36">
        <v>0</v>
      </c>
      <c r="I36" t="s">
        <v>200</v>
      </c>
      <c r="J36">
        <f t="shared" si="1"/>
        <v>0</v>
      </c>
      <c r="K36" t="s">
        <v>184</v>
      </c>
      <c r="L36">
        <f>_xlfn.T.DIST.2T(ABS(L33),L31)</f>
        <v>0.97407940932540127</v>
      </c>
      <c r="N36" t="s">
        <v>185</v>
      </c>
      <c r="T36">
        <f t="shared" si="2"/>
        <v>1</v>
      </c>
    </row>
    <row r="37" spans="1:20" x14ac:dyDescent="0.25">
      <c r="A37" t="s">
        <v>40</v>
      </c>
      <c r="B37">
        <v>1450</v>
      </c>
      <c r="C37">
        <v>12</v>
      </c>
      <c r="D37">
        <v>0.32630410654827902</v>
      </c>
      <c r="E37">
        <v>0.66065789217228399</v>
      </c>
      <c r="F37">
        <v>0.91607420242397064</v>
      </c>
      <c r="G37">
        <f t="shared" si="0"/>
        <v>23.293599170650058</v>
      </c>
      <c r="H37">
        <v>0</v>
      </c>
      <c r="I37" t="s">
        <v>199</v>
      </c>
      <c r="J37">
        <f t="shared" si="1"/>
        <v>0.98922877127085829</v>
      </c>
      <c r="K37" t="s">
        <v>186</v>
      </c>
      <c r="L37" t="s">
        <v>187</v>
      </c>
      <c r="N37" t="s">
        <v>188</v>
      </c>
      <c r="T37">
        <f t="shared" si="2"/>
        <v>0</v>
      </c>
    </row>
    <row r="38" spans="1:20" x14ac:dyDescent="0.25">
      <c r="A38" t="s">
        <v>41</v>
      </c>
      <c r="B38">
        <v>345</v>
      </c>
      <c r="C38">
        <v>14</v>
      </c>
      <c r="D38">
        <v>0.23214285714285701</v>
      </c>
      <c r="E38">
        <v>0.173090277777777</v>
      </c>
      <c r="F38">
        <v>0.86186378587277923</v>
      </c>
      <c r="G38">
        <f t="shared" si="0"/>
        <v>13.03813686494475</v>
      </c>
      <c r="H38">
        <v>0</v>
      </c>
      <c r="I38" t="s">
        <v>199</v>
      </c>
      <c r="J38">
        <f t="shared" si="1"/>
        <v>0.83350974855534243</v>
      </c>
      <c r="T38">
        <f t="shared" si="2"/>
        <v>0</v>
      </c>
    </row>
    <row r="39" spans="1:20" x14ac:dyDescent="0.25">
      <c r="A39" t="s">
        <v>42</v>
      </c>
      <c r="B39">
        <v>1018</v>
      </c>
      <c r="C39">
        <v>11</v>
      </c>
      <c r="D39">
        <v>0.14124293785310699</v>
      </c>
      <c r="E39">
        <v>0.176155886083246</v>
      </c>
      <c r="F39">
        <v>6.292209152643935E-2</v>
      </c>
      <c r="G39">
        <f t="shared" si="0"/>
        <v>4.6446073870686311</v>
      </c>
      <c r="H39">
        <v>0</v>
      </c>
      <c r="I39" t="s">
        <v>199</v>
      </c>
      <c r="J39">
        <f t="shared" si="1"/>
        <v>0.10598535337575532</v>
      </c>
      <c r="T39">
        <f t="shared" si="2"/>
        <v>0</v>
      </c>
    </row>
    <row r="40" spans="1:20" x14ac:dyDescent="0.25">
      <c r="A40" t="s">
        <v>43</v>
      </c>
      <c r="B40">
        <v>123</v>
      </c>
      <c r="C40">
        <v>16</v>
      </c>
      <c r="D40">
        <v>0.31818181818181801</v>
      </c>
      <c r="E40">
        <v>0.27807486631015998</v>
      </c>
      <c r="F40">
        <v>0.16506709890018345</v>
      </c>
      <c r="G40">
        <f t="shared" si="0"/>
        <v>9.7774558353891869</v>
      </c>
      <c r="H40">
        <v>0</v>
      </c>
      <c r="I40" t="s">
        <v>200</v>
      </c>
      <c r="J40">
        <f t="shared" si="1"/>
        <v>0.2359935440903789</v>
      </c>
      <c r="L40" t="s">
        <v>169</v>
      </c>
      <c r="T40">
        <f t="shared" si="2"/>
        <v>1</v>
      </c>
    </row>
    <row r="41" spans="1:20" x14ac:dyDescent="0.25">
      <c r="A41" t="s">
        <v>44</v>
      </c>
      <c r="B41">
        <v>520</v>
      </c>
      <c r="C41">
        <v>13</v>
      </c>
      <c r="D41">
        <v>0.17948717948717899</v>
      </c>
      <c r="E41">
        <v>0.16741204531902201</v>
      </c>
      <c r="F41">
        <v>0.81108522989018983</v>
      </c>
      <c r="G41">
        <f t="shared" si="0"/>
        <v>11.597263746200593</v>
      </c>
      <c r="H41">
        <v>0</v>
      </c>
      <c r="I41" t="s">
        <v>200</v>
      </c>
      <c r="J41">
        <f t="shared" si="1"/>
        <v>0.78140783391369317</v>
      </c>
      <c r="K41" t="s">
        <v>170</v>
      </c>
      <c r="L41">
        <f>CORREL(C2:C192,F2:F192)</f>
        <v>6.7284186285236483E-2</v>
      </c>
      <c r="N41" t="s">
        <v>171</v>
      </c>
      <c r="T41">
        <f t="shared" si="2"/>
        <v>1</v>
      </c>
    </row>
    <row r="42" spans="1:20" x14ac:dyDescent="0.25">
      <c r="A42" t="s">
        <v>45</v>
      </c>
      <c r="B42">
        <v>164</v>
      </c>
      <c r="C42">
        <v>13</v>
      </c>
      <c r="D42">
        <v>0.13133640552995299</v>
      </c>
      <c r="E42">
        <v>0.30832434552407101</v>
      </c>
      <c r="F42">
        <v>0.37161091399131985</v>
      </c>
      <c r="G42">
        <f t="shared" si="0"/>
        <v>9.8753794748823545</v>
      </c>
      <c r="H42">
        <v>0</v>
      </c>
      <c r="I42" t="s">
        <v>199</v>
      </c>
      <c r="J42">
        <f t="shared" si="1"/>
        <v>0.40924833224999735</v>
      </c>
      <c r="K42" t="s">
        <v>172</v>
      </c>
      <c r="L42">
        <v>0</v>
      </c>
      <c r="T42">
        <f t="shared" si="2"/>
        <v>0</v>
      </c>
    </row>
    <row r="43" spans="1:20" x14ac:dyDescent="0.25">
      <c r="A43" t="s">
        <v>46</v>
      </c>
      <c r="B43">
        <v>3319</v>
      </c>
      <c r="C43">
        <v>7</v>
      </c>
      <c r="D43">
        <v>0.22543083372147099</v>
      </c>
      <c r="E43">
        <v>0.20517224568544001</v>
      </c>
      <c r="F43">
        <v>0.31246184033292546</v>
      </c>
      <c r="G43">
        <f t="shared" si="0"/>
        <v>9.7432301904346126</v>
      </c>
      <c r="H43">
        <v>0</v>
      </c>
      <c r="I43" t="s">
        <v>199</v>
      </c>
      <c r="J43">
        <f t="shared" si="1"/>
        <v>0.344793188808868</v>
      </c>
      <c r="K43" t="s">
        <v>173</v>
      </c>
      <c r="L43">
        <f>COUNT(F2:F165)</f>
        <v>164</v>
      </c>
      <c r="N43" t="s">
        <v>174</v>
      </c>
      <c r="T43">
        <f t="shared" si="2"/>
        <v>0</v>
      </c>
    </row>
    <row r="44" spans="1:20" x14ac:dyDescent="0.25">
      <c r="A44" t="s">
        <v>47</v>
      </c>
      <c r="B44">
        <v>118</v>
      </c>
      <c r="C44">
        <v>2</v>
      </c>
      <c r="D44">
        <v>5.0909090909090897E-2</v>
      </c>
      <c r="E44">
        <v>8.7424242424242404E-2</v>
      </c>
      <c r="F44">
        <v>0.12140358066007073</v>
      </c>
      <c r="G44">
        <f t="shared" si="0"/>
        <v>3.2579636150563607</v>
      </c>
      <c r="H44">
        <v>0</v>
      </c>
      <c r="I44" t="s">
        <v>200</v>
      </c>
      <c r="J44">
        <f t="shared" si="1"/>
        <v>0.13183898016982123</v>
      </c>
      <c r="K44" t="s">
        <v>175</v>
      </c>
      <c r="L44">
        <f>L43-2</f>
        <v>162</v>
      </c>
      <c r="N44" t="s">
        <v>176</v>
      </c>
      <c r="T44">
        <f t="shared" si="2"/>
        <v>1</v>
      </c>
    </row>
    <row r="45" spans="1:20" x14ac:dyDescent="0.25">
      <c r="A45" t="s">
        <v>48</v>
      </c>
      <c r="B45">
        <v>107</v>
      </c>
      <c r="C45">
        <v>13</v>
      </c>
      <c r="D45">
        <v>0</v>
      </c>
      <c r="E45">
        <v>0</v>
      </c>
      <c r="F45">
        <v>0</v>
      </c>
      <c r="G45">
        <f t="shared" si="0"/>
        <v>0</v>
      </c>
      <c r="H45">
        <v>0</v>
      </c>
      <c r="I45" t="s">
        <v>199</v>
      </c>
      <c r="J45">
        <f t="shared" si="1"/>
        <v>0</v>
      </c>
      <c r="K45" t="s">
        <v>177</v>
      </c>
      <c r="L45">
        <f>SQRT((1-(L41^2))/L44)</f>
        <v>7.8389374684530361E-2</v>
      </c>
      <c r="N45" t="s">
        <v>178</v>
      </c>
      <c r="T45">
        <f t="shared" si="2"/>
        <v>0</v>
      </c>
    </row>
    <row r="46" spans="1:20" x14ac:dyDescent="0.25">
      <c r="A46" t="s">
        <v>49</v>
      </c>
      <c r="B46">
        <v>42</v>
      </c>
      <c r="C46">
        <v>20</v>
      </c>
      <c r="D46">
        <v>1</v>
      </c>
      <c r="E46">
        <v>1</v>
      </c>
      <c r="F46">
        <v>0.26585915846191832</v>
      </c>
      <c r="G46">
        <f t="shared" si="0"/>
        <v>25.720369293350885</v>
      </c>
      <c r="H46">
        <v>1</v>
      </c>
      <c r="I46" t="s">
        <v>200</v>
      </c>
      <c r="J46">
        <f t="shared" si="1"/>
        <v>0.53927324261572651</v>
      </c>
      <c r="K46" t="s">
        <v>179</v>
      </c>
      <c r="L46">
        <f>(L41-L42)/L45</f>
        <v>0.85833298908193212</v>
      </c>
      <c r="N46" t="s">
        <v>180</v>
      </c>
      <c r="T46">
        <f t="shared" si="2"/>
        <v>1</v>
      </c>
    </row>
    <row r="47" spans="1:20" x14ac:dyDescent="0.25">
      <c r="A47" t="s">
        <v>50</v>
      </c>
      <c r="B47">
        <v>410</v>
      </c>
      <c r="C47">
        <v>3</v>
      </c>
      <c r="D47">
        <v>0.20493827160493799</v>
      </c>
      <c r="E47">
        <v>0.24772780717225101</v>
      </c>
      <c r="F47">
        <v>0.77463016862807921</v>
      </c>
      <c r="G47">
        <f t="shared" si="0"/>
        <v>13.602667095537853</v>
      </c>
      <c r="H47">
        <v>0</v>
      </c>
      <c r="I47" t="s">
        <v>199</v>
      </c>
      <c r="J47">
        <f t="shared" si="1"/>
        <v>0.76720654036021529</v>
      </c>
      <c r="K47" t="s">
        <v>181</v>
      </c>
      <c r="L47">
        <v>0.05</v>
      </c>
      <c r="T47">
        <f t="shared" si="2"/>
        <v>0</v>
      </c>
    </row>
    <row r="48" spans="1:20" x14ac:dyDescent="0.25">
      <c r="A48" t="s">
        <v>51</v>
      </c>
      <c r="B48">
        <v>222</v>
      </c>
      <c r="C48">
        <v>20</v>
      </c>
      <c r="D48">
        <v>0</v>
      </c>
      <c r="E48">
        <v>0</v>
      </c>
      <c r="F48">
        <v>0</v>
      </c>
      <c r="G48">
        <f t="shared" si="0"/>
        <v>0</v>
      </c>
      <c r="H48">
        <v>1</v>
      </c>
      <c r="I48" t="s">
        <v>200</v>
      </c>
      <c r="J48">
        <f t="shared" si="1"/>
        <v>0</v>
      </c>
      <c r="K48" t="s">
        <v>182</v>
      </c>
      <c r="L48">
        <f>_xlfn.T.INV.2T(L47,L44)</f>
        <v>1.9747157859237898</v>
      </c>
      <c r="N48" t="s">
        <v>183</v>
      </c>
      <c r="T48">
        <f t="shared" si="2"/>
        <v>1</v>
      </c>
    </row>
    <row r="49" spans="1:20" x14ac:dyDescent="0.25">
      <c r="A49" t="s">
        <v>52</v>
      </c>
      <c r="B49">
        <v>241</v>
      </c>
      <c r="C49">
        <v>15</v>
      </c>
      <c r="D49">
        <v>0</v>
      </c>
      <c r="E49">
        <v>0</v>
      </c>
      <c r="F49">
        <v>0</v>
      </c>
      <c r="G49">
        <f t="shared" si="0"/>
        <v>0</v>
      </c>
      <c r="H49">
        <v>0</v>
      </c>
      <c r="I49" t="s">
        <v>200</v>
      </c>
      <c r="J49">
        <f t="shared" si="1"/>
        <v>0</v>
      </c>
      <c r="K49" t="s">
        <v>184</v>
      </c>
      <c r="L49">
        <f>_xlfn.T.DIST.2T(ABS(L46),L44)</f>
        <v>0.39197678356064414</v>
      </c>
      <c r="N49" t="s">
        <v>185</v>
      </c>
      <c r="T49">
        <f t="shared" si="2"/>
        <v>1</v>
      </c>
    </row>
    <row r="50" spans="1:20" x14ac:dyDescent="0.25">
      <c r="A50" t="s">
        <v>53</v>
      </c>
      <c r="B50">
        <v>431</v>
      </c>
      <c r="C50">
        <v>24</v>
      </c>
      <c r="D50">
        <v>0.14052287581699299</v>
      </c>
      <c r="E50">
        <v>0.28214608538450803</v>
      </c>
      <c r="F50">
        <v>0.6483564451091568</v>
      </c>
      <c r="G50">
        <f t="shared" si="0"/>
        <v>11.805153038344896</v>
      </c>
      <c r="H50">
        <v>1</v>
      </c>
      <c r="I50" t="s">
        <v>199</v>
      </c>
      <c r="J50">
        <f t="shared" si="1"/>
        <v>0.65400230525684211</v>
      </c>
      <c r="K50" t="s">
        <v>186</v>
      </c>
      <c r="L50" t="s">
        <v>187</v>
      </c>
      <c r="N50" t="s">
        <v>188</v>
      </c>
      <c r="T50">
        <f t="shared" si="2"/>
        <v>0</v>
      </c>
    </row>
    <row r="51" spans="1:20" x14ac:dyDescent="0.25">
      <c r="A51" t="s">
        <v>54</v>
      </c>
      <c r="B51">
        <v>499</v>
      </c>
      <c r="C51">
        <v>16</v>
      </c>
      <c r="D51">
        <v>0.198630136986301</v>
      </c>
      <c r="E51">
        <v>0.284597822269055</v>
      </c>
      <c r="F51">
        <v>0.69245817470872573</v>
      </c>
      <c r="G51">
        <f t="shared" si="0"/>
        <v>13.581573192408722</v>
      </c>
      <c r="H51">
        <v>0</v>
      </c>
      <c r="I51" t="s">
        <v>199</v>
      </c>
      <c r="J51">
        <f t="shared" si="1"/>
        <v>0.69999493539029434</v>
      </c>
      <c r="T51">
        <f t="shared" si="2"/>
        <v>0</v>
      </c>
    </row>
    <row r="52" spans="1:20" x14ac:dyDescent="0.25">
      <c r="A52" t="s">
        <v>55</v>
      </c>
      <c r="B52">
        <v>258</v>
      </c>
      <c r="C52">
        <v>13</v>
      </c>
      <c r="D52">
        <v>0.6875</v>
      </c>
      <c r="E52">
        <v>0.66964285714285698</v>
      </c>
      <c r="F52">
        <v>0.58583031045964407</v>
      </c>
      <c r="G52">
        <f t="shared" si="0"/>
        <v>25.84377304002259</v>
      </c>
      <c r="H52">
        <v>0</v>
      </c>
      <c r="I52" t="s">
        <v>200</v>
      </c>
      <c r="J52">
        <f t="shared" si="1"/>
        <v>0.72992585084225103</v>
      </c>
      <c r="T52">
        <f t="shared" si="2"/>
        <v>1</v>
      </c>
    </row>
    <row r="53" spans="1:20" x14ac:dyDescent="0.25">
      <c r="A53">
        <v>2.2300791800000002</v>
      </c>
      <c r="B53">
        <v>1</v>
      </c>
      <c r="C53">
        <v>22</v>
      </c>
      <c r="D53">
        <v>0</v>
      </c>
      <c r="E53">
        <v>0</v>
      </c>
      <c r="F53">
        <v>0</v>
      </c>
      <c r="G53">
        <f t="shared" si="0"/>
        <v>0</v>
      </c>
      <c r="H53">
        <v>1</v>
      </c>
      <c r="I53" t="s">
        <v>199</v>
      </c>
      <c r="J53">
        <f t="shared" si="1"/>
        <v>0</v>
      </c>
      <c r="T53">
        <f t="shared" si="2"/>
        <v>0</v>
      </c>
    </row>
    <row r="54" spans="1:20" x14ac:dyDescent="0.25">
      <c r="A54" t="s">
        <v>38</v>
      </c>
      <c r="B54">
        <v>421</v>
      </c>
      <c r="C54">
        <v>9</v>
      </c>
      <c r="D54">
        <v>0.15052631578947301</v>
      </c>
      <c r="E54">
        <v>0.198288834289753</v>
      </c>
      <c r="F54">
        <v>9.9346019070732705E-2</v>
      </c>
      <c r="G54">
        <f t="shared" si="0"/>
        <v>5.7466362967013485</v>
      </c>
      <c r="H54">
        <v>0</v>
      </c>
      <c r="I54" t="s">
        <v>199</v>
      </c>
      <c r="J54">
        <f t="shared" si="1"/>
        <v>0.14412181560055734</v>
      </c>
      <c r="L54" t="s">
        <v>191</v>
      </c>
      <c r="T54">
        <f t="shared" si="2"/>
        <v>0</v>
      </c>
    </row>
    <row r="55" spans="1:20" x14ac:dyDescent="0.25">
      <c r="A55" t="s">
        <v>56</v>
      </c>
      <c r="B55">
        <v>1181</v>
      </c>
      <c r="C55">
        <v>12</v>
      </c>
      <c r="D55">
        <v>0</v>
      </c>
      <c r="E55">
        <v>0</v>
      </c>
      <c r="F55">
        <v>0</v>
      </c>
      <c r="G55">
        <f t="shared" si="0"/>
        <v>0</v>
      </c>
      <c r="H55">
        <v>0</v>
      </c>
      <c r="I55" t="s">
        <v>199</v>
      </c>
      <c r="J55">
        <f t="shared" si="1"/>
        <v>0</v>
      </c>
      <c r="T55">
        <f t="shared" si="2"/>
        <v>0</v>
      </c>
    </row>
    <row r="56" spans="1:20" x14ac:dyDescent="0.25">
      <c r="A56" t="s">
        <v>57</v>
      </c>
      <c r="B56">
        <v>1570</v>
      </c>
      <c r="C56">
        <v>38</v>
      </c>
      <c r="D56">
        <v>0.187074829931972</v>
      </c>
      <c r="E56">
        <v>0.39841082438484998</v>
      </c>
      <c r="F56">
        <v>0.94902255990735851</v>
      </c>
      <c r="G56">
        <f t="shared" si="0"/>
        <v>16.542494525331513</v>
      </c>
      <c r="H56">
        <v>1</v>
      </c>
      <c r="I56" t="s">
        <v>200</v>
      </c>
      <c r="J56">
        <f t="shared" si="1"/>
        <v>0.95250995178678988</v>
      </c>
      <c r="T56">
        <f t="shared" si="2"/>
        <v>1</v>
      </c>
    </row>
    <row r="57" spans="1:20" x14ac:dyDescent="0.25">
      <c r="A57" t="s">
        <v>58</v>
      </c>
      <c r="B57">
        <v>410</v>
      </c>
      <c r="C57">
        <v>29</v>
      </c>
      <c r="D57">
        <v>0</v>
      </c>
      <c r="E57">
        <v>0</v>
      </c>
      <c r="F57">
        <v>0</v>
      </c>
      <c r="G57">
        <f t="shared" si="0"/>
        <v>0</v>
      </c>
      <c r="H57" s="1">
        <v>1</v>
      </c>
      <c r="I57" t="s">
        <v>199</v>
      </c>
      <c r="J57">
        <f t="shared" si="1"/>
        <v>0</v>
      </c>
      <c r="T57">
        <f t="shared" si="2"/>
        <v>0</v>
      </c>
    </row>
    <row r="58" spans="1:20" x14ac:dyDescent="0.25">
      <c r="A58" t="s">
        <v>59</v>
      </c>
      <c r="B58">
        <v>2411</v>
      </c>
      <c r="C58">
        <v>21</v>
      </c>
      <c r="D58">
        <v>9.3850644122383295E-2</v>
      </c>
      <c r="E58">
        <v>0.28162852581332898</v>
      </c>
      <c r="F58">
        <v>0.18312369134441409</v>
      </c>
      <c r="G58">
        <f t="shared" si="0"/>
        <v>6.7662203324163404</v>
      </c>
      <c r="H58">
        <v>1</v>
      </c>
      <c r="I58" t="s">
        <v>200</v>
      </c>
      <c r="J58">
        <f t="shared" si="1"/>
        <v>0.23052209178487681</v>
      </c>
      <c r="T58">
        <f t="shared" si="2"/>
        <v>1</v>
      </c>
    </row>
    <row r="59" spans="1:20" x14ac:dyDescent="0.25">
      <c r="A59" t="s">
        <v>60</v>
      </c>
      <c r="B59">
        <v>836</v>
      </c>
      <c r="C59">
        <v>10</v>
      </c>
      <c r="D59">
        <v>0</v>
      </c>
      <c r="E59">
        <v>0</v>
      </c>
      <c r="F59">
        <v>0</v>
      </c>
      <c r="G59">
        <f t="shared" si="0"/>
        <v>0</v>
      </c>
      <c r="H59">
        <v>0</v>
      </c>
      <c r="I59" t="s">
        <v>199</v>
      </c>
      <c r="J59">
        <f t="shared" si="1"/>
        <v>0</v>
      </c>
      <c r="T59">
        <f t="shared" si="2"/>
        <v>0</v>
      </c>
    </row>
    <row r="60" spans="1:20" x14ac:dyDescent="0.25">
      <c r="A60" t="s">
        <v>61</v>
      </c>
      <c r="B60">
        <v>1435</v>
      </c>
      <c r="C60">
        <v>7</v>
      </c>
      <c r="D60">
        <v>0.148148148148148</v>
      </c>
      <c r="E60">
        <v>0.139015728056823</v>
      </c>
      <c r="F60">
        <v>2.6869105006949945E-2</v>
      </c>
      <c r="G60">
        <f t="shared" si="0"/>
        <v>3.2839594064519466</v>
      </c>
      <c r="H60">
        <v>0</v>
      </c>
      <c r="I60" t="s">
        <v>199</v>
      </c>
      <c r="J60">
        <f t="shared" si="1"/>
        <v>6.6800154932434352E-2</v>
      </c>
      <c r="T60">
        <f t="shared" si="2"/>
        <v>0</v>
      </c>
    </row>
    <row r="61" spans="1:20" x14ac:dyDescent="0.25">
      <c r="A61" t="s">
        <v>62</v>
      </c>
      <c r="B61">
        <v>1250</v>
      </c>
      <c r="C61">
        <v>14</v>
      </c>
      <c r="D61">
        <v>0.16252587991718401</v>
      </c>
      <c r="E61">
        <v>0.40914640400339602</v>
      </c>
      <c r="F61">
        <v>0.78065033695850961</v>
      </c>
      <c r="G61">
        <f t="shared" si="0"/>
        <v>14.921503896421219</v>
      </c>
      <c r="H61">
        <v>0</v>
      </c>
      <c r="I61" t="s">
        <v>199</v>
      </c>
      <c r="J61">
        <f t="shared" si="1"/>
        <v>0.80066717205505622</v>
      </c>
      <c r="T61">
        <f t="shared" si="2"/>
        <v>0</v>
      </c>
    </row>
    <row r="62" spans="1:20" x14ac:dyDescent="0.25">
      <c r="A62" t="s">
        <v>63</v>
      </c>
      <c r="B62">
        <v>384</v>
      </c>
      <c r="C62">
        <v>7</v>
      </c>
      <c r="D62">
        <v>0.30802139037433102</v>
      </c>
      <c r="E62">
        <v>0.31113506780288702</v>
      </c>
      <c r="F62">
        <v>0.55739876265995469</v>
      </c>
      <c r="G62">
        <f t="shared" si="0"/>
        <v>15.064634689205656</v>
      </c>
      <c r="H62">
        <v>0</v>
      </c>
      <c r="I62" t="s">
        <v>199</v>
      </c>
      <c r="J62">
        <f t="shared" si="1"/>
        <v>0.59468803899196976</v>
      </c>
      <c r="T62">
        <f t="shared" si="2"/>
        <v>0</v>
      </c>
    </row>
    <row r="63" spans="1:20" x14ac:dyDescent="0.25">
      <c r="A63" t="s">
        <v>64</v>
      </c>
      <c r="B63">
        <v>459</v>
      </c>
      <c r="C63">
        <v>22</v>
      </c>
      <c r="D63">
        <v>0.21782178217821699</v>
      </c>
      <c r="E63">
        <v>0.130284912549225</v>
      </c>
      <c r="F63">
        <v>0.32847961902614897</v>
      </c>
      <c r="G63">
        <f t="shared" si="0"/>
        <v>8.41836874630933</v>
      </c>
      <c r="H63">
        <v>1</v>
      </c>
      <c r="I63" t="s">
        <v>199</v>
      </c>
      <c r="J63">
        <f t="shared" si="1"/>
        <v>0.34347081785120076</v>
      </c>
      <c r="T63">
        <f t="shared" si="2"/>
        <v>0</v>
      </c>
    </row>
    <row r="64" spans="1:20" x14ac:dyDescent="0.25">
      <c r="A64" t="s">
        <v>65</v>
      </c>
      <c r="B64">
        <v>94</v>
      </c>
      <c r="C64">
        <v>16</v>
      </c>
      <c r="D64">
        <v>0.53571428571428503</v>
      </c>
      <c r="E64">
        <v>0.858225108225108</v>
      </c>
      <c r="F64">
        <v>0.47900908327616631</v>
      </c>
      <c r="G64">
        <f t="shared" si="0"/>
        <v>24.15568674035822</v>
      </c>
      <c r="H64">
        <v>0</v>
      </c>
      <c r="I64" t="s">
        <v>199</v>
      </c>
      <c r="J64">
        <f t="shared" si="1"/>
        <v>0.65632462516499979</v>
      </c>
      <c r="T64">
        <f t="shared" si="2"/>
        <v>0</v>
      </c>
    </row>
    <row r="65" spans="1:20" x14ac:dyDescent="0.25">
      <c r="A65" t="s">
        <v>66</v>
      </c>
      <c r="B65">
        <v>698</v>
      </c>
      <c r="C65">
        <v>15</v>
      </c>
      <c r="D65">
        <v>0</v>
      </c>
      <c r="E65">
        <v>0</v>
      </c>
      <c r="F65">
        <v>0</v>
      </c>
      <c r="G65">
        <f t="shared" si="0"/>
        <v>0</v>
      </c>
      <c r="H65">
        <v>0</v>
      </c>
      <c r="I65" t="s">
        <v>199</v>
      </c>
      <c r="J65">
        <f t="shared" si="1"/>
        <v>0</v>
      </c>
      <c r="T65">
        <f t="shared" si="2"/>
        <v>0</v>
      </c>
    </row>
    <row r="66" spans="1:20" x14ac:dyDescent="0.25">
      <c r="A66" t="s">
        <v>67</v>
      </c>
      <c r="B66">
        <v>321</v>
      </c>
      <c r="C66">
        <v>7</v>
      </c>
      <c r="D66">
        <v>0.3</v>
      </c>
      <c r="E66">
        <v>0.25</v>
      </c>
      <c r="F66">
        <v>0.87620483076067968</v>
      </c>
      <c r="G66">
        <f t="shared" si="0"/>
        <v>16.141688429478073</v>
      </c>
      <c r="H66">
        <v>0</v>
      </c>
      <c r="I66" t="s">
        <v>199</v>
      </c>
      <c r="J66">
        <f t="shared" si="1"/>
        <v>0.86858434768461168</v>
      </c>
      <c r="T66">
        <f t="shared" si="2"/>
        <v>0</v>
      </c>
    </row>
    <row r="67" spans="1:20" x14ac:dyDescent="0.25">
      <c r="A67" t="s">
        <v>68</v>
      </c>
      <c r="B67">
        <v>577</v>
      </c>
      <c r="C67">
        <v>16</v>
      </c>
      <c r="D67">
        <v>0.28048780487804797</v>
      </c>
      <c r="E67">
        <v>0.41318747010999501</v>
      </c>
      <c r="F67">
        <v>0.18123177510706012</v>
      </c>
      <c r="G67">
        <f t="shared" ref="G67:G130" si="3">40*POWER(POWER(D67,1.2)*POWER(E67,1.2)*POWER(F67,1.2),(1/(3*1.2)))</f>
        <v>11.036341953097121</v>
      </c>
      <c r="H67">
        <v>0</v>
      </c>
      <c r="I67" t="s">
        <v>200</v>
      </c>
      <c r="J67">
        <f t="shared" ref="J67:J130" si="4">0.1*D67+0.2*E67+0.9*F67</f>
        <v>0.27379487210615794</v>
      </c>
      <c r="T67">
        <f t="shared" ref="T67:T130" si="5">IF(I67="female",0,1)</f>
        <v>1</v>
      </c>
    </row>
    <row r="68" spans="1:20" x14ac:dyDescent="0.25">
      <c r="A68" t="s">
        <v>69</v>
      </c>
      <c r="B68">
        <v>467</v>
      </c>
      <c r="C68">
        <v>12</v>
      </c>
      <c r="D68">
        <v>0.22857142857142801</v>
      </c>
      <c r="E68">
        <v>0.38483139409610001</v>
      </c>
      <c r="F68">
        <v>0.55577496878767829</v>
      </c>
      <c r="G68">
        <f t="shared" si="3"/>
        <v>14.625940349941477</v>
      </c>
      <c r="H68">
        <v>0</v>
      </c>
      <c r="I68" t="s">
        <v>199</v>
      </c>
      <c r="J68">
        <f t="shared" si="4"/>
        <v>0.60002089358527333</v>
      </c>
      <c r="T68">
        <f t="shared" si="5"/>
        <v>0</v>
      </c>
    </row>
    <row r="69" spans="1:20" x14ac:dyDescent="0.25">
      <c r="A69" t="s">
        <v>70</v>
      </c>
      <c r="B69">
        <v>266</v>
      </c>
      <c r="C69">
        <v>9</v>
      </c>
      <c r="D69">
        <v>0</v>
      </c>
      <c r="E69">
        <v>0</v>
      </c>
      <c r="F69">
        <v>0</v>
      </c>
      <c r="G69">
        <f t="shared" si="3"/>
        <v>0</v>
      </c>
      <c r="H69">
        <v>0</v>
      </c>
      <c r="I69" t="s">
        <v>199</v>
      </c>
      <c r="J69">
        <f t="shared" si="4"/>
        <v>0</v>
      </c>
      <c r="T69">
        <f t="shared" si="5"/>
        <v>0</v>
      </c>
    </row>
    <row r="70" spans="1:20" x14ac:dyDescent="0.25">
      <c r="A70" t="s">
        <v>71</v>
      </c>
      <c r="B70">
        <v>1122</v>
      </c>
      <c r="C70">
        <v>32</v>
      </c>
      <c r="D70">
        <v>0.27792207792207702</v>
      </c>
      <c r="E70">
        <v>0.259981684981685</v>
      </c>
      <c r="F70">
        <v>0.63051149019632535</v>
      </c>
      <c r="G70">
        <f t="shared" si="3"/>
        <v>14.286075047849769</v>
      </c>
      <c r="H70">
        <v>1</v>
      </c>
      <c r="I70" t="s">
        <v>199</v>
      </c>
      <c r="J70">
        <f t="shared" si="4"/>
        <v>0.64724888596523755</v>
      </c>
      <c r="T70">
        <f t="shared" si="5"/>
        <v>0</v>
      </c>
    </row>
    <row r="71" spans="1:20" x14ac:dyDescent="0.25">
      <c r="A71" t="s">
        <v>72</v>
      </c>
      <c r="B71">
        <v>-1</v>
      </c>
      <c r="C71">
        <v>32</v>
      </c>
      <c r="D71">
        <v>0.15833333333333299</v>
      </c>
      <c r="E71">
        <v>0.47601483073463002</v>
      </c>
      <c r="F71">
        <v>0.90474053937661314</v>
      </c>
      <c r="G71">
        <f t="shared" si="3"/>
        <v>16.341764755329734</v>
      </c>
      <c r="H71">
        <v>1</v>
      </c>
      <c r="I71" t="s">
        <v>199</v>
      </c>
      <c r="J71">
        <f t="shared" si="4"/>
        <v>0.92530278491921114</v>
      </c>
      <c r="T71">
        <f t="shared" si="5"/>
        <v>0</v>
      </c>
    </row>
    <row r="72" spans="1:20" x14ac:dyDescent="0.25">
      <c r="A72" t="s">
        <v>73</v>
      </c>
      <c r="B72">
        <v>936</v>
      </c>
      <c r="C72">
        <v>19</v>
      </c>
      <c r="D72">
        <v>8.7628865979381396E-2</v>
      </c>
      <c r="E72">
        <v>0.28706523866993999</v>
      </c>
      <c r="F72">
        <v>0.70842014245729501</v>
      </c>
      <c r="G72">
        <f t="shared" si="3"/>
        <v>10.447993429511557</v>
      </c>
      <c r="H72">
        <v>0</v>
      </c>
      <c r="I72" t="s">
        <v>199</v>
      </c>
      <c r="J72">
        <f t="shared" si="4"/>
        <v>0.70375406254349171</v>
      </c>
      <c r="T72">
        <f t="shared" si="5"/>
        <v>0</v>
      </c>
    </row>
    <row r="73" spans="1:20" x14ac:dyDescent="0.25">
      <c r="A73" t="s">
        <v>74</v>
      </c>
      <c r="B73">
        <v>334</v>
      </c>
      <c r="C73">
        <v>9</v>
      </c>
      <c r="D73">
        <v>0.17857142857142799</v>
      </c>
      <c r="E73">
        <v>0.30171962042244399</v>
      </c>
      <c r="F73">
        <v>0.85116943046505777</v>
      </c>
      <c r="G73">
        <f t="shared" si="3"/>
        <v>14.317609253454648</v>
      </c>
      <c r="H73">
        <v>0</v>
      </c>
      <c r="I73" t="s">
        <v>199</v>
      </c>
      <c r="J73">
        <f t="shared" si="4"/>
        <v>0.84425355436018368</v>
      </c>
      <c r="T73">
        <f t="shared" si="5"/>
        <v>0</v>
      </c>
    </row>
    <row r="74" spans="1:20" x14ac:dyDescent="0.25">
      <c r="A74" t="s">
        <v>75</v>
      </c>
      <c r="B74">
        <v>343</v>
      </c>
      <c r="C74">
        <v>14</v>
      </c>
      <c r="D74">
        <v>0.11128048780487799</v>
      </c>
      <c r="E74">
        <v>0.24863101372462401</v>
      </c>
      <c r="F74">
        <v>0.609903147937223</v>
      </c>
      <c r="G74">
        <f t="shared" si="3"/>
        <v>10.2597880745554</v>
      </c>
      <c r="H74">
        <v>0</v>
      </c>
      <c r="I74" t="s">
        <v>200</v>
      </c>
      <c r="J74">
        <f t="shared" si="4"/>
        <v>0.60976708466891327</v>
      </c>
      <c r="T74">
        <f t="shared" si="5"/>
        <v>1</v>
      </c>
    </row>
    <row r="75" spans="1:20" x14ac:dyDescent="0.25">
      <c r="A75" t="s">
        <v>76</v>
      </c>
      <c r="B75">
        <v>285</v>
      </c>
      <c r="C75">
        <v>8</v>
      </c>
      <c r="D75">
        <v>0.22826086956521699</v>
      </c>
      <c r="E75">
        <v>0.33578143360752</v>
      </c>
      <c r="F75">
        <v>0.72129082911383058</v>
      </c>
      <c r="G75">
        <f t="shared" si="3"/>
        <v>15.23793711303872</v>
      </c>
      <c r="H75">
        <v>0</v>
      </c>
      <c r="I75" t="s">
        <v>199</v>
      </c>
      <c r="J75">
        <f t="shared" si="4"/>
        <v>0.73914411988047324</v>
      </c>
      <c r="T75">
        <f t="shared" si="5"/>
        <v>0</v>
      </c>
    </row>
    <row r="76" spans="1:20" x14ac:dyDescent="0.25">
      <c r="A76" t="s">
        <v>77</v>
      </c>
      <c r="B76">
        <v>309</v>
      </c>
      <c r="C76">
        <v>16</v>
      </c>
      <c r="D76">
        <v>0.11640211640211599</v>
      </c>
      <c r="E76">
        <v>0.32057416267942501</v>
      </c>
      <c r="F76">
        <v>0.45869310142947306</v>
      </c>
      <c r="G76">
        <f t="shared" si="3"/>
        <v>10.308540747155037</v>
      </c>
      <c r="H76">
        <v>0</v>
      </c>
      <c r="I76" t="s">
        <v>199</v>
      </c>
      <c r="J76">
        <f t="shared" si="4"/>
        <v>0.48857883546262237</v>
      </c>
      <c r="T76">
        <f t="shared" si="5"/>
        <v>0</v>
      </c>
    </row>
    <row r="77" spans="1:20" x14ac:dyDescent="0.25">
      <c r="A77" t="s">
        <v>78</v>
      </c>
      <c r="B77">
        <v>1157</v>
      </c>
      <c r="C77">
        <v>33</v>
      </c>
      <c r="D77">
        <v>0</v>
      </c>
      <c r="E77">
        <v>0</v>
      </c>
      <c r="F77">
        <v>0</v>
      </c>
      <c r="G77">
        <f t="shared" si="3"/>
        <v>0</v>
      </c>
      <c r="H77">
        <v>1</v>
      </c>
      <c r="I77" t="s">
        <v>200</v>
      </c>
      <c r="J77">
        <f t="shared" si="4"/>
        <v>0</v>
      </c>
      <c r="T77">
        <f t="shared" si="5"/>
        <v>1</v>
      </c>
    </row>
    <row r="78" spans="1:20" x14ac:dyDescent="0.25">
      <c r="A78" t="s">
        <v>79</v>
      </c>
      <c r="B78">
        <v>511</v>
      </c>
      <c r="C78">
        <v>12</v>
      </c>
      <c r="D78">
        <v>0.163265306122448</v>
      </c>
      <c r="E78">
        <v>0.25613023835488302</v>
      </c>
      <c r="F78">
        <v>0.32600625941471217</v>
      </c>
      <c r="G78">
        <f t="shared" si="3"/>
        <v>9.5555031011878029</v>
      </c>
      <c r="H78">
        <v>0</v>
      </c>
      <c r="I78" t="s">
        <v>199</v>
      </c>
      <c r="J78">
        <f t="shared" si="4"/>
        <v>0.36095821175646237</v>
      </c>
      <c r="T78">
        <f t="shared" si="5"/>
        <v>0</v>
      </c>
    </row>
    <row r="79" spans="1:20" x14ac:dyDescent="0.25">
      <c r="A79" t="s">
        <v>80</v>
      </c>
      <c r="B79">
        <v>561</v>
      </c>
      <c r="C79">
        <v>9</v>
      </c>
      <c r="D79">
        <v>0.21541501976284499</v>
      </c>
      <c r="E79">
        <v>0.507200360381306</v>
      </c>
      <c r="F79">
        <v>0.50689199683028174</v>
      </c>
      <c r="G79">
        <f t="shared" si="3"/>
        <v>15.246973575440014</v>
      </c>
      <c r="H79">
        <v>0</v>
      </c>
      <c r="I79" t="s">
        <v>199</v>
      </c>
      <c r="J79">
        <f t="shared" si="4"/>
        <v>0.57918437119979926</v>
      </c>
      <c r="T79">
        <f t="shared" si="5"/>
        <v>0</v>
      </c>
    </row>
    <row r="80" spans="1:20" x14ac:dyDescent="0.25">
      <c r="A80" t="s">
        <v>81</v>
      </c>
      <c r="B80">
        <v>606</v>
      </c>
      <c r="C80">
        <v>9</v>
      </c>
      <c r="D80">
        <v>0.283625730994152</v>
      </c>
      <c r="E80">
        <v>0.31887689598823099</v>
      </c>
      <c r="F80">
        <v>0</v>
      </c>
      <c r="G80">
        <f t="shared" si="3"/>
        <v>0</v>
      </c>
      <c r="H80">
        <v>0</v>
      </c>
      <c r="I80" t="s">
        <v>199</v>
      </c>
      <c r="J80">
        <f t="shared" si="4"/>
        <v>9.2137952297061398E-2</v>
      </c>
      <c r="T80">
        <f t="shared" si="5"/>
        <v>0</v>
      </c>
    </row>
    <row r="81" spans="1:20" x14ac:dyDescent="0.25">
      <c r="A81" t="s">
        <v>82</v>
      </c>
      <c r="B81">
        <v>292</v>
      </c>
      <c r="C81">
        <v>16</v>
      </c>
      <c r="D81">
        <v>5.3418803418803402E-2</v>
      </c>
      <c r="E81">
        <v>9.7897632380390995E-2</v>
      </c>
      <c r="F81">
        <v>0.16723354386578149</v>
      </c>
      <c r="G81">
        <f t="shared" si="3"/>
        <v>3.8252213443780376</v>
      </c>
      <c r="H81">
        <v>0</v>
      </c>
      <c r="I81" t="s">
        <v>199</v>
      </c>
      <c r="J81">
        <f t="shared" si="4"/>
        <v>0.17543159629716187</v>
      </c>
      <c r="T81">
        <f t="shared" si="5"/>
        <v>0</v>
      </c>
    </row>
    <row r="82" spans="1:20" x14ac:dyDescent="0.25">
      <c r="A82" t="s">
        <v>83</v>
      </c>
      <c r="B82">
        <v>210</v>
      </c>
      <c r="C82">
        <v>9</v>
      </c>
      <c r="D82">
        <v>0</v>
      </c>
      <c r="E82">
        <v>0</v>
      </c>
      <c r="F82">
        <v>0</v>
      </c>
      <c r="G82">
        <f t="shared" si="3"/>
        <v>0</v>
      </c>
      <c r="H82">
        <v>0</v>
      </c>
      <c r="I82" t="s">
        <v>200</v>
      </c>
      <c r="J82">
        <f t="shared" si="4"/>
        <v>0</v>
      </c>
      <c r="T82">
        <f t="shared" si="5"/>
        <v>1</v>
      </c>
    </row>
    <row r="83" spans="1:20" x14ac:dyDescent="0.25">
      <c r="A83" t="s">
        <v>84</v>
      </c>
      <c r="B83">
        <v>1044</v>
      </c>
      <c r="C83">
        <v>23</v>
      </c>
      <c r="D83">
        <v>0.25520833333333298</v>
      </c>
      <c r="E83">
        <v>0.42826487836421601</v>
      </c>
      <c r="F83">
        <v>0.30583322206310659</v>
      </c>
      <c r="G83">
        <f t="shared" si="3"/>
        <v>12.885184705317078</v>
      </c>
      <c r="H83">
        <v>1</v>
      </c>
      <c r="I83" t="s">
        <v>199</v>
      </c>
      <c r="J83">
        <f t="shared" si="4"/>
        <v>0.38642370886297245</v>
      </c>
      <c r="T83">
        <f t="shared" si="5"/>
        <v>0</v>
      </c>
    </row>
    <row r="84" spans="1:20" x14ac:dyDescent="0.25">
      <c r="A84" t="s">
        <v>85</v>
      </c>
      <c r="B84">
        <v>386</v>
      </c>
      <c r="C84">
        <v>14</v>
      </c>
      <c r="D84">
        <v>9.4191522762951299E-2</v>
      </c>
      <c r="E84">
        <v>0.19898284944868799</v>
      </c>
      <c r="F84">
        <v>0.19836342427816822</v>
      </c>
      <c r="G84">
        <f t="shared" si="3"/>
        <v>6.1966411232046079</v>
      </c>
      <c r="H84">
        <v>0</v>
      </c>
      <c r="I84" t="s">
        <v>200</v>
      </c>
      <c r="J84">
        <f t="shared" si="4"/>
        <v>0.22774280401638414</v>
      </c>
      <c r="T84">
        <f t="shared" si="5"/>
        <v>1</v>
      </c>
    </row>
    <row r="85" spans="1:20" x14ac:dyDescent="0.25">
      <c r="A85" t="s">
        <v>86</v>
      </c>
      <c r="B85">
        <v>708</v>
      </c>
      <c r="C85">
        <v>14</v>
      </c>
      <c r="D85">
        <v>0.27936507936507898</v>
      </c>
      <c r="E85">
        <v>0.35850676072898302</v>
      </c>
      <c r="F85">
        <v>0.13271567376473159</v>
      </c>
      <c r="G85">
        <f t="shared" si="3"/>
        <v>9.4752472817999305</v>
      </c>
      <c r="H85">
        <v>0</v>
      </c>
      <c r="I85" t="s">
        <v>199</v>
      </c>
      <c r="J85">
        <f t="shared" si="4"/>
        <v>0.21908196647056294</v>
      </c>
      <c r="T85">
        <f t="shared" si="5"/>
        <v>0</v>
      </c>
    </row>
    <row r="86" spans="1:20" x14ac:dyDescent="0.25">
      <c r="A86" t="s">
        <v>87</v>
      </c>
      <c r="B86">
        <v>268</v>
      </c>
      <c r="C86">
        <v>11</v>
      </c>
      <c r="D86">
        <v>0</v>
      </c>
      <c r="E86">
        <v>0</v>
      </c>
      <c r="F86">
        <v>0</v>
      </c>
      <c r="G86">
        <f t="shared" si="3"/>
        <v>0</v>
      </c>
      <c r="H86">
        <v>0</v>
      </c>
      <c r="I86" t="s">
        <v>200</v>
      </c>
      <c r="J86">
        <f t="shared" si="4"/>
        <v>0</v>
      </c>
      <c r="T86">
        <f t="shared" si="5"/>
        <v>1</v>
      </c>
    </row>
    <row r="87" spans="1:20" x14ac:dyDescent="0.25">
      <c r="A87" t="s">
        <v>88</v>
      </c>
      <c r="B87">
        <v>454</v>
      </c>
      <c r="C87">
        <v>5</v>
      </c>
      <c r="D87">
        <v>0</v>
      </c>
      <c r="E87">
        <v>0</v>
      </c>
      <c r="F87">
        <v>0</v>
      </c>
      <c r="G87">
        <f t="shared" si="3"/>
        <v>0</v>
      </c>
      <c r="H87">
        <v>0</v>
      </c>
      <c r="I87" t="s">
        <v>200</v>
      </c>
      <c r="J87">
        <f t="shared" si="4"/>
        <v>0</v>
      </c>
      <c r="T87">
        <f t="shared" si="5"/>
        <v>1</v>
      </c>
    </row>
    <row r="88" spans="1:20" x14ac:dyDescent="0.25">
      <c r="A88" t="s">
        <v>89</v>
      </c>
      <c r="B88">
        <v>-1</v>
      </c>
      <c r="C88">
        <v>5</v>
      </c>
      <c r="D88">
        <v>0.225806451612903</v>
      </c>
      <c r="E88">
        <v>0.27265745007680398</v>
      </c>
      <c r="F88">
        <v>0.19139573205581584</v>
      </c>
      <c r="G88">
        <f t="shared" si="3"/>
        <v>9.1023873470819847</v>
      </c>
      <c r="H88">
        <v>0</v>
      </c>
      <c r="I88" t="s">
        <v>200</v>
      </c>
      <c r="J88">
        <f t="shared" si="4"/>
        <v>0.24936829402688537</v>
      </c>
      <c r="T88">
        <f t="shared" si="5"/>
        <v>1</v>
      </c>
    </row>
    <row r="89" spans="1:20" x14ac:dyDescent="0.25">
      <c r="A89" t="s">
        <v>90</v>
      </c>
      <c r="B89">
        <v>450</v>
      </c>
      <c r="C89">
        <v>14</v>
      </c>
      <c r="D89">
        <v>0.5</v>
      </c>
      <c r="E89">
        <v>0.64516129032257996</v>
      </c>
      <c r="F89">
        <v>0.62330963971988518</v>
      </c>
      <c r="G89">
        <f t="shared" si="3"/>
        <v>23.433691481267964</v>
      </c>
      <c r="H89">
        <v>0</v>
      </c>
      <c r="I89" t="s">
        <v>200</v>
      </c>
      <c r="J89">
        <f t="shared" si="4"/>
        <v>0.74001093381241279</v>
      </c>
      <c r="T89">
        <f t="shared" si="5"/>
        <v>1</v>
      </c>
    </row>
    <row r="90" spans="1:20" x14ac:dyDescent="0.25">
      <c r="A90" t="s">
        <v>91</v>
      </c>
      <c r="B90">
        <v>487</v>
      </c>
      <c r="C90">
        <v>27</v>
      </c>
      <c r="D90">
        <v>0.14200680272108801</v>
      </c>
      <c r="E90">
        <v>0.24961498488284201</v>
      </c>
      <c r="F90">
        <v>0.56874665201067243</v>
      </c>
      <c r="G90">
        <f t="shared" si="3"/>
        <v>10.886615302288977</v>
      </c>
      <c r="H90">
        <v>1</v>
      </c>
      <c r="I90" t="s">
        <v>200</v>
      </c>
      <c r="J90">
        <f t="shared" si="4"/>
        <v>0.5759956640582824</v>
      </c>
      <c r="T90">
        <f t="shared" si="5"/>
        <v>1</v>
      </c>
    </row>
    <row r="91" spans="1:20" x14ac:dyDescent="0.25">
      <c r="A91" t="s">
        <v>92</v>
      </c>
      <c r="B91">
        <v>2146</v>
      </c>
      <c r="C91">
        <v>12</v>
      </c>
      <c r="D91">
        <v>0.45652173913043398</v>
      </c>
      <c r="E91">
        <v>0.47377868530596901</v>
      </c>
      <c r="F91">
        <v>0.10021445081716884</v>
      </c>
      <c r="G91">
        <f t="shared" si="3"/>
        <v>11.152762025702845</v>
      </c>
      <c r="H91">
        <v>0</v>
      </c>
      <c r="I91" t="s">
        <v>200</v>
      </c>
      <c r="J91">
        <f t="shared" si="4"/>
        <v>0.23060091670968919</v>
      </c>
      <c r="T91">
        <f t="shared" si="5"/>
        <v>1</v>
      </c>
    </row>
    <row r="92" spans="1:20" x14ac:dyDescent="0.25">
      <c r="A92" t="s">
        <v>93</v>
      </c>
      <c r="B92">
        <v>261</v>
      </c>
      <c r="C92">
        <v>17</v>
      </c>
      <c r="D92">
        <v>7.7777777777777696E-2</v>
      </c>
      <c r="E92">
        <v>0.117022629036359</v>
      </c>
      <c r="F92">
        <v>0.57512962064590367</v>
      </c>
      <c r="G92">
        <f t="shared" si="3"/>
        <v>6.9452896675216849</v>
      </c>
      <c r="H92">
        <v>0</v>
      </c>
      <c r="I92" t="s">
        <v>199</v>
      </c>
      <c r="J92">
        <f t="shared" si="4"/>
        <v>0.54879896216636292</v>
      </c>
      <c r="T92">
        <f t="shared" si="5"/>
        <v>0</v>
      </c>
    </row>
    <row r="93" spans="1:20" x14ac:dyDescent="0.25">
      <c r="A93" t="s">
        <v>94</v>
      </c>
      <c r="B93">
        <v>400</v>
      </c>
      <c r="C93">
        <v>12</v>
      </c>
      <c r="D93">
        <v>0.1125</v>
      </c>
      <c r="E93">
        <v>0.16915192743764099</v>
      </c>
      <c r="F93">
        <v>7.4011805969556033E-2</v>
      </c>
      <c r="G93">
        <f t="shared" si="3"/>
        <v>4.4837027834607586</v>
      </c>
      <c r="H93">
        <v>0</v>
      </c>
      <c r="I93" t="s">
        <v>200</v>
      </c>
      <c r="J93">
        <f t="shared" si="4"/>
        <v>0.11169101086012863</v>
      </c>
      <c r="T93">
        <f t="shared" si="5"/>
        <v>1</v>
      </c>
    </row>
    <row r="94" spans="1:20" x14ac:dyDescent="0.25">
      <c r="A94" t="s">
        <v>95</v>
      </c>
      <c r="B94">
        <v>904</v>
      </c>
      <c r="C94">
        <v>12</v>
      </c>
      <c r="D94">
        <v>0.12962962962962901</v>
      </c>
      <c r="E94">
        <v>0.12743375786854</v>
      </c>
      <c r="F94">
        <v>0.85686367472783231</v>
      </c>
      <c r="G94">
        <f t="shared" si="3"/>
        <v>9.6759472509948896</v>
      </c>
      <c r="H94">
        <v>0</v>
      </c>
      <c r="I94" t="s">
        <v>199</v>
      </c>
      <c r="J94">
        <f t="shared" si="4"/>
        <v>0.80962702179171997</v>
      </c>
      <c r="T94">
        <f t="shared" si="5"/>
        <v>0</v>
      </c>
    </row>
    <row r="95" spans="1:20" x14ac:dyDescent="0.25">
      <c r="A95" t="s">
        <v>96</v>
      </c>
      <c r="B95">
        <v>1049</v>
      </c>
      <c r="C95">
        <v>15</v>
      </c>
      <c r="D95">
        <v>0</v>
      </c>
      <c r="E95">
        <v>0</v>
      </c>
      <c r="F95">
        <v>0</v>
      </c>
      <c r="G95">
        <f t="shared" si="3"/>
        <v>0</v>
      </c>
      <c r="H95">
        <v>0</v>
      </c>
      <c r="I95" t="s">
        <v>199</v>
      </c>
      <c r="J95">
        <f t="shared" si="4"/>
        <v>0</v>
      </c>
      <c r="T95">
        <f t="shared" si="5"/>
        <v>0</v>
      </c>
    </row>
    <row r="96" spans="1:20" x14ac:dyDescent="0.25">
      <c r="A96" t="s">
        <v>97</v>
      </c>
      <c r="B96">
        <v>2172</v>
      </c>
      <c r="C96">
        <v>17</v>
      </c>
      <c r="D96">
        <v>0.210711150131694</v>
      </c>
      <c r="E96">
        <v>0.50639086292847002</v>
      </c>
      <c r="F96">
        <v>0.79538378297543011</v>
      </c>
      <c r="G96">
        <f t="shared" si="3"/>
        <v>17.578292824807935</v>
      </c>
      <c r="H96">
        <v>0</v>
      </c>
      <c r="I96" t="s">
        <v>199</v>
      </c>
      <c r="J96">
        <f t="shared" si="4"/>
        <v>0.83819469227675059</v>
      </c>
      <c r="T96">
        <f t="shared" si="5"/>
        <v>0</v>
      </c>
    </row>
    <row r="97" spans="1:20" x14ac:dyDescent="0.25">
      <c r="A97" t="s">
        <v>98</v>
      </c>
      <c r="B97">
        <v>491</v>
      </c>
      <c r="C97">
        <v>14</v>
      </c>
      <c r="D97">
        <v>0.66666666666666596</v>
      </c>
      <c r="E97">
        <v>0.64880952380952295</v>
      </c>
      <c r="F97">
        <v>0.75368534922715114</v>
      </c>
      <c r="G97">
        <f t="shared" si="3"/>
        <v>27.529521833811359</v>
      </c>
      <c r="H97">
        <v>0</v>
      </c>
      <c r="I97" t="s">
        <v>199</v>
      </c>
      <c r="J97">
        <f t="shared" si="4"/>
        <v>0.8747453857330072</v>
      </c>
      <c r="T97">
        <f t="shared" si="5"/>
        <v>0</v>
      </c>
    </row>
    <row r="98" spans="1:20" x14ac:dyDescent="0.25">
      <c r="A98" t="s">
        <v>99</v>
      </c>
      <c r="B98">
        <v>1034</v>
      </c>
      <c r="C98">
        <v>16</v>
      </c>
      <c r="D98">
        <v>0.219780219780219</v>
      </c>
      <c r="E98">
        <v>0.47492899612464801</v>
      </c>
      <c r="F98">
        <v>0.27127909601301314</v>
      </c>
      <c r="G98">
        <f t="shared" si="3"/>
        <v>12.191894544165221</v>
      </c>
      <c r="H98">
        <v>0</v>
      </c>
      <c r="I98" t="s">
        <v>199</v>
      </c>
      <c r="J98">
        <f t="shared" si="4"/>
        <v>0.36111500761466331</v>
      </c>
      <c r="T98">
        <f t="shared" si="5"/>
        <v>0</v>
      </c>
    </row>
    <row r="99" spans="1:20" x14ac:dyDescent="0.25">
      <c r="A99" t="s">
        <v>100</v>
      </c>
      <c r="B99">
        <v>178</v>
      </c>
      <c r="C99">
        <v>9</v>
      </c>
      <c r="D99">
        <v>0.29166666666666602</v>
      </c>
      <c r="E99">
        <v>0.38998983739837401</v>
      </c>
      <c r="F99">
        <v>0.61801590346471547</v>
      </c>
      <c r="G99">
        <f t="shared" si="3"/>
        <v>16.50846035474374</v>
      </c>
      <c r="H99">
        <v>0</v>
      </c>
      <c r="I99" t="s">
        <v>200</v>
      </c>
      <c r="J99">
        <f t="shared" si="4"/>
        <v>0.66337894726458535</v>
      </c>
      <c r="T99">
        <f t="shared" si="5"/>
        <v>1</v>
      </c>
    </row>
    <row r="100" spans="1:20" x14ac:dyDescent="0.25">
      <c r="A100" t="s">
        <v>101</v>
      </c>
      <c r="B100">
        <v>265</v>
      </c>
      <c r="C100">
        <v>8</v>
      </c>
      <c r="D100">
        <v>0</v>
      </c>
      <c r="E100">
        <v>0</v>
      </c>
      <c r="F100">
        <v>0</v>
      </c>
      <c r="G100">
        <f t="shared" si="3"/>
        <v>0</v>
      </c>
      <c r="H100">
        <v>0</v>
      </c>
      <c r="I100" t="s">
        <v>200</v>
      </c>
      <c r="J100">
        <f t="shared" si="4"/>
        <v>0</v>
      </c>
      <c r="T100">
        <f t="shared" si="5"/>
        <v>1</v>
      </c>
    </row>
    <row r="101" spans="1:20" x14ac:dyDescent="0.25">
      <c r="A101" t="s">
        <v>102</v>
      </c>
      <c r="B101">
        <v>5430</v>
      </c>
      <c r="C101">
        <v>12</v>
      </c>
      <c r="D101">
        <v>0.128571428571428</v>
      </c>
      <c r="E101">
        <v>0.16964960662343401</v>
      </c>
      <c r="F101">
        <v>0.16306343235239196</v>
      </c>
      <c r="G101">
        <f t="shared" si="3"/>
        <v>6.1058288508965006</v>
      </c>
      <c r="H101">
        <v>0</v>
      </c>
      <c r="I101" t="s">
        <v>199</v>
      </c>
      <c r="J101">
        <f t="shared" si="4"/>
        <v>0.19354415329898236</v>
      </c>
      <c r="T101">
        <f t="shared" si="5"/>
        <v>0</v>
      </c>
    </row>
    <row r="102" spans="1:20" x14ac:dyDescent="0.25">
      <c r="A102" t="s">
        <v>103</v>
      </c>
      <c r="B102">
        <v>432</v>
      </c>
      <c r="C102">
        <v>12</v>
      </c>
      <c r="D102">
        <v>0.38786764705882298</v>
      </c>
      <c r="E102">
        <v>0.63895526960784299</v>
      </c>
      <c r="F102">
        <v>0.2074099683674655</v>
      </c>
      <c r="G102">
        <f t="shared" si="3"/>
        <v>14.872633308765121</v>
      </c>
      <c r="H102">
        <v>0</v>
      </c>
      <c r="I102" t="s">
        <v>200</v>
      </c>
      <c r="J102">
        <f t="shared" si="4"/>
        <v>0.35324679015816984</v>
      </c>
      <c r="T102">
        <f t="shared" si="5"/>
        <v>1</v>
      </c>
    </row>
    <row r="103" spans="1:20" x14ac:dyDescent="0.25">
      <c r="A103" t="s">
        <v>104</v>
      </c>
      <c r="B103">
        <v>330</v>
      </c>
      <c r="C103">
        <v>17</v>
      </c>
      <c r="D103">
        <v>0.154</v>
      </c>
      <c r="E103">
        <v>0.17841628014842301</v>
      </c>
      <c r="F103">
        <v>0.91560978383658276</v>
      </c>
      <c r="G103">
        <f t="shared" si="3"/>
        <v>11.720564610980766</v>
      </c>
      <c r="H103">
        <v>0</v>
      </c>
      <c r="I103" t="s">
        <v>199</v>
      </c>
      <c r="J103">
        <f t="shared" si="4"/>
        <v>0.87513206148260902</v>
      </c>
      <c r="T103">
        <f t="shared" si="5"/>
        <v>0</v>
      </c>
    </row>
    <row r="104" spans="1:20" x14ac:dyDescent="0.25">
      <c r="A104" t="s">
        <v>105</v>
      </c>
      <c r="B104">
        <v>540</v>
      </c>
      <c r="C104">
        <v>14</v>
      </c>
      <c r="D104">
        <v>0.107142857142857</v>
      </c>
      <c r="E104">
        <v>8.0994897959183604E-2</v>
      </c>
      <c r="F104">
        <v>0.5549449214365676</v>
      </c>
      <c r="G104">
        <f t="shared" si="3"/>
        <v>6.7548687321063223</v>
      </c>
      <c r="H104">
        <v>0</v>
      </c>
      <c r="I104" t="s">
        <v>200</v>
      </c>
      <c r="J104">
        <f t="shared" si="4"/>
        <v>0.52636369459903321</v>
      </c>
      <c r="T104">
        <f t="shared" si="5"/>
        <v>1</v>
      </c>
    </row>
    <row r="105" spans="1:20" x14ac:dyDescent="0.25">
      <c r="A105" t="s">
        <v>106</v>
      </c>
      <c r="B105">
        <v>551</v>
      </c>
      <c r="C105">
        <v>19</v>
      </c>
      <c r="D105">
        <v>0</v>
      </c>
      <c r="E105">
        <v>0</v>
      </c>
      <c r="F105">
        <v>0</v>
      </c>
      <c r="G105">
        <f t="shared" si="3"/>
        <v>0</v>
      </c>
      <c r="H105">
        <v>0</v>
      </c>
      <c r="I105" t="s">
        <v>200</v>
      </c>
      <c r="J105">
        <f t="shared" si="4"/>
        <v>0</v>
      </c>
      <c r="T105">
        <f t="shared" si="5"/>
        <v>1</v>
      </c>
    </row>
    <row r="106" spans="1:20" x14ac:dyDescent="0.25">
      <c r="A106" t="s">
        <v>107</v>
      </c>
      <c r="B106">
        <v>175</v>
      </c>
      <c r="C106">
        <v>14</v>
      </c>
      <c r="D106">
        <v>0.110957004160887</v>
      </c>
      <c r="E106">
        <v>0.15036096589494599</v>
      </c>
      <c r="F106">
        <v>0.19840144589211917</v>
      </c>
      <c r="G106">
        <f t="shared" si="3"/>
        <v>5.9612620318417688</v>
      </c>
      <c r="H106">
        <v>0</v>
      </c>
      <c r="I106" t="s">
        <v>200</v>
      </c>
      <c r="J106">
        <f t="shared" si="4"/>
        <v>0.21972919489798515</v>
      </c>
      <c r="T106">
        <f t="shared" si="5"/>
        <v>1</v>
      </c>
    </row>
    <row r="107" spans="1:20" x14ac:dyDescent="0.25">
      <c r="A107" t="s">
        <v>108</v>
      </c>
      <c r="B107">
        <v>623</v>
      </c>
      <c r="C107">
        <v>25</v>
      </c>
      <c r="D107">
        <v>0.31578947368421001</v>
      </c>
      <c r="E107">
        <v>0.469042752512348</v>
      </c>
      <c r="F107">
        <v>0.69131257276289804</v>
      </c>
      <c r="G107">
        <f t="shared" si="3"/>
        <v>18.713492014293113</v>
      </c>
      <c r="H107">
        <v>1</v>
      </c>
      <c r="I107" t="s">
        <v>200</v>
      </c>
      <c r="J107">
        <f t="shared" si="4"/>
        <v>0.74756881335749892</v>
      </c>
      <c r="T107">
        <f t="shared" si="5"/>
        <v>1</v>
      </c>
    </row>
    <row r="108" spans="1:20" x14ac:dyDescent="0.25">
      <c r="A108" t="s">
        <v>109</v>
      </c>
      <c r="B108">
        <v>98</v>
      </c>
      <c r="C108">
        <v>12</v>
      </c>
      <c r="D108">
        <v>0</v>
      </c>
      <c r="E108">
        <v>0</v>
      </c>
      <c r="F108">
        <v>0</v>
      </c>
      <c r="G108">
        <f t="shared" si="3"/>
        <v>0</v>
      </c>
      <c r="H108">
        <v>0</v>
      </c>
      <c r="I108" t="s">
        <v>200</v>
      </c>
      <c r="J108">
        <f t="shared" si="4"/>
        <v>0</v>
      </c>
      <c r="T108">
        <f t="shared" si="5"/>
        <v>1</v>
      </c>
    </row>
    <row r="109" spans="1:20" x14ac:dyDescent="0.25">
      <c r="A109" t="s">
        <v>110</v>
      </c>
      <c r="B109">
        <v>614</v>
      </c>
      <c r="C109">
        <v>21</v>
      </c>
      <c r="D109">
        <v>0.13312969326714999</v>
      </c>
      <c r="E109">
        <v>0.19923035983252099</v>
      </c>
      <c r="F109">
        <v>0.34840181064038356</v>
      </c>
      <c r="G109">
        <f t="shared" si="3"/>
        <v>8.3938964897712172</v>
      </c>
      <c r="H109">
        <v>1</v>
      </c>
      <c r="I109" t="s">
        <v>199</v>
      </c>
      <c r="J109">
        <f t="shared" si="4"/>
        <v>0.36672067086956439</v>
      </c>
      <c r="T109">
        <f t="shared" si="5"/>
        <v>0</v>
      </c>
    </row>
    <row r="110" spans="1:20" x14ac:dyDescent="0.25">
      <c r="A110" t="s">
        <v>111</v>
      </c>
      <c r="B110">
        <v>84</v>
      </c>
      <c r="C110">
        <v>17</v>
      </c>
      <c r="D110">
        <v>0</v>
      </c>
      <c r="E110">
        <v>0</v>
      </c>
      <c r="F110">
        <v>0</v>
      </c>
      <c r="G110">
        <f t="shared" si="3"/>
        <v>0</v>
      </c>
      <c r="H110">
        <v>0</v>
      </c>
      <c r="I110" t="s">
        <v>200</v>
      </c>
      <c r="J110">
        <f t="shared" si="4"/>
        <v>0</v>
      </c>
      <c r="T110">
        <f t="shared" si="5"/>
        <v>1</v>
      </c>
    </row>
    <row r="111" spans="1:20" x14ac:dyDescent="0.25">
      <c r="A111" t="s">
        <v>112</v>
      </c>
      <c r="B111">
        <v>190</v>
      </c>
      <c r="C111">
        <v>17</v>
      </c>
      <c r="D111">
        <v>9.0517241379310304E-2</v>
      </c>
      <c r="E111">
        <v>0.10757441791924501</v>
      </c>
      <c r="F111">
        <v>0.5125675461449557</v>
      </c>
      <c r="G111">
        <f t="shared" si="3"/>
        <v>6.8358175772549732</v>
      </c>
      <c r="H111">
        <v>0</v>
      </c>
      <c r="I111" t="s">
        <v>199</v>
      </c>
      <c r="J111">
        <f t="shared" si="4"/>
        <v>0.49187739925224017</v>
      </c>
      <c r="T111">
        <f t="shared" si="5"/>
        <v>0</v>
      </c>
    </row>
    <row r="112" spans="1:20" x14ac:dyDescent="0.25">
      <c r="A112" t="s">
        <v>113</v>
      </c>
      <c r="B112">
        <v>351</v>
      </c>
      <c r="C112">
        <v>18</v>
      </c>
      <c r="D112">
        <v>0.17592592592592499</v>
      </c>
      <c r="E112">
        <v>0.225054466230936</v>
      </c>
      <c r="F112">
        <v>0.16851227600028496</v>
      </c>
      <c r="G112">
        <f t="shared" si="3"/>
        <v>7.5302547135138269</v>
      </c>
      <c r="H112">
        <v>0</v>
      </c>
      <c r="I112" t="s">
        <v>200</v>
      </c>
      <c r="J112">
        <f t="shared" si="4"/>
        <v>0.21426453423903616</v>
      </c>
      <c r="T112">
        <f t="shared" si="5"/>
        <v>1</v>
      </c>
    </row>
    <row r="113" spans="1:20" x14ac:dyDescent="0.25">
      <c r="A113" t="s">
        <v>114</v>
      </c>
      <c r="B113">
        <v>115</v>
      </c>
      <c r="C113">
        <v>18</v>
      </c>
      <c r="D113">
        <v>0.85714285714285698</v>
      </c>
      <c r="E113">
        <v>0.950234741784037</v>
      </c>
      <c r="F113">
        <v>0.80555103855287979</v>
      </c>
      <c r="G113">
        <f t="shared" si="3"/>
        <v>34.757808303111851</v>
      </c>
      <c r="H113">
        <v>0</v>
      </c>
      <c r="I113" t="s">
        <v>200</v>
      </c>
      <c r="J113">
        <f t="shared" si="4"/>
        <v>1.0007571687686849</v>
      </c>
      <c r="T113">
        <f t="shared" si="5"/>
        <v>1</v>
      </c>
    </row>
    <row r="114" spans="1:20" x14ac:dyDescent="0.25">
      <c r="A114" t="s">
        <v>115</v>
      </c>
      <c r="B114">
        <v>1477</v>
      </c>
      <c r="C114">
        <v>6</v>
      </c>
      <c r="D114">
        <v>0.231343283582089</v>
      </c>
      <c r="E114">
        <v>0.392007354531689</v>
      </c>
      <c r="F114">
        <v>0.79040061694596897</v>
      </c>
      <c r="G114">
        <f t="shared" si="3"/>
        <v>16.615986027875309</v>
      </c>
      <c r="H114">
        <v>0</v>
      </c>
      <c r="I114" t="s">
        <v>199</v>
      </c>
      <c r="J114">
        <f t="shared" si="4"/>
        <v>0.8128963545159188</v>
      </c>
      <c r="T114">
        <f t="shared" si="5"/>
        <v>0</v>
      </c>
    </row>
    <row r="115" spans="1:20" x14ac:dyDescent="0.25">
      <c r="A115" t="s">
        <v>116</v>
      </c>
      <c r="B115">
        <v>179</v>
      </c>
      <c r="C115">
        <v>25</v>
      </c>
      <c r="D115">
        <v>9.7222222222222196E-2</v>
      </c>
      <c r="E115">
        <v>0.12552966101694901</v>
      </c>
      <c r="F115">
        <v>0.48341211424734054</v>
      </c>
      <c r="G115">
        <f t="shared" si="3"/>
        <v>7.2277502000527303</v>
      </c>
      <c r="H115">
        <v>1</v>
      </c>
      <c r="I115" t="s">
        <v>200</v>
      </c>
      <c r="J115">
        <f t="shared" si="4"/>
        <v>0.46989905724821857</v>
      </c>
      <c r="T115">
        <f t="shared" si="5"/>
        <v>1</v>
      </c>
    </row>
    <row r="116" spans="1:20" x14ac:dyDescent="0.25">
      <c r="A116" t="s">
        <v>117</v>
      </c>
      <c r="B116">
        <v>139</v>
      </c>
      <c r="C116">
        <v>8</v>
      </c>
      <c r="D116">
        <v>0.33333333333333298</v>
      </c>
      <c r="E116">
        <v>0.26287262872628703</v>
      </c>
      <c r="F116">
        <v>0.76645856185903616</v>
      </c>
      <c r="G116">
        <f t="shared" si="3"/>
        <v>16.25914069332935</v>
      </c>
      <c r="H116">
        <v>0</v>
      </c>
      <c r="I116" t="s">
        <v>200</v>
      </c>
      <c r="J116">
        <f t="shared" si="4"/>
        <v>0.77572056475172324</v>
      </c>
      <c r="T116">
        <f t="shared" si="5"/>
        <v>1</v>
      </c>
    </row>
    <row r="117" spans="1:20" x14ac:dyDescent="0.25">
      <c r="A117" t="s">
        <v>118</v>
      </c>
      <c r="B117">
        <v>638</v>
      </c>
      <c r="C117">
        <v>22</v>
      </c>
      <c r="D117">
        <v>0.21994134897360601</v>
      </c>
      <c r="E117">
        <v>0.27653301320144702</v>
      </c>
      <c r="F117">
        <v>0.76320446036456857</v>
      </c>
      <c r="G117">
        <f t="shared" si="3"/>
        <v>14.375564735726382</v>
      </c>
      <c r="H117">
        <v>1</v>
      </c>
      <c r="I117" t="s">
        <v>199</v>
      </c>
      <c r="J117">
        <f t="shared" si="4"/>
        <v>0.76418475186576174</v>
      </c>
      <c r="T117">
        <f t="shared" si="5"/>
        <v>0</v>
      </c>
    </row>
    <row r="118" spans="1:20" x14ac:dyDescent="0.25">
      <c r="A118" t="s">
        <v>119</v>
      </c>
      <c r="B118">
        <v>849</v>
      </c>
      <c r="C118">
        <v>22</v>
      </c>
      <c r="D118">
        <v>0</v>
      </c>
      <c r="E118">
        <v>0</v>
      </c>
      <c r="F118">
        <v>0</v>
      </c>
      <c r="G118">
        <f t="shared" si="3"/>
        <v>0</v>
      </c>
      <c r="H118">
        <v>1</v>
      </c>
      <c r="I118" t="s">
        <v>199</v>
      </c>
      <c r="J118">
        <f t="shared" si="4"/>
        <v>0</v>
      </c>
      <c r="T118">
        <f t="shared" si="5"/>
        <v>0</v>
      </c>
    </row>
    <row r="119" spans="1:20" x14ac:dyDescent="0.25">
      <c r="A119" t="s">
        <v>120</v>
      </c>
      <c r="B119">
        <v>898</v>
      </c>
      <c r="C119">
        <v>8</v>
      </c>
      <c r="D119">
        <v>0.28888888888888797</v>
      </c>
      <c r="E119">
        <v>0.31145251396647999</v>
      </c>
      <c r="F119">
        <v>0.82377026924228558</v>
      </c>
      <c r="G119">
        <f t="shared" si="3"/>
        <v>16.802333054207306</v>
      </c>
      <c r="H119">
        <v>0</v>
      </c>
      <c r="I119" t="s">
        <v>200</v>
      </c>
      <c r="J119">
        <f t="shared" si="4"/>
        <v>0.83257263400024184</v>
      </c>
      <c r="T119">
        <f t="shared" si="5"/>
        <v>1</v>
      </c>
    </row>
    <row r="120" spans="1:20" x14ac:dyDescent="0.25">
      <c r="A120" t="s">
        <v>121</v>
      </c>
      <c r="B120">
        <v>207</v>
      </c>
      <c r="C120">
        <v>8</v>
      </c>
      <c r="D120">
        <v>0.14808362369337899</v>
      </c>
      <c r="E120">
        <v>0.43221029560525998</v>
      </c>
      <c r="F120">
        <v>0.67728002807214205</v>
      </c>
      <c r="G120">
        <f t="shared" si="3"/>
        <v>14.05130933653</v>
      </c>
      <c r="H120">
        <v>0</v>
      </c>
      <c r="I120" t="s">
        <v>199</v>
      </c>
      <c r="J120">
        <f t="shared" si="4"/>
        <v>0.71080244675531778</v>
      </c>
      <c r="T120">
        <f t="shared" si="5"/>
        <v>0</v>
      </c>
    </row>
    <row r="121" spans="1:20" x14ac:dyDescent="0.25">
      <c r="A121" t="s">
        <v>122</v>
      </c>
      <c r="B121">
        <v>32</v>
      </c>
      <c r="C121">
        <v>9</v>
      </c>
      <c r="D121">
        <v>0</v>
      </c>
      <c r="E121">
        <v>0</v>
      </c>
      <c r="F121">
        <v>0</v>
      </c>
      <c r="G121">
        <f t="shared" si="3"/>
        <v>0</v>
      </c>
      <c r="H121">
        <v>0</v>
      </c>
      <c r="I121" t="s">
        <v>200</v>
      </c>
      <c r="J121">
        <f t="shared" si="4"/>
        <v>0</v>
      </c>
      <c r="T121">
        <f t="shared" si="5"/>
        <v>1</v>
      </c>
    </row>
    <row r="122" spans="1:20" x14ac:dyDescent="0.25">
      <c r="A122" t="s">
        <v>123</v>
      </c>
      <c r="B122">
        <v>261</v>
      </c>
      <c r="C122">
        <v>19</v>
      </c>
      <c r="D122">
        <v>0.108225108225108</v>
      </c>
      <c r="E122">
        <v>8.8435374149659796E-2</v>
      </c>
      <c r="F122">
        <v>0.1025835806011226</v>
      </c>
      <c r="G122">
        <f t="shared" si="3"/>
        <v>3.9756116814647022</v>
      </c>
      <c r="H122">
        <v>0</v>
      </c>
      <c r="I122" t="s">
        <v>199</v>
      </c>
      <c r="J122">
        <f t="shared" si="4"/>
        <v>0.1208348081934531</v>
      </c>
      <c r="T122">
        <f t="shared" si="5"/>
        <v>0</v>
      </c>
    </row>
    <row r="123" spans="1:20" x14ac:dyDescent="0.25">
      <c r="A123" t="s">
        <v>124</v>
      </c>
      <c r="B123">
        <v>183</v>
      </c>
      <c r="C123">
        <v>33</v>
      </c>
      <c r="D123">
        <v>0.33333333333333298</v>
      </c>
      <c r="E123">
        <v>0.27832244008714602</v>
      </c>
      <c r="F123">
        <v>0</v>
      </c>
      <c r="G123">
        <f t="shared" si="3"/>
        <v>0</v>
      </c>
      <c r="H123" s="1">
        <v>1</v>
      </c>
      <c r="I123" t="s">
        <v>200</v>
      </c>
      <c r="J123">
        <f t="shared" si="4"/>
        <v>8.8997821350762507E-2</v>
      </c>
      <c r="T123">
        <f t="shared" si="5"/>
        <v>1</v>
      </c>
    </row>
    <row r="124" spans="1:20" x14ac:dyDescent="0.25">
      <c r="A124" t="s">
        <v>125</v>
      </c>
      <c r="B124">
        <v>909</v>
      </c>
      <c r="C124">
        <v>19</v>
      </c>
      <c r="D124">
        <v>0.223566308243727</v>
      </c>
      <c r="E124">
        <v>0.43827551932789799</v>
      </c>
      <c r="F124">
        <v>5.6001230248023837E-2</v>
      </c>
      <c r="G124">
        <f t="shared" si="3"/>
        <v>7.0552169024834299</v>
      </c>
      <c r="H124">
        <v>0</v>
      </c>
      <c r="I124" t="s">
        <v>199</v>
      </c>
      <c r="J124">
        <f t="shared" si="4"/>
        <v>0.16041284191317376</v>
      </c>
      <c r="T124">
        <f t="shared" si="5"/>
        <v>0</v>
      </c>
    </row>
    <row r="125" spans="1:20" x14ac:dyDescent="0.25">
      <c r="A125" t="s">
        <v>126</v>
      </c>
      <c r="B125">
        <v>248</v>
      </c>
      <c r="C125">
        <v>26</v>
      </c>
      <c r="D125">
        <v>0.23076923076923</v>
      </c>
      <c r="E125">
        <v>0.21066433566433501</v>
      </c>
      <c r="F125">
        <v>0.69688676919853998</v>
      </c>
      <c r="G125">
        <f t="shared" si="3"/>
        <v>12.943062190307241</v>
      </c>
      <c r="H125">
        <v>1</v>
      </c>
      <c r="I125" t="s">
        <v>200</v>
      </c>
      <c r="J125">
        <f t="shared" si="4"/>
        <v>0.69240788248847596</v>
      </c>
      <c r="T125">
        <f t="shared" si="5"/>
        <v>1</v>
      </c>
    </row>
    <row r="126" spans="1:20" x14ac:dyDescent="0.25">
      <c r="A126" t="s">
        <v>127</v>
      </c>
      <c r="B126">
        <v>295</v>
      </c>
      <c r="C126">
        <v>18</v>
      </c>
      <c r="D126">
        <v>0.15217391304347799</v>
      </c>
      <c r="E126">
        <v>0.21321623956233801</v>
      </c>
      <c r="F126">
        <v>0.44110958153385793</v>
      </c>
      <c r="G126">
        <f t="shared" si="3"/>
        <v>9.7117087826707831</v>
      </c>
      <c r="H126">
        <v>0</v>
      </c>
      <c r="I126" t="s">
        <v>199</v>
      </c>
      <c r="J126">
        <f t="shared" si="4"/>
        <v>0.45485926259728754</v>
      </c>
      <c r="T126">
        <f t="shared" si="5"/>
        <v>0</v>
      </c>
    </row>
    <row r="127" spans="1:20" x14ac:dyDescent="0.25">
      <c r="A127" t="s">
        <v>128</v>
      </c>
      <c r="B127">
        <v>1285</v>
      </c>
      <c r="C127">
        <v>12</v>
      </c>
      <c r="D127">
        <v>0.101293103448275</v>
      </c>
      <c r="E127">
        <v>9.6390419088778601E-2</v>
      </c>
      <c r="F127">
        <v>0.23283915172434677</v>
      </c>
      <c r="G127">
        <f t="shared" si="3"/>
        <v>5.2595660021045267</v>
      </c>
      <c r="H127">
        <v>0</v>
      </c>
      <c r="I127" t="s">
        <v>199</v>
      </c>
      <c r="J127">
        <f t="shared" si="4"/>
        <v>0.23896263071449533</v>
      </c>
      <c r="T127">
        <f t="shared" si="5"/>
        <v>0</v>
      </c>
    </row>
    <row r="128" spans="1:20" x14ac:dyDescent="0.25">
      <c r="A128" t="s">
        <v>129</v>
      </c>
      <c r="B128">
        <v>687</v>
      </c>
      <c r="C128">
        <v>18</v>
      </c>
      <c r="D128">
        <v>9.9999999999999895E-2</v>
      </c>
      <c r="E128">
        <v>0.35759208054262998</v>
      </c>
      <c r="F128">
        <v>0.83869247899896648</v>
      </c>
      <c r="G128">
        <f t="shared" si="3"/>
        <v>12.427684085129101</v>
      </c>
      <c r="H128">
        <v>0</v>
      </c>
      <c r="I128" t="s">
        <v>200</v>
      </c>
      <c r="J128">
        <f t="shared" si="4"/>
        <v>0.83634164720759585</v>
      </c>
      <c r="T128">
        <f t="shared" si="5"/>
        <v>1</v>
      </c>
    </row>
    <row r="129" spans="1:20" x14ac:dyDescent="0.25">
      <c r="A129" t="s">
        <v>130</v>
      </c>
      <c r="B129">
        <v>-1</v>
      </c>
      <c r="C129">
        <v>18</v>
      </c>
      <c r="D129">
        <v>0</v>
      </c>
      <c r="E129">
        <v>0</v>
      </c>
      <c r="F129">
        <v>0</v>
      </c>
      <c r="G129">
        <f t="shared" si="3"/>
        <v>0</v>
      </c>
      <c r="H129">
        <v>0</v>
      </c>
      <c r="I129" t="s">
        <v>200</v>
      </c>
      <c r="J129">
        <f t="shared" si="4"/>
        <v>0</v>
      </c>
      <c r="T129">
        <f t="shared" si="5"/>
        <v>1</v>
      </c>
    </row>
    <row r="130" spans="1:20" x14ac:dyDescent="0.25">
      <c r="A130" t="s">
        <v>131</v>
      </c>
      <c r="B130">
        <v>327</v>
      </c>
      <c r="C130">
        <v>16</v>
      </c>
      <c r="D130">
        <v>0.22129629629629599</v>
      </c>
      <c r="E130">
        <v>0.27122877808062901</v>
      </c>
      <c r="F130">
        <v>0.14837605699665846</v>
      </c>
      <c r="G130">
        <f t="shared" si="3"/>
        <v>8.2912097920803554</v>
      </c>
      <c r="H130">
        <v>0</v>
      </c>
      <c r="I130" t="s">
        <v>199</v>
      </c>
      <c r="J130">
        <f t="shared" si="4"/>
        <v>0.20991383654274803</v>
      </c>
      <c r="T130">
        <f t="shared" si="5"/>
        <v>0</v>
      </c>
    </row>
    <row r="131" spans="1:20" x14ac:dyDescent="0.25">
      <c r="A131" t="s">
        <v>132</v>
      </c>
      <c r="B131">
        <v>834</v>
      </c>
      <c r="C131">
        <v>10</v>
      </c>
      <c r="D131">
        <v>0.17777777777777701</v>
      </c>
      <c r="E131">
        <v>0.31672605550156502</v>
      </c>
      <c r="F131">
        <v>0.62201766833958616</v>
      </c>
      <c r="G131">
        <f t="shared" ref="G131:G192" si="6">40*POWER(POWER(D131,1.2)*POWER(E131,1.2)*POWER(F131,1.2),(1/(3*1.2)))</f>
        <v>13.087237588461926</v>
      </c>
      <c r="H131">
        <v>0</v>
      </c>
      <c r="I131" t="s">
        <v>199</v>
      </c>
      <c r="J131">
        <f t="shared" ref="J131:J165" si="7">0.1*D131+0.2*E131+0.9*F131</f>
        <v>0.64093889038371821</v>
      </c>
      <c r="T131">
        <f t="shared" ref="T131:T191" si="8">IF(I131="female",0,1)</f>
        <v>0</v>
      </c>
    </row>
    <row r="132" spans="1:20" x14ac:dyDescent="0.25">
      <c r="A132" t="s">
        <v>133</v>
      </c>
      <c r="B132">
        <v>496</v>
      </c>
      <c r="C132">
        <v>4</v>
      </c>
      <c r="D132">
        <v>9.41176470588235E-2</v>
      </c>
      <c r="E132">
        <v>0.155129958960328</v>
      </c>
      <c r="F132">
        <v>0.21080945135088169</v>
      </c>
      <c r="G132">
        <f t="shared" si="6"/>
        <v>5.8185164114661827</v>
      </c>
      <c r="H132">
        <v>0</v>
      </c>
      <c r="I132" t="s">
        <v>199</v>
      </c>
      <c r="J132">
        <f t="shared" si="7"/>
        <v>0.23016626271374149</v>
      </c>
      <c r="T132">
        <f t="shared" si="8"/>
        <v>0</v>
      </c>
    </row>
    <row r="133" spans="1:20" x14ac:dyDescent="0.25">
      <c r="A133" t="s">
        <v>134</v>
      </c>
      <c r="B133">
        <v>50</v>
      </c>
      <c r="C133">
        <v>14</v>
      </c>
      <c r="D133">
        <v>0.14893617021276501</v>
      </c>
      <c r="E133">
        <v>7.0478723404255303E-2</v>
      </c>
      <c r="F133">
        <v>0.42362678325888969</v>
      </c>
      <c r="G133">
        <f t="shared" si="6"/>
        <v>6.5776970165079991</v>
      </c>
      <c r="H133">
        <v>0</v>
      </c>
      <c r="I133" t="s">
        <v>199</v>
      </c>
      <c r="J133">
        <f t="shared" si="7"/>
        <v>0.41025346663512829</v>
      </c>
      <c r="T133">
        <f t="shared" si="8"/>
        <v>0</v>
      </c>
    </row>
    <row r="134" spans="1:20" x14ac:dyDescent="0.25">
      <c r="A134" t="s">
        <v>135</v>
      </c>
      <c r="B134">
        <v>1141</v>
      </c>
      <c r="C134">
        <v>6</v>
      </c>
      <c r="D134">
        <v>0.119047619047619</v>
      </c>
      <c r="E134">
        <v>0.13722282806252201</v>
      </c>
      <c r="F134">
        <v>9.6200272138624698E-2</v>
      </c>
      <c r="G134">
        <f t="shared" si="6"/>
        <v>4.6505157337923606</v>
      </c>
      <c r="H134">
        <v>0</v>
      </c>
      <c r="I134" t="s">
        <v>199</v>
      </c>
      <c r="J134">
        <f t="shared" si="7"/>
        <v>0.12592957244202851</v>
      </c>
      <c r="T134">
        <f t="shared" si="8"/>
        <v>0</v>
      </c>
    </row>
    <row r="135" spans="1:20" x14ac:dyDescent="0.25">
      <c r="A135" t="s">
        <v>136</v>
      </c>
      <c r="B135">
        <v>510</v>
      </c>
      <c r="C135">
        <v>12</v>
      </c>
      <c r="D135">
        <v>0.75</v>
      </c>
      <c r="E135">
        <v>0.929824561403508</v>
      </c>
      <c r="F135">
        <v>0.50000640802219487</v>
      </c>
      <c r="G135">
        <f t="shared" si="6"/>
        <v>28.153946036271979</v>
      </c>
      <c r="H135">
        <v>0</v>
      </c>
      <c r="I135" t="s">
        <v>200</v>
      </c>
      <c r="J135">
        <f t="shared" si="7"/>
        <v>0.71097067950067694</v>
      </c>
      <c r="T135">
        <f t="shared" si="8"/>
        <v>1</v>
      </c>
    </row>
    <row r="136" spans="1:20" x14ac:dyDescent="0.25">
      <c r="A136" t="s">
        <v>137</v>
      </c>
      <c r="B136">
        <v>363</v>
      </c>
      <c r="C136">
        <v>12</v>
      </c>
      <c r="D136">
        <v>0.39682539682539603</v>
      </c>
      <c r="E136">
        <v>0.48458781362007097</v>
      </c>
      <c r="F136">
        <v>0.6886219691637987</v>
      </c>
      <c r="G136">
        <f t="shared" si="6"/>
        <v>20.388139594984906</v>
      </c>
      <c r="H136">
        <v>0</v>
      </c>
      <c r="I136" t="s">
        <v>199</v>
      </c>
      <c r="J136">
        <f t="shared" si="7"/>
        <v>0.75635987465397259</v>
      </c>
      <c r="T136">
        <f t="shared" si="8"/>
        <v>0</v>
      </c>
    </row>
    <row r="137" spans="1:20" x14ac:dyDescent="0.25">
      <c r="A137" t="s">
        <v>138</v>
      </c>
      <c r="B137">
        <v>73</v>
      </c>
      <c r="C137">
        <v>24</v>
      </c>
      <c r="D137">
        <v>1</v>
      </c>
      <c r="E137">
        <v>1</v>
      </c>
      <c r="F137">
        <v>0.79983388158270274</v>
      </c>
      <c r="G137">
        <f t="shared" si="6"/>
        <v>37.130140313014969</v>
      </c>
      <c r="H137">
        <v>1</v>
      </c>
      <c r="I137" t="s">
        <v>200</v>
      </c>
      <c r="J137">
        <f t="shared" si="7"/>
        <v>1.0198504934244326</v>
      </c>
      <c r="T137">
        <f t="shared" si="8"/>
        <v>1</v>
      </c>
    </row>
    <row r="138" spans="1:20" x14ac:dyDescent="0.25">
      <c r="A138" t="s">
        <v>139</v>
      </c>
      <c r="B138">
        <v>296</v>
      </c>
      <c r="C138">
        <v>29</v>
      </c>
      <c r="D138">
        <v>0.203703703703703</v>
      </c>
      <c r="E138">
        <v>0.221014492753623</v>
      </c>
      <c r="F138">
        <v>0.978781852814539</v>
      </c>
      <c r="G138">
        <f t="shared" si="6"/>
        <v>14.128471730602353</v>
      </c>
      <c r="H138" s="1">
        <v>1</v>
      </c>
      <c r="I138" t="s">
        <v>200</v>
      </c>
      <c r="J138">
        <f t="shared" si="7"/>
        <v>0.94547693645418007</v>
      </c>
      <c r="T138">
        <f t="shared" si="8"/>
        <v>1</v>
      </c>
    </row>
    <row r="139" spans="1:20" x14ac:dyDescent="0.25">
      <c r="A139" t="s">
        <v>140</v>
      </c>
      <c r="B139">
        <v>237</v>
      </c>
      <c r="C139">
        <v>14</v>
      </c>
      <c r="D139">
        <v>0</v>
      </c>
      <c r="E139">
        <v>0</v>
      </c>
      <c r="F139">
        <v>0</v>
      </c>
      <c r="G139">
        <f t="shared" si="6"/>
        <v>0</v>
      </c>
      <c r="H139">
        <v>0</v>
      </c>
      <c r="I139" t="s">
        <v>200</v>
      </c>
      <c r="J139">
        <f t="shared" si="7"/>
        <v>0</v>
      </c>
      <c r="T139">
        <f t="shared" si="8"/>
        <v>1</v>
      </c>
    </row>
    <row r="140" spans="1:20" x14ac:dyDescent="0.25">
      <c r="A140" t="s">
        <v>141</v>
      </c>
      <c r="B140">
        <v>678</v>
      </c>
      <c r="C140">
        <v>33</v>
      </c>
      <c r="D140">
        <v>0</v>
      </c>
      <c r="E140">
        <v>0</v>
      </c>
      <c r="F140">
        <v>0</v>
      </c>
      <c r="G140">
        <f t="shared" si="6"/>
        <v>0</v>
      </c>
      <c r="H140" s="1">
        <v>1</v>
      </c>
      <c r="I140" t="s">
        <v>200</v>
      </c>
      <c r="J140">
        <f t="shared" si="7"/>
        <v>0</v>
      </c>
      <c r="T140">
        <f t="shared" si="8"/>
        <v>1</v>
      </c>
    </row>
    <row r="141" spans="1:20" x14ac:dyDescent="0.25">
      <c r="A141" t="s">
        <v>142</v>
      </c>
      <c r="B141">
        <v>690</v>
      </c>
      <c r="C141">
        <v>16</v>
      </c>
      <c r="D141">
        <v>0.35271317829457299</v>
      </c>
      <c r="E141">
        <v>0.58558981976698798</v>
      </c>
      <c r="F141">
        <v>0.98156975159850368</v>
      </c>
      <c r="G141">
        <f t="shared" si="6"/>
        <v>23.498426479034393</v>
      </c>
      <c r="H141">
        <v>0</v>
      </c>
      <c r="I141" t="s">
        <v>199</v>
      </c>
      <c r="J141">
        <f t="shared" si="7"/>
        <v>1.0358020582215082</v>
      </c>
      <c r="T141">
        <f t="shared" si="8"/>
        <v>0</v>
      </c>
    </row>
    <row r="142" spans="1:20" x14ac:dyDescent="0.25">
      <c r="A142" t="s">
        <v>143</v>
      </c>
      <c r="B142">
        <v>320</v>
      </c>
      <c r="C142">
        <v>14</v>
      </c>
      <c r="D142">
        <v>0.12777777777777699</v>
      </c>
      <c r="E142">
        <v>0.24848793747876299</v>
      </c>
      <c r="F142">
        <v>0.1533367885015221</v>
      </c>
      <c r="G142">
        <f t="shared" si="6"/>
        <v>6.7794686967436206</v>
      </c>
      <c r="H142">
        <v>0</v>
      </c>
      <c r="I142" t="s">
        <v>200</v>
      </c>
      <c r="J142">
        <f t="shared" si="7"/>
        <v>0.20047847492490017</v>
      </c>
      <c r="T142">
        <f t="shared" si="8"/>
        <v>1</v>
      </c>
    </row>
    <row r="143" spans="1:20" x14ac:dyDescent="0.25">
      <c r="A143" t="s">
        <v>144</v>
      </c>
      <c r="B143">
        <v>174</v>
      </c>
      <c r="C143">
        <v>4</v>
      </c>
      <c r="D143">
        <v>9.7222222222222196E-2</v>
      </c>
      <c r="E143">
        <v>0.13102532679738499</v>
      </c>
      <c r="F143">
        <v>0.48562034828434208</v>
      </c>
      <c r="G143">
        <f t="shared" si="6"/>
        <v>7.3428707156481856</v>
      </c>
      <c r="H143">
        <v>0</v>
      </c>
      <c r="I143" t="s">
        <v>200</v>
      </c>
      <c r="J143">
        <f t="shared" si="7"/>
        <v>0.47298560103760712</v>
      </c>
      <c r="T143">
        <f t="shared" si="8"/>
        <v>1</v>
      </c>
    </row>
    <row r="144" spans="1:20" x14ac:dyDescent="0.25">
      <c r="A144" t="s">
        <v>145</v>
      </c>
      <c r="B144">
        <v>242</v>
      </c>
      <c r="C144">
        <v>24</v>
      </c>
      <c r="D144">
        <v>0.25</v>
      </c>
      <c r="E144">
        <v>0.32834507042253502</v>
      </c>
      <c r="F144">
        <v>0.71146219192239424</v>
      </c>
      <c r="G144">
        <f t="shared" si="6"/>
        <v>15.519132331610281</v>
      </c>
      <c r="H144">
        <v>1</v>
      </c>
      <c r="I144" t="s">
        <v>200</v>
      </c>
      <c r="J144">
        <f t="shared" si="7"/>
        <v>0.73098498681466184</v>
      </c>
      <c r="T144">
        <f t="shared" si="8"/>
        <v>1</v>
      </c>
    </row>
    <row r="145" spans="1:20" x14ac:dyDescent="0.25">
      <c r="A145" t="s">
        <v>146</v>
      </c>
      <c r="B145">
        <v>245</v>
      </c>
      <c r="C145">
        <v>10</v>
      </c>
      <c r="D145">
        <v>0</v>
      </c>
      <c r="E145">
        <v>0</v>
      </c>
      <c r="F145">
        <v>0</v>
      </c>
      <c r="G145">
        <f t="shared" si="6"/>
        <v>0</v>
      </c>
      <c r="H145">
        <v>0</v>
      </c>
      <c r="I145" t="s">
        <v>200</v>
      </c>
      <c r="J145">
        <f t="shared" si="7"/>
        <v>0</v>
      </c>
      <c r="T145">
        <f t="shared" si="8"/>
        <v>1</v>
      </c>
    </row>
    <row r="146" spans="1:20" x14ac:dyDescent="0.25">
      <c r="A146" t="s">
        <v>147</v>
      </c>
      <c r="B146">
        <v>61</v>
      </c>
      <c r="C146">
        <v>9</v>
      </c>
      <c r="D146">
        <v>1</v>
      </c>
      <c r="E146">
        <v>1</v>
      </c>
      <c r="F146">
        <v>0.34399922709685904</v>
      </c>
      <c r="G146">
        <f t="shared" si="6"/>
        <v>28.027163492478344</v>
      </c>
      <c r="H146">
        <v>0</v>
      </c>
      <c r="I146" t="s">
        <v>199</v>
      </c>
      <c r="J146">
        <f t="shared" si="7"/>
        <v>0.60959930438717325</v>
      </c>
      <c r="T146">
        <f t="shared" si="8"/>
        <v>0</v>
      </c>
    </row>
    <row r="147" spans="1:20" x14ac:dyDescent="0.25">
      <c r="A147" t="s">
        <v>123</v>
      </c>
      <c r="B147">
        <v>261</v>
      </c>
      <c r="C147">
        <v>19</v>
      </c>
      <c r="D147">
        <v>0.108225108225108</v>
      </c>
      <c r="E147">
        <v>8.8435374149659796E-2</v>
      </c>
      <c r="F147">
        <v>0.4765706865756304</v>
      </c>
      <c r="G147">
        <f t="shared" si="6"/>
        <v>6.6336687600248183</v>
      </c>
      <c r="H147">
        <v>0</v>
      </c>
      <c r="I147" t="s">
        <v>199</v>
      </c>
      <c r="J147">
        <f t="shared" si="7"/>
        <v>0.45742320357051014</v>
      </c>
      <c r="T147">
        <f t="shared" si="8"/>
        <v>0</v>
      </c>
    </row>
    <row r="148" spans="1:20" x14ac:dyDescent="0.25">
      <c r="A148" t="s">
        <v>148</v>
      </c>
      <c r="B148">
        <v>358</v>
      </c>
      <c r="C148">
        <v>10</v>
      </c>
      <c r="D148">
        <v>0.26009227220299802</v>
      </c>
      <c r="E148">
        <v>0.26714592311292001</v>
      </c>
      <c r="F148">
        <v>0.25860993748539052</v>
      </c>
      <c r="G148">
        <f t="shared" si="6"/>
        <v>10.476922409948246</v>
      </c>
      <c r="H148">
        <v>0</v>
      </c>
      <c r="I148" t="s">
        <v>199</v>
      </c>
      <c r="J148">
        <f t="shared" si="7"/>
        <v>0.31218735557973532</v>
      </c>
      <c r="T148">
        <f t="shared" si="8"/>
        <v>0</v>
      </c>
    </row>
    <row r="149" spans="1:20" x14ac:dyDescent="0.25">
      <c r="A149" t="s">
        <v>149</v>
      </c>
      <c r="B149">
        <v>730</v>
      </c>
      <c r="C149">
        <v>19</v>
      </c>
      <c r="D149">
        <v>0.28999999999999998</v>
      </c>
      <c r="E149">
        <v>0.25892517006802701</v>
      </c>
      <c r="F149">
        <v>0.64229140293758802</v>
      </c>
      <c r="G149">
        <f t="shared" si="6"/>
        <v>14.560002527297542</v>
      </c>
      <c r="H149">
        <v>0</v>
      </c>
      <c r="I149" t="s">
        <v>199</v>
      </c>
      <c r="J149">
        <f t="shared" si="7"/>
        <v>0.65884729665743458</v>
      </c>
      <c r="T149">
        <f t="shared" si="8"/>
        <v>0</v>
      </c>
    </row>
    <row r="150" spans="1:20" x14ac:dyDescent="0.25">
      <c r="A150" t="s">
        <v>150</v>
      </c>
      <c r="B150">
        <v>1492</v>
      </c>
      <c r="C150">
        <v>13</v>
      </c>
      <c r="D150">
        <v>1</v>
      </c>
      <c r="E150">
        <v>1</v>
      </c>
      <c r="F150">
        <v>0.30221903467910816</v>
      </c>
      <c r="G150">
        <f t="shared" si="6"/>
        <v>26.84317788244908</v>
      </c>
      <c r="H150">
        <v>0</v>
      </c>
      <c r="I150" t="s">
        <v>200</v>
      </c>
      <c r="J150">
        <f t="shared" si="7"/>
        <v>0.57199713121119733</v>
      </c>
      <c r="T150">
        <f t="shared" si="8"/>
        <v>1</v>
      </c>
    </row>
    <row r="151" spans="1:20" x14ac:dyDescent="0.25">
      <c r="A151" t="s">
        <v>151</v>
      </c>
      <c r="B151">
        <v>640</v>
      </c>
      <c r="C151">
        <v>15</v>
      </c>
      <c r="D151">
        <v>0.33653846153846101</v>
      </c>
      <c r="E151">
        <v>0.431100547392682</v>
      </c>
      <c r="F151">
        <v>0.38539166330576946</v>
      </c>
      <c r="G151">
        <f t="shared" si="6"/>
        <v>15.295553229626842</v>
      </c>
      <c r="H151">
        <v>0</v>
      </c>
      <c r="I151" t="s">
        <v>200</v>
      </c>
      <c r="J151">
        <f t="shared" si="7"/>
        <v>0.46672645260757506</v>
      </c>
      <c r="T151">
        <f t="shared" si="8"/>
        <v>1</v>
      </c>
    </row>
    <row r="152" spans="1:20" x14ac:dyDescent="0.25">
      <c r="A152" t="s">
        <v>152</v>
      </c>
      <c r="B152">
        <v>410</v>
      </c>
      <c r="C152">
        <v>8</v>
      </c>
      <c r="D152">
        <v>0.51612903225806395</v>
      </c>
      <c r="E152">
        <v>0.69632169507511399</v>
      </c>
      <c r="F152">
        <v>0.51004238035502159</v>
      </c>
      <c r="G152">
        <f t="shared" si="6"/>
        <v>22.72225787956306</v>
      </c>
      <c r="H152">
        <v>0</v>
      </c>
      <c r="I152" t="s">
        <v>199</v>
      </c>
      <c r="J152">
        <f t="shared" si="7"/>
        <v>0.6499153845603487</v>
      </c>
      <c r="T152">
        <f t="shared" si="8"/>
        <v>0</v>
      </c>
    </row>
    <row r="153" spans="1:20" x14ac:dyDescent="0.25">
      <c r="A153" t="s">
        <v>153</v>
      </c>
      <c r="B153">
        <v>433</v>
      </c>
      <c r="C153">
        <v>11</v>
      </c>
      <c r="D153">
        <v>0.196721311475409</v>
      </c>
      <c r="E153">
        <v>0.17098360655737699</v>
      </c>
      <c r="F153">
        <v>0.15722518761785753</v>
      </c>
      <c r="G153">
        <f t="shared" si="6"/>
        <v>6.9689817416655</v>
      </c>
      <c r="H153">
        <v>0</v>
      </c>
      <c r="I153" t="s">
        <v>200</v>
      </c>
      <c r="J153">
        <f t="shared" si="7"/>
        <v>0.19537152131508811</v>
      </c>
      <c r="T153">
        <f t="shared" si="8"/>
        <v>1</v>
      </c>
    </row>
    <row r="154" spans="1:20" x14ac:dyDescent="0.25">
      <c r="A154" t="s">
        <v>154</v>
      </c>
      <c r="B154">
        <v>-1</v>
      </c>
      <c r="C154">
        <v>11</v>
      </c>
      <c r="D154">
        <v>9.0909090909090898E-2</v>
      </c>
      <c r="E154">
        <v>4.7455688965122901E-2</v>
      </c>
      <c r="F154">
        <v>0.42477297122428614</v>
      </c>
      <c r="G154">
        <f t="shared" si="6"/>
        <v>4.8949036612029246</v>
      </c>
      <c r="H154">
        <v>0</v>
      </c>
      <c r="I154" t="s">
        <v>200</v>
      </c>
      <c r="J154">
        <f t="shared" si="7"/>
        <v>0.40087772098579122</v>
      </c>
      <c r="T154">
        <f t="shared" si="8"/>
        <v>1</v>
      </c>
    </row>
    <row r="155" spans="1:20" x14ac:dyDescent="0.25">
      <c r="A155" t="s">
        <v>155</v>
      </c>
      <c r="B155">
        <v>431</v>
      </c>
      <c r="C155">
        <v>16</v>
      </c>
      <c r="D155">
        <v>0.13596491228070101</v>
      </c>
      <c r="E155">
        <v>0.27602673350041701</v>
      </c>
      <c r="F155">
        <v>0.18488498188607472</v>
      </c>
      <c r="G155">
        <f t="shared" si="6"/>
        <v>7.6293323476241115</v>
      </c>
      <c r="H155">
        <v>0</v>
      </c>
      <c r="I155" t="s">
        <v>200</v>
      </c>
      <c r="J155">
        <f t="shared" si="7"/>
        <v>0.23519832162562077</v>
      </c>
      <c r="T155">
        <f t="shared" si="8"/>
        <v>1</v>
      </c>
    </row>
    <row r="156" spans="1:20" x14ac:dyDescent="0.25">
      <c r="A156" t="s">
        <v>156</v>
      </c>
      <c r="B156">
        <v>103</v>
      </c>
      <c r="C156">
        <v>8</v>
      </c>
      <c r="D156">
        <v>0.29166666666666602</v>
      </c>
      <c r="E156">
        <v>0.18789251207729399</v>
      </c>
      <c r="F156">
        <v>1.3887701255180573E-2</v>
      </c>
      <c r="G156">
        <f t="shared" si="6"/>
        <v>3.6520400950677239</v>
      </c>
      <c r="H156">
        <v>0</v>
      </c>
      <c r="I156" t="s">
        <v>199</v>
      </c>
      <c r="J156">
        <f t="shared" si="7"/>
        <v>7.9244100211787932E-2</v>
      </c>
      <c r="T156">
        <f t="shared" si="8"/>
        <v>0</v>
      </c>
    </row>
    <row r="157" spans="1:20" x14ac:dyDescent="0.25">
      <c r="A157" t="s">
        <v>157</v>
      </c>
      <c r="B157">
        <v>149</v>
      </c>
      <c r="C157">
        <v>13</v>
      </c>
      <c r="D157">
        <v>0.3</v>
      </c>
      <c r="E157">
        <v>0.33594771241830002</v>
      </c>
      <c r="F157">
        <v>0.39359047174064565</v>
      </c>
      <c r="G157">
        <f t="shared" si="6"/>
        <v>13.641825744179741</v>
      </c>
      <c r="H157">
        <v>0</v>
      </c>
      <c r="I157" t="s">
        <v>200</v>
      </c>
      <c r="J157">
        <f t="shared" si="7"/>
        <v>0.4514209670502411</v>
      </c>
      <c r="T157">
        <f t="shared" si="8"/>
        <v>1</v>
      </c>
    </row>
    <row r="158" spans="1:20" x14ac:dyDescent="0.25">
      <c r="A158" t="s">
        <v>158</v>
      </c>
      <c r="B158">
        <v>372</v>
      </c>
      <c r="C158">
        <v>10</v>
      </c>
      <c r="D158">
        <v>0.18421052631578899</v>
      </c>
      <c r="E158">
        <v>0.24078052273540901</v>
      </c>
      <c r="F158">
        <v>0.52370046517092705</v>
      </c>
      <c r="G158">
        <f t="shared" si="6"/>
        <v>11.412993677311521</v>
      </c>
      <c r="H158">
        <v>0</v>
      </c>
      <c r="I158" t="s">
        <v>200</v>
      </c>
      <c r="J158">
        <f t="shared" si="7"/>
        <v>0.53790757583249504</v>
      </c>
      <c r="T158">
        <f t="shared" si="8"/>
        <v>1</v>
      </c>
    </row>
    <row r="159" spans="1:20" x14ac:dyDescent="0.25">
      <c r="A159" t="s">
        <v>159</v>
      </c>
      <c r="B159">
        <v>1382</v>
      </c>
      <c r="C159">
        <v>21</v>
      </c>
      <c r="D159">
        <v>0.17592592592592499</v>
      </c>
      <c r="E159">
        <v>0.27767067803871098</v>
      </c>
      <c r="F159">
        <v>0.80419833451713696</v>
      </c>
      <c r="G159">
        <f t="shared" si="6"/>
        <v>13.597769337720191</v>
      </c>
      <c r="H159">
        <v>1</v>
      </c>
      <c r="I159" t="s">
        <v>199</v>
      </c>
      <c r="J159">
        <f t="shared" si="7"/>
        <v>0.79690522926575802</v>
      </c>
      <c r="T159">
        <f t="shared" si="8"/>
        <v>0</v>
      </c>
    </row>
    <row r="160" spans="1:20" x14ac:dyDescent="0.25">
      <c r="A160" t="s">
        <v>160</v>
      </c>
      <c r="B160">
        <v>149</v>
      </c>
      <c r="C160">
        <v>24</v>
      </c>
      <c r="D160">
        <v>0.11864406779661001</v>
      </c>
      <c r="E160">
        <v>0.12711864406779599</v>
      </c>
      <c r="F160">
        <v>0.35403436844049718</v>
      </c>
      <c r="G160">
        <f t="shared" si="6"/>
        <v>6.9913368274274372</v>
      </c>
      <c r="H160">
        <v>1</v>
      </c>
      <c r="I160" t="s">
        <v>200</v>
      </c>
      <c r="J160">
        <f t="shared" si="7"/>
        <v>0.35591906718966765</v>
      </c>
      <c r="T160">
        <f t="shared" si="8"/>
        <v>1</v>
      </c>
    </row>
    <row r="161" spans="1:20" x14ac:dyDescent="0.25">
      <c r="A161" t="s">
        <v>161</v>
      </c>
      <c r="B161">
        <v>675</v>
      </c>
      <c r="C161">
        <v>5</v>
      </c>
      <c r="D161">
        <v>6.0060060060059997E-2</v>
      </c>
      <c r="E161">
        <v>0.194342490638786</v>
      </c>
      <c r="F161">
        <v>0.59216275973577048</v>
      </c>
      <c r="G161">
        <f t="shared" si="6"/>
        <v>7.6194717647342376</v>
      </c>
      <c r="H161">
        <v>0</v>
      </c>
      <c r="I161" t="s">
        <v>200</v>
      </c>
      <c r="J161">
        <f t="shared" si="7"/>
        <v>0.57782098789595659</v>
      </c>
      <c r="T161">
        <f t="shared" si="8"/>
        <v>1</v>
      </c>
    </row>
    <row r="162" spans="1:20" x14ac:dyDescent="0.25">
      <c r="A162" t="s">
        <v>162</v>
      </c>
      <c r="B162">
        <v>647</v>
      </c>
      <c r="C162">
        <v>11</v>
      </c>
      <c r="D162">
        <v>0.104761904761904</v>
      </c>
      <c r="E162">
        <v>0.11408128908128901</v>
      </c>
      <c r="F162">
        <v>0.6228220755965661</v>
      </c>
      <c r="G162">
        <f t="shared" si="6"/>
        <v>7.810052006759487</v>
      </c>
      <c r="H162">
        <v>0</v>
      </c>
      <c r="I162" t="s">
        <v>199</v>
      </c>
      <c r="J162">
        <f t="shared" si="7"/>
        <v>0.59383231632935773</v>
      </c>
      <c r="T162">
        <f t="shared" si="8"/>
        <v>0</v>
      </c>
    </row>
    <row r="163" spans="1:20" x14ac:dyDescent="0.25">
      <c r="A163" t="s">
        <v>163</v>
      </c>
      <c r="B163">
        <v>141</v>
      </c>
      <c r="C163">
        <v>29</v>
      </c>
      <c r="D163">
        <v>0</v>
      </c>
      <c r="E163">
        <v>0</v>
      </c>
      <c r="F163">
        <v>0</v>
      </c>
      <c r="G163">
        <f t="shared" si="6"/>
        <v>0</v>
      </c>
      <c r="H163">
        <v>1</v>
      </c>
      <c r="I163" t="s">
        <v>200</v>
      </c>
      <c r="J163">
        <f t="shared" si="7"/>
        <v>0</v>
      </c>
      <c r="T163">
        <f t="shared" si="8"/>
        <v>1</v>
      </c>
    </row>
    <row r="164" spans="1:20" x14ac:dyDescent="0.25">
      <c r="A164" t="s">
        <v>164</v>
      </c>
      <c r="B164">
        <v>790</v>
      </c>
      <c r="C164">
        <v>17</v>
      </c>
      <c r="D164">
        <v>7.6767676767676707E-2</v>
      </c>
      <c r="E164">
        <v>0.158462314793064</v>
      </c>
      <c r="F164">
        <v>0.61779555428189603</v>
      </c>
      <c r="G164">
        <f t="shared" si="6"/>
        <v>7.8350730277951453</v>
      </c>
      <c r="H164">
        <v>0</v>
      </c>
      <c r="I164" t="s">
        <v>199</v>
      </c>
      <c r="J164">
        <f t="shared" si="7"/>
        <v>0.5953852294890869</v>
      </c>
      <c r="T164">
        <f t="shared" si="8"/>
        <v>0</v>
      </c>
    </row>
    <row r="165" spans="1:20" x14ac:dyDescent="0.25">
      <c r="A165" t="s">
        <v>165</v>
      </c>
      <c r="B165">
        <v>209</v>
      </c>
      <c r="C165">
        <v>12</v>
      </c>
      <c r="D165">
        <v>0.25474254742547398</v>
      </c>
      <c r="E165">
        <v>0.32710303633648502</v>
      </c>
      <c r="F165">
        <v>6.8181023613401504E-2</v>
      </c>
      <c r="G165">
        <f t="shared" si="6"/>
        <v>7.1374517381720937</v>
      </c>
      <c r="H165">
        <v>0</v>
      </c>
      <c r="I165" t="s">
        <v>200</v>
      </c>
      <c r="J165">
        <f t="shared" si="7"/>
        <v>0.15225778326190575</v>
      </c>
      <c r="T165">
        <f t="shared" si="8"/>
        <v>1</v>
      </c>
    </row>
    <row r="166" spans="1:20" s="1" customFormat="1" x14ac:dyDescent="0.25">
      <c r="A166" s="1" t="s">
        <v>102</v>
      </c>
      <c r="B166" s="1">
        <v>5430</v>
      </c>
      <c r="C166" s="1">
        <v>12</v>
      </c>
      <c r="D166" s="1">
        <v>0.128571428571428</v>
      </c>
      <c r="E166" s="1">
        <v>0.16964960662343401</v>
      </c>
      <c r="F166" s="1">
        <v>0.16306343235239196</v>
      </c>
      <c r="G166" s="1">
        <f t="shared" si="6"/>
        <v>6.1058288508965006</v>
      </c>
      <c r="H166" s="1">
        <v>0</v>
      </c>
      <c r="I166" s="1" t="s">
        <v>199</v>
      </c>
      <c r="T166">
        <f t="shared" si="8"/>
        <v>0</v>
      </c>
    </row>
    <row r="167" spans="1:20" x14ac:dyDescent="0.25">
      <c r="A167" t="s">
        <v>103</v>
      </c>
      <c r="B167">
        <v>432</v>
      </c>
      <c r="C167">
        <v>12</v>
      </c>
      <c r="D167">
        <v>0.38786764705882298</v>
      </c>
      <c r="E167">
        <v>0.63895526960784299</v>
      </c>
      <c r="F167">
        <v>0.2074099683674655</v>
      </c>
      <c r="G167">
        <f t="shared" si="6"/>
        <v>14.872633308765121</v>
      </c>
      <c r="H167">
        <v>0</v>
      </c>
      <c r="I167" t="s">
        <v>200</v>
      </c>
      <c r="T167">
        <f t="shared" si="8"/>
        <v>1</v>
      </c>
    </row>
    <row r="168" spans="1:20" x14ac:dyDescent="0.25">
      <c r="A168" t="s">
        <v>104</v>
      </c>
      <c r="B168">
        <v>330</v>
      </c>
      <c r="C168">
        <v>17</v>
      </c>
      <c r="D168">
        <v>0.154</v>
      </c>
      <c r="E168">
        <v>0.17841628014842301</v>
      </c>
      <c r="F168">
        <v>0.91560978383658276</v>
      </c>
      <c r="G168">
        <f t="shared" si="6"/>
        <v>11.720564610980766</v>
      </c>
      <c r="H168">
        <v>0</v>
      </c>
      <c r="I168" t="s">
        <v>199</v>
      </c>
      <c r="T168">
        <f t="shared" si="8"/>
        <v>0</v>
      </c>
    </row>
    <row r="169" spans="1:20" x14ac:dyDescent="0.25">
      <c r="A169" t="s">
        <v>105</v>
      </c>
      <c r="B169">
        <v>540</v>
      </c>
      <c r="C169">
        <v>14</v>
      </c>
      <c r="D169">
        <v>0.107142857142857</v>
      </c>
      <c r="E169">
        <v>8.0994897959183604E-2</v>
      </c>
      <c r="F169">
        <v>0.5549449214365676</v>
      </c>
      <c r="G169">
        <f t="shared" si="6"/>
        <v>6.7548687321063223</v>
      </c>
      <c r="H169">
        <v>0</v>
      </c>
      <c r="I169" t="s">
        <v>200</v>
      </c>
      <c r="T169">
        <f t="shared" si="8"/>
        <v>1</v>
      </c>
    </row>
    <row r="170" spans="1:20" x14ac:dyDescent="0.25">
      <c r="A170" t="s">
        <v>106</v>
      </c>
      <c r="B170">
        <v>551</v>
      </c>
      <c r="C170">
        <v>19</v>
      </c>
      <c r="D170">
        <v>0</v>
      </c>
      <c r="E170">
        <v>0</v>
      </c>
      <c r="F170">
        <v>0</v>
      </c>
      <c r="G170">
        <f t="shared" si="6"/>
        <v>0</v>
      </c>
      <c r="H170">
        <v>0</v>
      </c>
      <c r="I170" t="s">
        <v>200</v>
      </c>
      <c r="T170">
        <f t="shared" si="8"/>
        <v>1</v>
      </c>
    </row>
    <row r="171" spans="1:20" x14ac:dyDescent="0.25">
      <c r="A171" t="s">
        <v>107</v>
      </c>
      <c r="B171">
        <v>175</v>
      </c>
      <c r="C171">
        <v>14</v>
      </c>
      <c r="D171">
        <v>0.110957004160887</v>
      </c>
      <c r="E171">
        <v>0.15036096589494599</v>
      </c>
      <c r="F171">
        <v>0.19840144589211917</v>
      </c>
      <c r="G171">
        <f t="shared" si="6"/>
        <v>5.9612620318417688</v>
      </c>
      <c r="H171">
        <v>0</v>
      </c>
      <c r="I171" t="s">
        <v>200</v>
      </c>
      <c r="T171">
        <f t="shared" si="8"/>
        <v>1</v>
      </c>
    </row>
    <row r="172" spans="1:20" x14ac:dyDescent="0.25">
      <c r="A172" t="s">
        <v>108</v>
      </c>
      <c r="B172">
        <v>623</v>
      </c>
      <c r="C172">
        <v>25</v>
      </c>
      <c r="D172">
        <v>0.31578947368421001</v>
      </c>
      <c r="E172">
        <v>0.469042752512348</v>
      </c>
      <c r="F172">
        <v>0.69131257276289804</v>
      </c>
      <c r="G172">
        <f t="shared" si="6"/>
        <v>18.713492014293113</v>
      </c>
      <c r="H172">
        <v>1</v>
      </c>
      <c r="I172" t="s">
        <v>200</v>
      </c>
      <c r="T172">
        <f t="shared" si="8"/>
        <v>1</v>
      </c>
    </row>
    <row r="173" spans="1:20" x14ac:dyDescent="0.25">
      <c r="A173" t="s">
        <v>109</v>
      </c>
      <c r="B173">
        <v>98</v>
      </c>
      <c r="C173">
        <v>12</v>
      </c>
      <c r="D173">
        <v>0</v>
      </c>
      <c r="E173">
        <v>0</v>
      </c>
      <c r="F173">
        <v>0</v>
      </c>
      <c r="G173">
        <f t="shared" si="6"/>
        <v>0</v>
      </c>
      <c r="H173">
        <v>0</v>
      </c>
      <c r="I173" t="s">
        <v>200</v>
      </c>
      <c r="T173">
        <f t="shared" si="8"/>
        <v>1</v>
      </c>
    </row>
    <row r="174" spans="1:20" x14ac:dyDescent="0.25">
      <c r="A174" t="s">
        <v>110</v>
      </c>
      <c r="B174">
        <v>614</v>
      </c>
      <c r="C174">
        <v>21</v>
      </c>
      <c r="D174">
        <v>0.13312969326714999</v>
      </c>
      <c r="E174">
        <v>0.19923035983252099</v>
      </c>
      <c r="F174">
        <v>0.34840181064038356</v>
      </c>
      <c r="G174">
        <f t="shared" si="6"/>
        <v>8.3938964897712172</v>
      </c>
      <c r="H174">
        <v>1</v>
      </c>
      <c r="I174" t="s">
        <v>199</v>
      </c>
      <c r="T174">
        <f t="shared" si="8"/>
        <v>0</v>
      </c>
    </row>
    <row r="175" spans="1:20" x14ac:dyDescent="0.25">
      <c r="A175" t="s">
        <v>111</v>
      </c>
      <c r="B175">
        <v>84</v>
      </c>
      <c r="C175">
        <v>17</v>
      </c>
      <c r="D175">
        <v>0</v>
      </c>
      <c r="E175">
        <v>0</v>
      </c>
      <c r="F175">
        <v>0</v>
      </c>
      <c r="G175">
        <f t="shared" si="6"/>
        <v>0</v>
      </c>
      <c r="H175">
        <v>0</v>
      </c>
      <c r="I175" t="s">
        <v>200</v>
      </c>
      <c r="T175">
        <f t="shared" si="8"/>
        <v>1</v>
      </c>
    </row>
    <row r="176" spans="1:20" x14ac:dyDescent="0.25">
      <c r="A176" t="s">
        <v>112</v>
      </c>
      <c r="B176">
        <v>190</v>
      </c>
      <c r="C176">
        <v>17</v>
      </c>
      <c r="D176">
        <v>9.0517241379310304E-2</v>
      </c>
      <c r="E176">
        <v>0.10757441791924501</v>
      </c>
      <c r="F176">
        <v>0.5125675461449557</v>
      </c>
      <c r="G176">
        <f t="shared" si="6"/>
        <v>6.8358175772549732</v>
      </c>
      <c r="H176">
        <v>0</v>
      </c>
      <c r="I176" t="s">
        <v>199</v>
      </c>
      <c r="T176">
        <f t="shared" si="8"/>
        <v>0</v>
      </c>
    </row>
    <row r="177" spans="1:20" x14ac:dyDescent="0.25">
      <c r="A177" t="s">
        <v>113</v>
      </c>
      <c r="B177">
        <v>351</v>
      </c>
      <c r="C177">
        <v>18</v>
      </c>
      <c r="D177">
        <v>0.17592592592592499</v>
      </c>
      <c r="E177">
        <v>0.225054466230936</v>
      </c>
      <c r="F177">
        <v>0.16851227600028496</v>
      </c>
      <c r="G177">
        <f t="shared" si="6"/>
        <v>7.5302547135138269</v>
      </c>
      <c r="H177">
        <v>0</v>
      </c>
      <c r="I177" t="s">
        <v>200</v>
      </c>
      <c r="T177">
        <f t="shared" si="8"/>
        <v>1</v>
      </c>
    </row>
    <row r="178" spans="1:20" x14ac:dyDescent="0.25">
      <c r="A178" t="s">
        <v>114</v>
      </c>
      <c r="B178">
        <v>115</v>
      </c>
      <c r="C178">
        <v>18</v>
      </c>
      <c r="D178">
        <v>0.85714285714285698</v>
      </c>
      <c r="E178">
        <v>0.950234741784037</v>
      </c>
      <c r="F178">
        <v>0.80555103855287979</v>
      </c>
      <c r="G178">
        <f t="shared" si="6"/>
        <v>34.757808303111851</v>
      </c>
      <c r="H178">
        <v>0</v>
      </c>
      <c r="I178" t="s">
        <v>200</v>
      </c>
      <c r="T178">
        <f t="shared" si="8"/>
        <v>1</v>
      </c>
    </row>
    <row r="179" spans="1:20" x14ac:dyDescent="0.25">
      <c r="A179" t="s">
        <v>115</v>
      </c>
      <c r="B179">
        <v>1477</v>
      </c>
      <c r="C179">
        <v>6</v>
      </c>
      <c r="D179">
        <v>0.231343283582089</v>
      </c>
      <c r="E179">
        <v>0.392007354531689</v>
      </c>
      <c r="F179">
        <v>0.79040061694596897</v>
      </c>
      <c r="G179">
        <f t="shared" si="6"/>
        <v>16.615986027875309</v>
      </c>
      <c r="H179">
        <v>0</v>
      </c>
      <c r="I179" t="s">
        <v>199</v>
      </c>
      <c r="T179">
        <f t="shared" si="8"/>
        <v>0</v>
      </c>
    </row>
    <row r="180" spans="1:20" x14ac:dyDescent="0.25">
      <c r="A180" t="s">
        <v>116</v>
      </c>
      <c r="B180">
        <v>179</v>
      </c>
      <c r="C180">
        <v>25</v>
      </c>
      <c r="D180">
        <v>9.7222222222222196E-2</v>
      </c>
      <c r="E180">
        <v>0.12552966101694901</v>
      </c>
      <c r="F180">
        <v>0.48341211424734054</v>
      </c>
      <c r="G180">
        <f t="shared" si="6"/>
        <v>7.2277502000527303</v>
      </c>
      <c r="H180">
        <v>1</v>
      </c>
      <c r="I180" t="s">
        <v>200</v>
      </c>
      <c r="T180">
        <f t="shared" si="8"/>
        <v>1</v>
      </c>
    </row>
    <row r="181" spans="1:20" x14ac:dyDescent="0.25">
      <c r="A181" t="s">
        <v>117</v>
      </c>
      <c r="B181">
        <v>139</v>
      </c>
      <c r="C181">
        <v>8</v>
      </c>
      <c r="D181">
        <v>0.33333333333333298</v>
      </c>
      <c r="E181">
        <v>0.26287262872628703</v>
      </c>
      <c r="F181">
        <v>0.76645856185903616</v>
      </c>
      <c r="G181">
        <f t="shared" si="6"/>
        <v>16.25914069332935</v>
      </c>
      <c r="H181">
        <v>0</v>
      </c>
      <c r="I181" t="s">
        <v>200</v>
      </c>
      <c r="T181">
        <f t="shared" si="8"/>
        <v>1</v>
      </c>
    </row>
    <row r="182" spans="1:20" x14ac:dyDescent="0.25">
      <c r="A182" t="s">
        <v>118</v>
      </c>
      <c r="B182">
        <v>638</v>
      </c>
      <c r="C182">
        <v>22</v>
      </c>
      <c r="D182">
        <v>0.21994134897360601</v>
      </c>
      <c r="E182">
        <v>0.27653301320144702</v>
      </c>
      <c r="F182">
        <v>0.76320446036456857</v>
      </c>
      <c r="G182">
        <f t="shared" si="6"/>
        <v>14.375564735726382</v>
      </c>
      <c r="H182">
        <v>1</v>
      </c>
      <c r="I182" t="s">
        <v>199</v>
      </c>
      <c r="T182">
        <f t="shared" si="8"/>
        <v>0</v>
      </c>
    </row>
    <row r="183" spans="1:20" x14ac:dyDescent="0.25">
      <c r="A183" t="s">
        <v>119</v>
      </c>
      <c r="B183">
        <v>849</v>
      </c>
      <c r="C183">
        <v>22</v>
      </c>
      <c r="D183">
        <v>0</v>
      </c>
      <c r="E183">
        <v>0</v>
      </c>
      <c r="F183">
        <v>0</v>
      </c>
      <c r="G183">
        <f t="shared" si="6"/>
        <v>0</v>
      </c>
      <c r="H183">
        <v>1</v>
      </c>
      <c r="I183" t="s">
        <v>199</v>
      </c>
      <c r="T183">
        <f t="shared" si="8"/>
        <v>0</v>
      </c>
    </row>
    <row r="184" spans="1:20" x14ac:dyDescent="0.25">
      <c r="A184" t="s">
        <v>120</v>
      </c>
      <c r="B184">
        <v>898</v>
      </c>
      <c r="C184">
        <v>8</v>
      </c>
      <c r="D184">
        <v>0.28888888888888797</v>
      </c>
      <c r="E184">
        <v>0.31145251396647999</v>
      </c>
      <c r="F184">
        <v>0.82377026924228558</v>
      </c>
      <c r="G184">
        <f t="shared" si="6"/>
        <v>16.802333054207306</v>
      </c>
      <c r="H184">
        <v>0</v>
      </c>
      <c r="I184" t="s">
        <v>200</v>
      </c>
      <c r="T184">
        <f t="shared" si="8"/>
        <v>1</v>
      </c>
    </row>
    <row r="185" spans="1:20" x14ac:dyDescent="0.25">
      <c r="A185" t="s">
        <v>121</v>
      </c>
      <c r="B185">
        <v>207</v>
      </c>
      <c r="C185">
        <v>8</v>
      </c>
      <c r="D185">
        <v>0.14808362369337899</v>
      </c>
      <c r="E185">
        <v>0.43221029560525998</v>
      </c>
      <c r="F185">
        <v>0.67728002807214205</v>
      </c>
      <c r="G185">
        <f t="shared" si="6"/>
        <v>14.05130933653</v>
      </c>
      <c r="H185">
        <v>0</v>
      </c>
      <c r="I185" t="s">
        <v>199</v>
      </c>
      <c r="T185">
        <f t="shared" si="8"/>
        <v>0</v>
      </c>
    </row>
    <row r="186" spans="1:20" x14ac:dyDescent="0.25">
      <c r="C186">
        <v>25</v>
      </c>
      <c r="D186" s="4">
        <v>0.31565199999999999</v>
      </c>
      <c r="E186" s="4">
        <v>0.63065000000000004</v>
      </c>
      <c r="F186" s="4">
        <v>0.41959999999999997</v>
      </c>
      <c r="G186">
        <f t="shared" si="6"/>
        <v>17.485207867753559</v>
      </c>
      <c r="H186">
        <v>1</v>
      </c>
      <c r="I186" t="s">
        <v>199</v>
      </c>
      <c r="T186">
        <f t="shared" si="8"/>
        <v>0</v>
      </c>
    </row>
    <row r="187" spans="1:20" x14ac:dyDescent="0.25">
      <c r="C187">
        <v>19</v>
      </c>
      <c r="D187" s="4">
        <v>0.44440000000000002</v>
      </c>
      <c r="E187" s="4">
        <v>0.335038</v>
      </c>
      <c r="F187" s="4">
        <v>0.68487399999999998</v>
      </c>
      <c r="G187">
        <f t="shared" si="6"/>
        <v>18.687573925859787</v>
      </c>
      <c r="H187">
        <v>1</v>
      </c>
      <c r="I187" t="s">
        <v>199</v>
      </c>
      <c r="T187">
        <f t="shared" si="8"/>
        <v>0</v>
      </c>
    </row>
    <row r="188" spans="1:20" x14ac:dyDescent="0.25">
      <c r="C188">
        <v>26</v>
      </c>
      <c r="D188" s="4">
        <v>0.62961999999999996</v>
      </c>
      <c r="E188" s="4">
        <v>0.56567000000000001</v>
      </c>
      <c r="F188" s="4">
        <v>0.60292699999999999</v>
      </c>
      <c r="G188">
        <f t="shared" si="6"/>
        <v>23.953121798248766</v>
      </c>
      <c r="H188">
        <v>1</v>
      </c>
      <c r="I188" t="s">
        <v>199</v>
      </c>
      <c r="T188">
        <f t="shared" si="8"/>
        <v>0</v>
      </c>
    </row>
    <row r="189" spans="1:20" x14ac:dyDescent="0.25">
      <c r="C189">
        <v>23</v>
      </c>
      <c r="D189" s="4">
        <v>0.60416000000000003</v>
      </c>
      <c r="E189" s="4">
        <v>0.56059999999999999</v>
      </c>
      <c r="F189" s="4">
        <v>0.68189</v>
      </c>
      <c r="G189">
        <f t="shared" si="6"/>
        <v>24.541425523434405</v>
      </c>
      <c r="H189">
        <v>1</v>
      </c>
      <c r="I189" t="s">
        <v>199</v>
      </c>
      <c r="T189">
        <f t="shared" si="8"/>
        <v>0</v>
      </c>
    </row>
    <row r="190" spans="1:20" x14ac:dyDescent="0.25">
      <c r="C190">
        <v>23</v>
      </c>
      <c r="D190" s="1">
        <v>0.44363599999999997</v>
      </c>
      <c r="E190" s="1">
        <v>0.41249999999999998</v>
      </c>
      <c r="F190" s="1">
        <v>0.76029999999999998</v>
      </c>
      <c r="G190">
        <f t="shared" si="6"/>
        <v>20.727101115234333</v>
      </c>
      <c r="H190">
        <v>1</v>
      </c>
      <c r="I190" t="s">
        <v>199</v>
      </c>
      <c r="T190">
        <f t="shared" si="8"/>
        <v>0</v>
      </c>
    </row>
    <row r="191" spans="1:20" x14ac:dyDescent="0.25">
      <c r="C191">
        <v>17</v>
      </c>
      <c r="D191" s="4">
        <v>0.2419</v>
      </c>
      <c r="E191" s="4">
        <v>0.12895999999999999</v>
      </c>
      <c r="F191" s="4">
        <v>0.19398799999999999</v>
      </c>
      <c r="G191">
        <f t="shared" si="6"/>
        <v>7.2892343112210529</v>
      </c>
      <c r="H191">
        <v>0</v>
      </c>
      <c r="I191" t="s">
        <v>199</v>
      </c>
      <c r="T191">
        <f t="shared" si="8"/>
        <v>0</v>
      </c>
    </row>
    <row r="192" spans="1:20" x14ac:dyDescent="0.25">
      <c r="C192">
        <v>15</v>
      </c>
      <c r="D192" s="4">
        <v>0.51937199999999994</v>
      </c>
      <c r="E192" s="4">
        <v>0.48096</v>
      </c>
      <c r="F192" s="4">
        <v>0.88523399999999997</v>
      </c>
      <c r="G192">
        <f t="shared" si="6"/>
        <v>24.188476596864788</v>
      </c>
      <c r="H192">
        <v>0</v>
      </c>
      <c r="I192" t="s">
        <v>199</v>
      </c>
      <c r="T192">
        <f>IF(I192="female",0,1)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workbookViewId="0">
      <selection activeCell="F8" sqref="F8"/>
    </sheetView>
  </sheetViews>
  <sheetFormatPr defaultRowHeight="15" x14ac:dyDescent="0.25"/>
  <sheetData>
    <row r="3" spans="1:14" x14ac:dyDescent="0.25">
      <c r="D3" t="s">
        <v>203</v>
      </c>
    </row>
    <row r="4" spans="1:14" x14ac:dyDescent="0.25">
      <c r="A4" t="s">
        <v>196</v>
      </c>
      <c r="B4">
        <v>172</v>
      </c>
      <c r="C4" s="2" t="s">
        <v>197</v>
      </c>
      <c r="D4">
        <v>81</v>
      </c>
      <c r="N4" t="s">
        <v>216</v>
      </c>
    </row>
    <row r="5" spans="1:14" x14ac:dyDescent="0.25">
      <c r="C5" s="2" t="s">
        <v>198</v>
      </c>
      <c r="D5">
        <f>B4-D4</f>
        <v>91</v>
      </c>
    </row>
    <row r="6" spans="1:14" x14ac:dyDescent="0.25">
      <c r="A6" t="s">
        <v>202</v>
      </c>
      <c r="B6">
        <v>40</v>
      </c>
      <c r="C6" s="2" t="s">
        <v>197</v>
      </c>
      <c r="D6">
        <v>20</v>
      </c>
    </row>
    <row r="7" spans="1:14" x14ac:dyDescent="0.25">
      <c r="C7" s="3" t="s">
        <v>198</v>
      </c>
      <c r="D7">
        <f>B6-D6</f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1" sqref="G11"/>
    </sheetView>
  </sheetViews>
  <sheetFormatPr defaultRowHeight="15" x14ac:dyDescent="0.25"/>
  <sheetData>
    <row r="1" spans="1:8" x14ac:dyDescent="0.25">
      <c r="A1" s="6" t="s">
        <v>231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229</v>
      </c>
      <c r="B2" t="s">
        <v>230</v>
      </c>
    </row>
    <row r="3" spans="1:8" x14ac:dyDescent="0.25">
      <c r="A3" s="5" t="s">
        <v>1</v>
      </c>
      <c r="B3" t="s">
        <v>220</v>
      </c>
    </row>
    <row r="4" spans="1:8" x14ac:dyDescent="0.25">
      <c r="A4" s="5" t="s">
        <v>2</v>
      </c>
      <c r="B4" t="s">
        <v>228</v>
      </c>
    </row>
    <row r="5" spans="1:8" x14ac:dyDescent="0.25">
      <c r="A5" s="5" t="s">
        <v>201</v>
      </c>
      <c r="B5" t="s">
        <v>221</v>
      </c>
    </row>
    <row r="6" spans="1:8" x14ac:dyDescent="0.25">
      <c r="A6" s="5" t="s">
        <v>189</v>
      </c>
      <c r="B6" t="s">
        <v>222</v>
      </c>
    </row>
    <row r="7" spans="1:8" x14ac:dyDescent="0.25">
      <c r="A7" s="5" t="s">
        <v>190</v>
      </c>
      <c r="B7" t="s">
        <v>223</v>
      </c>
    </row>
    <row r="8" spans="1:8" x14ac:dyDescent="0.25">
      <c r="A8" s="5" t="s">
        <v>215</v>
      </c>
      <c r="B8" t="s">
        <v>224</v>
      </c>
    </row>
    <row r="9" spans="1:8" x14ac:dyDescent="0.25">
      <c r="A9" s="5" t="s">
        <v>218</v>
      </c>
      <c r="B9" t="s">
        <v>225</v>
      </c>
    </row>
    <row r="10" spans="1:8" x14ac:dyDescent="0.25">
      <c r="A10" s="5" t="s">
        <v>219</v>
      </c>
      <c r="B10" t="s">
        <v>226</v>
      </c>
    </row>
    <row r="11" spans="1:8" x14ac:dyDescent="0.25">
      <c r="A11" s="5" t="s">
        <v>217</v>
      </c>
      <c r="B11" t="s">
        <v>227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188-replica</vt:lpstr>
      <vt:lpstr>Participants Ratio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UCIT_Uitleen</dc:creator>
  <cp:lastModifiedBy>UCIT_Uitleen</cp:lastModifiedBy>
  <cp:lastPrinted>2021-01-01T00:40:39Z</cp:lastPrinted>
  <dcterms:created xsi:type="dcterms:W3CDTF">2020-12-25T21:48:09Z</dcterms:created>
  <dcterms:modified xsi:type="dcterms:W3CDTF">2021-03-14T13:29:47Z</dcterms:modified>
</cp:coreProperties>
</file>