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0" windowHeight="7020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" i="1" l="1"/>
  <c r="F18" i="1"/>
  <c r="F17" i="1"/>
  <c r="F16" i="1"/>
  <c r="F13" i="1"/>
  <c r="F4" i="1"/>
  <c r="F10" i="1"/>
  <c r="F8" i="1"/>
  <c r="F7" i="1"/>
  <c r="F6" i="1"/>
  <c r="F19" i="1" s="1"/>
  <c r="F5" i="1"/>
  <c r="F3" i="1"/>
</calcChain>
</file>

<file path=xl/sharedStrings.xml><?xml version="1.0" encoding="utf-8"?>
<sst xmlns="http://schemas.openxmlformats.org/spreadsheetml/2006/main" count="47" uniqueCount="42">
  <si>
    <t xml:space="preserve">Codepipeline </t>
  </si>
  <si>
    <t>Codebuild</t>
  </si>
  <si>
    <t>ECR</t>
  </si>
  <si>
    <t>Load Balancer</t>
  </si>
  <si>
    <t>Route53</t>
  </si>
  <si>
    <t>DynamoDB</t>
  </si>
  <si>
    <t>NatGateway</t>
  </si>
  <si>
    <t>S3 bucket</t>
  </si>
  <si>
    <t>Unit</t>
  </si>
  <si>
    <t xml:space="preserve">0.002$ minute execution/Month </t>
  </si>
  <si>
    <t>Assume</t>
  </si>
  <si>
    <t>0.06$/Minute (arm1.xlarge)</t>
  </si>
  <si>
    <t>0.04048USD/vCPU hour</t>
  </si>
  <si>
    <t>0.004445USD/GB hour</t>
  </si>
  <si>
    <t>0.000111 USD per GB per hour</t>
  </si>
  <si>
    <r>
      <rPr>
        <b/>
        <sz val="11"/>
        <color theme="1"/>
        <rFont val="Calibri"/>
        <family val="2"/>
        <scheme val="minor"/>
      </rPr>
      <t>DNS queries:</t>
    </r>
    <r>
      <rPr>
        <sz val="11"/>
        <color theme="1"/>
        <rFont val="Calibri"/>
        <family val="2"/>
        <scheme val="minor"/>
      </rPr>
      <t xml:space="preserve"> 0.40 USD/million</t>
    </r>
  </si>
  <si>
    <r>
      <t>Storage=</t>
    </r>
    <r>
      <rPr>
        <sz val="11"/>
        <color rgb="FF16191F"/>
        <rFont val="Calibri"/>
        <family val="2"/>
        <scheme val="minor"/>
      </rPr>
      <t>0.25$/GB month</t>
    </r>
  </si>
  <si>
    <r>
      <rPr>
        <b/>
        <sz val="11"/>
        <color theme="1"/>
        <rFont val="Calibri"/>
        <family val="2"/>
        <scheme val="minor"/>
      </rPr>
      <t>Write Cost</t>
    </r>
    <r>
      <rPr>
        <sz val="11"/>
        <color theme="1"/>
        <rFont val="Calibri"/>
        <family val="2"/>
        <scheme val="minor"/>
      </rPr>
      <t>= 1.25$/1,000,000 month</t>
    </r>
  </si>
  <si>
    <r>
      <rPr>
        <b/>
        <sz val="11"/>
        <color theme="1"/>
        <rFont val="Calibri"/>
        <family val="2"/>
        <scheme val="minor"/>
      </rPr>
      <t>Read Cost</t>
    </r>
    <r>
      <rPr>
        <sz val="11"/>
        <color theme="1"/>
        <rFont val="Calibri"/>
        <family val="2"/>
        <scheme val="minor"/>
      </rPr>
      <t>= 0.13$/1,000,000 month</t>
    </r>
  </si>
  <si>
    <t>0.0225$/hour</t>
  </si>
  <si>
    <t>0.023$/GB month</t>
  </si>
  <si>
    <t>Data Cost= 0.05USD/GB</t>
  </si>
  <si>
    <t>Hourly Cost= 0.045$/hour</t>
  </si>
  <si>
    <t>1 M</t>
  </si>
  <si>
    <t>200 GB</t>
  </si>
  <si>
    <t>500GB</t>
  </si>
  <si>
    <t>2 QTY</t>
  </si>
  <si>
    <t>500 MIN</t>
  </si>
  <si>
    <t>75 MIN</t>
  </si>
  <si>
    <t>0.10$/GB Month</t>
  </si>
  <si>
    <t>730 HRS</t>
  </si>
  <si>
    <t>1 QTY</t>
  </si>
  <si>
    <t>Services</t>
  </si>
  <si>
    <t>S.no</t>
  </si>
  <si>
    <t>Amount $</t>
  </si>
  <si>
    <t>4 VCPU</t>
  </si>
  <si>
    <t>ECS Fargate Cost
(Frontend and Backend Both)</t>
  </si>
  <si>
    <t>1$/ Active Pipeline Month</t>
  </si>
  <si>
    <r>
      <t>Hosted Zone</t>
    </r>
    <r>
      <rPr>
        <sz val="11"/>
        <color theme="1"/>
        <rFont val="Calibri"/>
        <family val="2"/>
        <scheme val="minor"/>
      </rPr>
      <t>: $0.50/Month</t>
    </r>
  </si>
  <si>
    <t>20 GB</t>
  </si>
  <si>
    <t>16 GB</t>
  </si>
  <si>
    <t>Total Amount $ per Month (Estimated)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</si>
</sst>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16191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2" fontId="0" fillId="0" borderId="0" xfId="0" applyNumberFormat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1" fillId="0" borderId="1" xfId="0" applyFont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9"/>
  <sheetViews>
    <sheetView showGridLines="0" tabSelected="1" zoomScale="90" zoomScaleNormal="90" workbookViewId="0">
      <selection activeCell="M9" sqref="M9"/>
    </sheetView>
  </sheetViews>
  <sheetFormatPr defaultRowHeight="15" x14ac:dyDescent="0.25"/>
  <cols>
    <col min="2" max="2" width="9.140625" style="1"/>
    <col min="3" max="3" width="15.5703125" style="2" bestFit="1" customWidth="1"/>
    <col min="4" max="4" width="32.42578125" bestFit="1" customWidth="1"/>
    <col min="5" max="5" width="11.140625" style="1" customWidth="1"/>
    <col min="6" max="6" width="11.42578125" style="3" customWidth="1"/>
  </cols>
  <sheetData>
    <row r="2" spans="2:6" ht="21.95" customHeight="1" x14ac:dyDescent="0.25">
      <c r="B2" s="13" t="s">
        <v>33</v>
      </c>
      <c r="C2" s="13" t="s">
        <v>32</v>
      </c>
      <c r="D2" s="13" t="s">
        <v>8</v>
      </c>
      <c r="E2" s="13" t="s">
        <v>10</v>
      </c>
      <c r="F2" s="14" t="s">
        <v>34</v>
      </c>
    </row>
    <row r="3" spans="2:6" ht="21.95" customHeight="1" x14ac:dyDescent="0.25">
      <c r="B3" s="5">
        <v>1</v>
      </c>
      <c r="C3" s="5" t="s">
        <v>0</v>
      </c>
      <c r="D3" s="6" t="s">
        <v>37</v>
      </c>
      <c r="E3" s="7" t="s">
        <v>26</v>
      </c>
      <c r="F3" s="8">
        <f>2*1</f>
        <v>2</v>
      </c>
    </row>
    <row r="4" spans="2:6" ht="21.95" customHeight="1" x14ac:dyDescent="0.25">
      <c r="B4" s="5"/>
      <c r="C4" s="5"/>
      <c r="D4" s="6" t="s">
        <v>9</v>
      </c>
      <c r="E4" s="7" t="s">
        <v>27</v>
      </c>
      <c r="F4" s="8">
        <f>500*0.002</f>
        <v>1</v>
      </c>
    </row>
    <row r="5" spans="2:6" ht="21.95" customHeight="1" x14ac:dyDescent="0.25">
      <c r="B5" s="7">
        <v>2</v>
      </c>
      <c r="C5" s="9" t="s">
        <v>1</v>
      </c>
      <c r="D5" s="6" t="s">
        <v>11</v>
      </c>
      <c r="E5" s="7" t="s">
        <v>28</v>
      </c>
      <c r="F5" s="8">
        <f>75*0.06</f>
        <v>4.5</v>
      </c>
    </row>
    <row r="6" spans="2:6" ht="21.95" customHeight="1" x14ac:dyDescent="0.25">
      <c r="B6" s="7">
        <v>3</v>
      </c>
      <c r="C6" s="9" t="s">
        <v>2</v>
      </c>
      <c r="D6" s="6" t="s">
        <v>29</v>
      </c>
      <c r="E6" s="7" t="s">
        <v>24</v>
      </c>
      <c r="F6" s="8">
        <f>200*0.1</f>
        <v>20</v>
      </c>
    </row>
    <row r="7" spans="2:6" ht="21.95" customHeight="1" x14ac:dyDescent="0.25">
      <c r="B7" s="7">
        <v>4</v>
      </c>
      <c r="C7" s="9" t="s">
        <v>3</v>
      </c>
      <c r="D7" s="6" t="s">
        <v>19</v>
      </c>
      <c r="E7" s="7" t="s">
        <v>30</v>
      </c>
      <c r="F7" s="8">
        <f>730*0.0225</f>
        <v>16.425000000000001</v>
      </c>
    </row>
    <row r="8" spans="2:6" ht="21.95" customHeight="1" x14ac:dyDescent="0.25">
      <c r="B8" s="5">
        <v>5</v>
      </c>
      <c r="C8" s="10" t="s">
        <v>36</v>
      </c>
      <c r="D8" s="6" t="s">
        <v>12</v>
      </c>
      <c r="E8" s="7" t="s">
        <v>35</v>
      </c>
      <c r="F8" s="8">
        <f>4*0.04048*730</f>
        <v>118.2016</v>
      </c>
    </row>
    <row r="9" spans="2:6" ht="21.95" customHeight="1" x14ac:dyDescent="0.25">
      <c r="B9" s="5"/>
      <c r="C9" s="11"/>
      <c r="D9" s="6" t="s">
        <v>13</v>
      </c>
      <c r="E9" s="7" t="s">
        <v>40</v>
      </c>
      <c r="F9" s="8">
        <f>16*0.004445*730</f>
        <v>51.9176</v>
      </c>
    </row>
    <row r="10" spans="2:6" ht="21.95" customHeight="1" x14ac:dyDescent="0.25">
      <c r="B10" s="5"/>
      <c r="C10" s="11"/>
      <c r="D10" s="6" t="s">
        <v>14</v>
      </c>
      <c r="E10" s="7" t="s">
        <v>24</v>
      </c>
      <c r="F10" s="8">
        <f>200*730*0.000111</f>
        <v>16.206</v>
      </c>
    </row>
    <row r="11" spans="2:6" ht="21.95" customHeight="1" x14ac:dyDescent="0.25">
      <c r="B11" s="5">
        <v>6</v>
      </c>
      <c r="C11" s="11" t="s">
        <v>4</v>
      </c>
      <c r="D11" s="12" t="s">
        <v>38</v>
      </c>
      <c r="E11" s="7" t="s">
        <v>31</v>
      </c>
      <c r="F11" s="8">
        <v>0.5</v>
      </c>
    </row>
    <row r="12" spans="2:6" ht="21.95" customHeight="1" x14ac:dyDescent="0.25">
      <c r="B12" s="5"/>
      <c r="C12" s="11"/>
      <c r="D12" s="6" t="s">
        <v>15</v>
      </c>
      <c r="E12" s="7" t="s">
        <v>23</v>
      </c>
      <c r="F12" s="8">
        <v>0.4</v>
      </c>
    </row>
    <row r="13" spans="2:6" ht="21.95" customHeight="1" x14ac:dyDescent="0.25">
      <c r="B13" s="5">
        <v>7</v>
      </c>
      <c r="C13" s="11" t="s">
        <v>5</v>
      </c>
      <c r="D13" s="12" t="s">
        <v>16</v>
      </c>
      <c r="E13" s="7" t="s">
        <v>24</v>
      </c>
      <c r="F13" s="8">
        <f>200*0.25</f>
        <v>50</v>
      </c>
    </row>
    <row r="14" spans="2:6" ht="21.95" customHeight="1" x14ac:dyDescent="0.25">
      <c r="B14" s="5"/>
      <c r="C14" s="11"/>
      <c r="D14" s="6" t="s">
        <v>17</v>
      </c>
      <c r="E14" s="7" t="s">
        <v>23</v>
      </c>
      <c r="F14" s="8">
        <v>1.25</v>
      </c>
    </row>
    <row r="15" spans="2:6" ht="21.95" customHeight="1" x14ac:dyDescent="0.25">
      <c r="B15" s="5"/>
      <c r="C15" s="11"/>
      <c r="D15" s="6" t="s">
        <v>18</v>
      </c>
      <c r="E15" s="7" t="s">
        <v>23</v>
      </c>
      <c r="F15" s="8">
        <v>0.13</v>
      </c>
    </row>
    <row r="16" spans="2:6" ht="21.95" customHeight="1" x14ac:dyDescent="0.25">
      <c r="B16" s="7">
        <v>8</v>
      </c>
      <c r="C16" s="9" t="s">
        <v>7</v>
      </c>
      <c r="D16" s="6" t="s">
        <v>20</v>
      </c>
      <c r="E16" s="7" t="s">
        <v>39</v>
      </c>
      <c r="F16" s="8">
        <f>20*0.023</f>
        <v>0.45999999999999996</v>
      </c>
    </row>
    <row r="17" spans="2:6" ht="21.95" customHeight="1" x14ac:dyDescent="0.25">
      <c r="B17" s="5">
        <v>9</v>
      </c>
      <c r="C17" s="11" t="s">
        <v>6</v>
      </c>
      <c r="D17" s="6" t="s">
        <v>22</v>
      </c>
      <c r="E17" s="7" t="s">
        <v>30</v>
      </c>
      <c r="F17" s="8">
        <f>730*0.045</f>
        <v>32.85</v>
      </c>
    </row>
    <row r="18" spans="2:6" ht="21.95" customHeight="1" x14ac:dyDescent="0.25">
      <c r="B18" s="5"/>
      <c r="C18" s="11"/>
      <c r="D18" s="6" t="s">
        <v>21</v>
      </c>
      <c r="E18" s="7" t="s">
        <v>25</v>
      </c>
      <c r="F18" s="8">
        <f>500*0.05</f>
        <v>25</v>
      </c>
    </row>
    <row r="19" spans="2:6" ht="21.95" customHeight="1" x14ac:dyDescent="0.25">
      <c r="B19" s="15" t="s">
        <v>41</v>
      </c>
      <c r="C19" s="15"/>
      <c r="D19" s="15"/>
      <c r="E19" s="15"/>
      <c r="F19" s="4">
        <f>SUM(F3:F18)</f>
        <v>340.84019999999998</v>
      </c>
    </row>
  </sheetData>
  <mergeCells count="11">
    <mergeCell ref="C3:C4"/>
    <mergeCell ref="B3:B4"/>
    <mergeCell ref="B19:E19"/>
    <mergeCell ref="C8:C10"/>
    <mergeCell ref="C11:C12"/>
    <mergeCell ref="C13:C15"/>
    <mergeCell ref="C17:C18"/>
    <mergeCell ref="B8:B10"/>
    <mergeCell ref="B11:B12"/>
    <mergeCell ref="B13:B15"/>
    <mergeCell ref="B17:B1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Saqib</dc:creator>
  <cp:lastModifiedBy>Windows 10</cp:lastModifiedBy>
  <dcterms:created xsi:type="dcterms:W3CDTF">2024-10-14T10:24:04Z</dcterms:created>
  <dcterms:modified xsi:type="dcterms:W3CDTF">2024-10-14T14:31:54Z</dcterms:modified>
</cp:coreProperties>
</file>