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Sales With Excell\"/>
    </mc:Choice>
  </mc:AlternateContent>
  <bookViews>
    <workbookView xWindow="0" yWindow="0" windowWidth="28800" windowHeight="12180"/>
  </bookViews>
  <sheets>
    <sheet name="الحسابات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G14" i="1"/>
  <c r="H14" i="1" s="1"/>
  <c r="F21" i="1"/>
  <c r="G21" i="1" s="1"/>
  <c r="H21" i="1" s="1"/>
  <c r="F20" i="1"/>
  <c r="F19" i="1"/>
  <c r="F18" i="1"/>
  <c r="G18" i="1" s="1"/>
  <c r="H18" i="1" s="1"/>
  <c r="F17" i="1"/>
  <c r="G17" i="1" s="1"/>
  <c r="H17" i="1" s="1"/>
  <c r="F16" i="1"/>
  <c r="F15" i="1"/>
  <c r="F14" i="1"/>
  <c r="F13" i="1"/>
  <c r="G13" i="1" s="1"/>
  <c r="H13" i="1" s="1"/>
  <c r="F12" i="1"/>
  <c r="F11" i="1"/>
  <c r="F10" i="1"/>
  <c r="G10" i="1" s="1"/>
  <c r="H10" i="1" s="1"/>
  <c r="F9" i="1"/>
  <c r="G9" i="1" s="1"/>
  <c r="H9" i="1" s="1"/>
  <c r="F8" i="1"/>
  <c r="F7" i="1"/>
  <c r="F6" i="1"/>
  <c r="G6" i="1" s="1"/>
  <c r="H6" i="1" s="1"/>
  <c r="F5" i="1"/>
  <c r="G5" i="1" s="1"/>
  <c r="H5" i="1" s="1"/>
  <c r="F4" i="1"/>
  <c r="F3" i="1"/>
  <c r="F2" i="1"/>
  <c r="G3" i="1" l="1"/>
  <c r="H3" i="1" s="1"/>
  <c r="K5" i="1"/>
  <c r="K6" i="1" s="1"/>
  <c r="G20" i="1"/>
  <c r="H20" i="1" s="1"/>
  <c r="G16" i="1"/>
  <c r="H16" i="1" s="1"/>
  <c r="G12" i="1"/>
  <c r="H12" i="1" s="1"/>
  <c r="G8" i="1"/>
  <c r="H8" i="1" s="1"/>
  <c r="G4" i="1"/>
  <c r="H4" i="1" s="1"/>
  <c r="G2" i="1"/>
  <c r="H2" i="1" s="1"/>
  <c r="G19" i="1"/>
  <c r="H19" i="1" s="1"/>
  <c r="G15" i="1"/>
  <c r="H15" i="1" s="1"/>
  <c r="G11" i="1"/>
  <c r="H11" i="1" s="1"/>
  <c r="G7" i="1"/>
  <c r="H7" i="1" s="1"/>
  <c r="K7" i="1" l="1"/>
</calcChain>
</file>

<file path=xl/comments1.xml><?xml version="1.0" encoding="utf-8"?>
<comments xmlns="http://schemas.openxmlformats.org/spreadsheetml/2006/main">
  <authors>
    <author>eldawly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shogaa:
nnn
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<sst xmlns="http://schemas.openxmlformats.org/spreadsheetml/2006/main" count="35" uniqueCount="34">
  <si>
    <t>الرقم التسلسي</t>
  </si>
  <si>
    <t>المادة</t>
  </si>
  <si>
    <t>تاريخ التسليم</t>
  </si>
  <si>
    <t>وقت التسليم</t>
  </si>
  <si>
    <t>الكمية</t>
  </si>
  <si>
    <t>المبلغ المستحق</t>
  </si>
  <si>
    <t>المبلغ المدفوع</t>
  </si>
  <si>
    <t>المبلغ المتبقي</t>
  </si>
  <si>
    <t>اقلام</t>
  </si>
  <si>
    <t>دفاتر</t>
  </si>
  <si>
    <t>مماسح</t>
  </si>
  <si>
    <t>كتب</t>
  </si>
  <si>
    <t>مجلدات</t>
  </si>
  <si>
    <t>أغلفة</t>
  </si>
  <si>
    <t>دفاتر رسم</t>
  </si>
  <si>
    <t>حقائب</t>
  </si>
  <si>
    <t>ساعات حائط</t>
  </si>
  <si>
    <t>منبه</t>
  </si>
  <si>
    <t>أوراق كتابة</t>
  </si>
  <si>
    <t>طباشير</t>
  </si>
  <si>
    <t>مساطر</t>
  </si>
  <si>
    <t>قرطاسية مكتب</t>
  </si>
  <si>
    <t>أقالم تلوين</t>
  </si>
  <si>
    <t>مصنفات</t>
  </si>
  <si>
    <t>تقويم</t>
  </si>
  <si>
    <t>ملصقات</t>
  </si>
  <si>
    <t>أقالم حائط</t>
  </si>
  <si>
    <t>عدد الانواع</t>
  </si>
  <si>
    <t>مجموع الكميات</t>
  </si>
  <si>
    <t>مجموع المبالغ المستحقه</t>
  </si>
  <si>
    <t>معدل المبالغ المسحتقه</t>
  </si>
  <si>
    <t>مجموغ المبالغ المتبقيه</t>
  </si>
  <si>
    <t>الفئه</t>
  </si>
  <si>
    <t>المبالغ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</si>
</sst>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K2:L8" totalsRowShown="0">
  <autoFilter ref="K2:L8"/>
  <tableColumns count="2">
    <tableColumn id="1" name="المبالغ" dataDxfId="2">
      <calculatedColumnFormula>COUNTA(B2:B21)</calculatedColumnFormula>
    </tableColumn>
    <tableColumn id="2" name="الفئه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1" totalsRowShown="0" headerRowDxfId="0">
  <autoFilter ref="A1:H21"/>
  <tableColumns count="8">
    <tableColumn id="1" name="الرقم التسلسي"/>
    <tableColumn id="2" name="المادة"/>
    <tableColumn id="3" name="تاريخ التسليم" dataDxfId="1"/>
    <tableColumn id="4" name="وقت التسليم"/>
    <tableColumn id="5" name="الكمية"/>
    <tableColumn id="6" name="المبلغ المستحق"/>
    <tableColumn id="7" name="المبلغ المدفوع">
      <calculatedColumnFormula>(F2*35%)</calculatedColumnFormula>
    </tableColumn>
    <tableColumn id="8" name="المبلغ المتبقي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16" sqref="K16"/>
    </sheetView>
  </sheetViews>
  <sheetFormatPr defaultRowHeight="15" x14ac:dyDescent="0.25"/>
  <cols>
    <col min="1" max="1" width="17.140625" customWidth="1"/>
    <col min="2" max="2" width="16.28515625" customWidth="1"/>
    <col min="3" max="3" width="13.28515625" customWidth="1"/>
    <col min="4" max="4" width="12.7109375" customWidth="1"/>
    <col min="5" max="5" width="11" customWidth="1"/>
    <col min="6" max="6" width="19.42578125" customWidth="1"/>
    <col min="7" max="8" width="14.85546875" customWidth="1"/>
    <col min="11" max="11" width="15.140625" customWidth="1"/>
    <col min="12" max="12" width="20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>
        <v>1</v>
      </c>
      <c r="B2" t="s">
        <v>8</v>
      </c>
      <c r="C2" s="3">
        <v>42736</v>
      </c>
      <c r="D2">
        <v>9</v>
      </c>
      <c r="E2">
        <v>10</v>
      </c>
      <c r="F2">
        <f>(E2*10)</f>
        <v>100</v>
      </c>
      <c r="G2">
        <f>(F2*35%)</f>
        <v>35</v>
      </c>
      <c r="H2">
        <f>F2-G2</f>
        <v>65</v>
      </c>
      <c r="K2" t="s">
        <v>33</v>
      </c>
      <c r="L2" t="s">
        <v>32</v>
      </c>
    </row>
    <row r="3" spans="1:12" x14ac:dyDescent="0.25">
      <c r="A3">
        <v>2</v>
      </c>
      <c r="B3" t="s">
        <v>9</v>
      </c>
      <c r="C3" s="3">
        <v>42755</v>
      </c>
      <c r="D3">
        <v>10</v>
      </c>
      <c r="E3">
        <v>15</v>
      </c>
      <c r="F3">
        <f>E3*20</f>
        <v>300</v>
      </c>
      <c r="G3">
        <f>(F3*35%)</f>
        <v>105</v>
      </c>
      <c r="H3">
        <f>F3-G3</f>
        <v>195</v>
      </c>
      <c r="K3">
        <f>COUNTA(B2:B21)</f>
        <v>20</v>
      </c>
      <c r="L3" t="s">
        <v>27</v>
      </c>
    </row>
    <row r="4" spans="1:12" x14ac:dyDescent="0.25">
      <c r="A4">
        <v>3</v>
      </c>
      <c r="B4" t="s">
        <v>10</v>
      </c>
      <c r="C4" s="3">
        <v>42774</v>
      </c>
      <c r="D4">
        <v>12</v>
      </c>
      <c r="E4">
        <v>20</v>
      </c>
      <c r="F4">
        <f>E4*5</f>
        <v>100</v>
      </c>
      <c r="G4">
        <f t="shared" ref="G4:G21" si="0">(F4*35%)</f>
        <v>35</v>
      </c>
      <c r="H4">
        <f t="shared" ref="H4:H21" si="1">F4-G4</f>
        <v>65</v>
      </c>
      <c r="K4">
        <f>SUM(E1:E21)</f>
        <v>416</v>
      </c>
      <c r="L4" t="s">
        <v>28</v>
      </c>
    </row>
    <row r="5" spans="1:12" x14ac:dyDescent="0.25">
      <c r="A5">
        <v>4</v>
      </c>
      <c r="B5" t="s">
        <v>11</v>
      </c>
      <c r="C5" s="3">
        <v>42793</v>
      </c>
      <c r="D5">
        <v>2</v>
      </c>
      <c r="E5">
        <v>30</v>
      </c>
      <c r="F5">
        <f>E5*20</f>
        <v>600</v>
      </c>
      <c r="G5">
        <f t="shared" si="0"/>
        <v>210</v>
      </c>
      <c r="H5">
        <f t="shared" si="1"/>
        <v>390</v>
      </c>
      <c r="K5">
        <f>SUM(F2:F21)</f>
        <v>6615.2999999999993</v>
      </c>
      <c r="L5" t="s">
        <v>29</v>
      </c>
    </row>
    <row r="6" spans="1:12" x14ac:dyDescent="0.25">
      <c r="A6">
        <v>5</v>
      </c>
      <c r="B6" t="s">
        <v>9</v>
      </c>
      <c r="C6" s="3">
        <v>42812</v>
      </c>
      <c r="D6">
        <v>3</v>
      </c>
      <c r="E6">
        <v>22</v>
      </c>
      <c r="F6">
        <f>E6*15</f>
        <v>330</v>
      </c>
      <c r="G6">
        <f t="shared" si="0"/>
        <v>115.49999999999999</v>
      </c>
      <c r="H6">
        <f t="shared" si="1"/>
        <v>214.5</v>
      </c>
      <c r="K6">
        <f>(K5/100)</f>
        <v>66.152999999999992</v>
      </c>
      <c r="L6" t="s">
        <v>30</v>
      </c>
    </row>
    <row r="7" spans="1:12" x14ac:dyDescent="0.25">
      <c r="A7">
        <v>6</v>
      </c>
      <c r="B7" t="s">
        <v>12</v>
      </c>
      <c r="C7" s="3">
        <v>42831</v>
      </c>
      <c r="D7">
        <v>10</v>
      </c>
      <c r="E7">
        <v>25</v>
      </c>
      <c r="F7">
        <f>E7*25</f>
        <v>625</v>
      </c>
      <c r="G7">
        <f t="shared" si="0"/>
        <v>218.75</v>
      </c>
      <c r="H7">
        <f t="shared" si="1"/>
        <v>406.25</v>
      </c>
      <c r="K7">
        <f>SUM(H2:H21)</f>
        <v>4299.9450000000006</v>
      </c>
      <c r="L7" t="s">
        <v>31</v>
      </c>
    </row>
    <row r="8" spans="1:12" x14ac:dyDescent="0.25">
      <c r="A8">
        <v>7</v>
      </c>
      <c r="B8" t="s">
        <v>13</v>
      </c>
      <c r="C8" s="3">
        <v>42850</v>
      </c>
      <c r="D8">
        <v>9</v>
      </c>
      <c r="E8">
        <v>19</v>
      </c>
      <c r="F8">
        <f>E8*13</f>
        <v>247</v>
      </c>
      <c r="G8">
        <f t="shared" si="0"/>
        <v>86.449999999999989</v>
      </c>
      <c r="H8">
        <f t="shared" si="1"/>
        <v>160.55000000000001</v>
      </c>
    </row>
    <row r="9" spans="1:12" x14ac:dyDescent="0.25">
      <c r="A9">
        <v>8</v>
      </c>
      <c r="B9" t="s">
        <v>15</v>
      </c>
      <c r="C9" s="3">
        <v>42869</v>
      </c>
      <c r="D9">
        <v>10</v>
      </c>
      <c r="E9">
        <v>23</v>
      </c>
      <c r="F9">
        <f>E9*24</f>
        <v>552</v>
      </c>
      <c r="G9">
        <f t="shared" si="0"/>
        <v>193.2</v>
      </c>
      <c r="H9">
        <f t="shared" si="1"/>
        <v>358.8</v>
      </c>
    </row>
    <row r="10" spans="1:12" x14ac:dyDescent="0.25">
      <c r="A10">
        <v>9</v>
      </c>
      <c r="B10" t="s">
        <v>16</v>
      </c>
      <c r="C10" s="3">
        <v>42888</v>
      </c>
      <c r="D10">
        <v>12</v>
      </c>
      <c r="E10">
        <v>11</v>
      </c>
      <c r="F10">
        <f>E10*16</f>
        <v>176</v>
      </c>
      <c r="G10">
        <f t="shared" si="0"/>
        <v>61.599999999999994</v>
      </c>
      <c r="H10">
        <f t="shared" si="1"/>
        <v>114.4</v>
      </c>
    </row>
    <row r="11" spans="1:12" x14ac:dyDescent="0.25">
      <c r="A11">
        <v>10</v>
      </c>
      <c r="B11" t="s">
        <v>17</v>
      </c>
      <c r="C11" s="3">
        <v>42907</v>
      </c>
      <c r="D11">
        <v>12</v>
      </c>
      <c r="E11">
        <v>28</v>
      </c>
      <c r="F11">
        <f>E11*12</f>
        <v>336</v>
      </c>
      <c r="G11">
        <f t="shared" si="0"/>
        <v>117.6</v>
      </c>
      <c r="H11">
        <f t="shared" si="1"/>
        <v>218.4</v>
      </c>
    </row>
    <row r="12" spans="1:12" x14ac:dyDescent="0.25">
      <c r="A12">
        <v>11</v>
      </c>
      <c r="B12" t="s">
        <v>18</v>
      </c>
      <c r="C12" s="3">
        <v>42926</v>
      </c>
      <c r="D12">
        <v>1</v>
      </c>
      <c r="E12">
        <v>16</v>
      </c>
      <c r="F12">
        <f>E12*8.2</f>
        <v>131.19999999999999</v>
      </c>
      <c r="G12">
        <f t="shared" si="0"/>
        <v>45.919999999999995</v>
      </c>
      <c r="H12">
        <f t="shared" si="1"/>
        <v>85.28</v>
      </c>
    </row>
    <row r="13" spans="1:12" x14ac:dyDescent="0.25">
      <c r="A13">
        <v>12</v>
      </c>
      <c r="B13" t="s">
        <v>19</v>
      </c>
      <c r="C13" s="3">
        <v>42945</v>
      </c>
      <c r="D13">
        <v>9</v>
      </c>
      <c r="E13">
        <v>27</v>
      </c>
      <c r="F13">
        <f>E13*1.3</f>
        <v>35.1</v>
      </c>
      <c r="G13">
        <f t="shared" si="0"/>
        <v>12.285</v>
      </c>
      <c r="H13">
        <f t="shared" si="1"/>
        <v>22.815000000000001</v>
      </c>
    </row>
    <row r="14" spans="1:12" x14ac:dyDescent="0.25">
      <c r="A14">
        <v>13</v>
      </c>
      <c r="B14" t="s">
        <v>20</v>
      </c>
      <c r="C14" s="3">
        <v>42964</v>
      </c>
      <c r="D14">
        <v>2</v>
      </c>
      <c r="E14">
        <v>30</v>
      </c>
      <c r="F14">
        <f>E14*3.2</f>
        <v>96</v>
      </c>
      <c r="G14">
        <f t="shared" si="0"/>
        <v>33.599999999999994</v>
      </c>
      <c r="H14">
        <f t="shared" si="1"/>
        <v>62.400000000000006</v>
      </c>
    </row>
    <row r="15" spans="1:12" x14ac:dyDescent="0.25">
      <c r="A15">
        <v>14</v>
      </c>
      <c r="B15" t="s">
        <v>21</v>
      </c>
      <c r="C15" s="3">
        <v>42983</v>
      </c>
      <c r="D15">
        <v>1</v>
      </c>
      <c r="E15">
        <v>10</v>
      </c>
      <c r="F15">
        <f>E15*4.3</f>
        <v>43</v>
      </c>
      <c r="G15">
        <f t="shared" si="0"/>
        <v>15.049999999999999</v>
      </c>
      <c r="H15">
        <f t="shared" si="1"/>
        <v>27.950000000000003</v>
      </c>
    </row>
    <row r="16" spans="1:12" x14ac:dyDescent="0.25">
      <c r="A16">
        <v>15</v>
      </c>
      <c r="B16" t="s">
        <v>22</v>
      </c>
      <c r="C16" s="3">
        <v>43002</v>
      </c>
      <c r="D16">
        <v>3</v>
      </c>
      <c r="E16">
        <v>14</v>
      </c>
      <c r="F16">
        <f>E16*16</f>
        <v>224</v>
      </c>
      <c r="G16">
        <f t="shared" si="0"/>
        <v>78.399999999999991</v>
      </c>
      <c r="H16">
        <f t="shared" si="1"/>
        <v>145.60000000000002</v>
      </c>
    </row>
    <row r="17" spans="1:8" x14ac:dyDescent="0.25">
      <c r="A17">
        <v>16</v>
      </c>
      <c r="B17" t="s">
        <v>26</v>
      </c>
      <c r="C17" s="3">
        <v>43021</v>
      </c>
      <c r="D17">
        <v>2</v>
      </c>
      <c r="E17">
        <v>17</v>
      </c>
      <c r="F17">
        <f>E17*20</f>
        <v>340</v>
      </c>
      <c r="G17">
        <f t="shared" si="0"/>
        <v>118.99999999999999</v>
      </c>
      <c r="H17">
        <f t="shared" si="1"/>
        <v>221</v>
      </c>
    </row>
    <row r="18" spans="1:8" x14ac:dyDescent="0.25">
      <c r="A18">
        <v>17</v>
      </c>
      <c r="B18" t="s">
        <v>25</v>
      </c>
      <c r="C18" s="3">
        <v>43040</v>
      </c>
      <c r="D18">
        <v>9</v>
      </c>
      <c r="E18">
        <v>24</v>
      </c>
      <c r="F18">
        <f>E18*12</f>
        <v>288</v>
      </c>
      <c r="G18">
        <f t="shared" si="0"/>
        <v>100.8</v>
      </c>
      <c r="H18">
        <f t="shared" si="1"/>
        <v>187.2</v>
      </c>
    </row>
    <row r="19" spans="1:8" x14ac:dyDescent="0.25">
      <c r="A19">
        <v>18</v>
      </c>
      <c r="B19" t="s">
        <v>24</v>
      </c>
      <c r="C19" s="3">
        <v>43059</v>
      </c>
      <c r="D19">
        <v>10</v>
      </c>
      <c r="E19">
        <v>19</v>
      </c>
      <c r="F19">
        <f>E19*32</f>
        <v>608</v>
      </c>
      <c r="G19">
        <f t="shared" si="0"/>
        <v>212.79999999999998</v>
      </c>
      <c r="H19">
        <f t="shared" si="1"/>
        <v>395.20000000000005</v>
      </c>
    </row>
    <row r="20" spans="1:8" x14ac:dyDescent="0.25">
      <c r="A20">
        <v>19</v>
      </c>
      <c r="B20" t="s">
        <v>23</v>
      </c>
      <c r="C20" s="3">
        <v>43078</v>
      </c>
      <c r="D20">
        <v>9</v>
      </c>
      <c r="E20">
        <v>27</v>
      </c>
      <c r="F20">
        <f>E20*41</f>
        <v>1107</v>
      </c>
      <c r="G20">
        <f t="shared" si="0"/>
        <v>387.45</v>
      </c>
      <c r="H20">
        <f t="shared" si="1"/>
        <v>719.55</v>
      </c>
    </row>
    <row r="21" spans="1:8" x14ac:dyDescent="0.25">
      <c r="A21">
        <v>20</v>
      </c>
      <c r="B21" t="s">
        <v>14</v>
      </c>
      <c r="C21" s="3">
        <v>43097</v>
      </c>
      <c r="D21">
        <v>12</v>
      </c>
      <c r="E21">
        <v>29</v>
      </c>
      <c r="F21">
        <f>E21*13</f>
        <v>377</v>
      </c>
      <c r="G21">
        <f t="shared" si="0"/>
        <v>131.94999999999999</v>
      </c>
      <c r="H21">
        <f t="shared" si="1"/>
        <v>245.05</v>
      </c>
    </row>
  </sheetData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الحسابات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eldawly</dc:creator>
  <cp:lastModifiedBy>eldawly</cp:lastModifiedBy>
  <dcterms:created xsi:type="dcterms:W3CDTF">2025-03-23T13:25:26Z</dcterms:created>
  <dcterms:modified xsi:type="dcterms:W3CDTF">2025-03-23T14:03:30Z</dcterms:modified>
</cp:coreProperties>
</file>