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E569416B-4F81-4306-8E33-F643192BD8D3}" xr6:coauthVersionLast="36" xr6:coauthVersionMax="36" xr10:uidLastSave="{00000000-0000-0000-0000-000000000000}"/>
  <bookViews>
    <workbookView xWindow="0" yWindow="0" windowWidth="28800" windowHeight="12225" xr2:uid="{EAAA0815-E1D8-44C4-9BC2-4C6B93925113}"/>
  </bookViews>
  <sheets>
    <sheet name="Planilha1" sheetId="1" r:id="rId1"/>
    <sheet name="pass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9" i="1" s="1"/>
  <c r="C35" i="1"/>
  <c r="E37" i="1" s="1"/>
  <c r="C34" i="1"/>
  <c r="D33" i="1"/>
  <c r="C33" i="1"/>
  <c r="C10" i="1"/>
  <c r="P5" i="1" l="1"/>
  <c r="Q5" i="1"/>
  <c r="R5" i="1"/>
  <c r="S5" i="1"/>
  <c r="P9" i="1"/>
  <c r="Q9" i="1"/>
  <c r="R9" i="1"/>
  <c r="S9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Q4" i="1"/>
  <c r="R4" i="1"/>
  <c r="S4" i="1"/>
  <c r="P4" i="1"/>
  <c r="T4" i="1" s="1"/>
  <c r="O23" i="1"/>
  <c r="O24" i="1"/>
  <c r="O25" i="1"/>
  <c r="D9" i="1" s="1"/>
  <c r="D8" i="1" s="1"/>
  <c r="O26" i="1"/>
  <c r="O27" i="1"/>
  <c r="N17" i="1"/>
  <c r="N16" i="1" s="1"/>
  <c r="N15" i="1" s="1"/>
  <c r="N14" i="1" s="1"/>
  <c r="N13" i="1" s="1"/>
  <c r="N12" i="1" s="1"/>
  <c r="N11" i="1" s="1"/>
  <c r="N9" i="1" s="1"/>
  <c r="N5" i="1" s="1"/>
  <c r="N4" i="1" s="1"/>
  <c r="O4" i="1" s="1"/>
  <c r="O12" i="1" l="1"/>
  <c r="O16" i="1"/>
  <c r="T27" i="1"/>
  <c r="T23" i="1"/>
  <c r="T14" i="1"/>
  <c r="T9" i="1"/>
  <c r="T26" i="1"/>
  <c r="T17" i="1"/>
  <c r="C11" i="1" s="1"/>
  <c r="E24" i="1" s="1"/>
  <c r="T13" i="1"/>
  <c r="T5" i="1"/>
  <c r="T25" i="1"/>
  <c r="D11" i="1" s="1"/>
  <c r="T24" i="1"/>
  <c r="T16" i="1"/>
  <c r="T15" i="1"/>
  <c r="T12" i="1"/>
  <c r="T11" i="1"/>
  <c r="O15" i="1"/>
  <c r="O11" i="1"/>
  <c r="O14" i="1"/>
  <c r="O9" i="1"/>
  <c r="O17" i="1"/>
  <c r="C9" i="1" s="1"/>
  <c r="C8" i="1" s="1"/>
  <c r="O13" i="1"/>
  <c r="O5" i="1"/>
  <c r="E26" i="1" l="1"/>
  <c r="E15" i="1"/>
  <c r="E14" i="1"/>
</calcChain>
</file>

<file path=xl/sharedStrings.xml><?xml version="1.0" encoding="utf-8"?>
<sst xmlns="http://schemas.openxmlformats.org/spreadsheetml/2006/main" count="110" uniqueCount="78">
  <si>
    <t>HOSTS</t>
  </si>
  <si>
    <t>REDE</t>
  </si>
  <si>
    <t>DF</t>
  </si>
  <si>
    <t>ADM</t>
  </si>
  <si>
    <t>SERVERS</t>
  </si>
  <si>
    <t>DF - HOSTS</t>
  </si>
  <si>
    <t>MASK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</si>
  <si>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</si>
  <si>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</si>
  <si>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</si>
  <si>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</si>
  <si>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</si>
  <si>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</si>
  <si>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</si>
  <si>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</si>
  <si>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</si>
  <si>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</si>
  <si>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</si>
  <si>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</si>
  <si>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</si>
  <si>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</si>
  <si>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</si>
  <si>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IPS</t>
  </si>
  <si>
    <t>HOSTS TOTAL</t>
  </si>
  <si>
    <t>MASK DEC</t>
  </si>
  <si>
    <t>EQUIPAMENTO</t>
  </si>
  <si>
    <t>IP</t>
  </si>
  <si>
    <t>R1_DF</t>
  </si>
  <si>
    <t>10.89.100.1</t>
  </si>
  <si>
    <t>R1_SP</t>
  </si>
  <si>
    <t>SP</t>
  </si>
  <si>
    <t>172.16.50.1</t>
  </si>
  <si>
    <t>PORTA</t>
  </si>
  <si>
    <t>GIG0/0/0</t>
  </si>
  <si>
    <t>GIG0/0/1</t>
  </si>
  <si>
    <t>PASSOS</t>
  </si>
  <si>
    <t>Definir gateways padrão</t>
  </si>
  <si>
    <t>Renomear</t>
  </si>
  <si>
    <t>Inserir IP nas portas</t>
  </si>
  <si>
    <t>ROUTERS</t>
  </si>
  <si>
    <t>HOSTS NECESSARIOS</t>
  </si>
  <si>
    <t>10.89.100.0</t>
  </si>
  <si>
    <t>10.89.100.2</t>
  </si>
  <si>
    <t>PC0</t>
  </si>
  <si>
    <t>PC1</t>
  </si>
  <si>
    <t>172.16.50.2</t>
  </si>
  <si>
    <t>10.89.100.3</t>
  </si>
  <si>
    <t>DEFAULT GATEWAY</t>
  </si>
  <si>
    <t>PC3</t>
  </si>
  <si>
    <t>PC4</t>
  </si>
  <si>
    <t>DF_ADM</t>
  </si>
  <si>
    <t>DF_SERV</t>
  </si>
  <si>
    <t>10.89.100.6</t>
  </si>
  <si>
    <t>PC2</t>
  </si>
  <si>
    <t>10.89.101.1</t>
  </si>
  <si>
    <t>172.16.51.2</t>
  </si>
  <si>
    <t>10.89.101.2</t>
  </si>
  <si>
    <t>10.89.101.3</t>
  </si>
  <si>
    <t>SP_HELP</t>
  </si>
  <si>
    <t>SP_SERV</t>
  </si>
  <si>
    <t>172.16.51.1</t>
  </si>
  <si>
    <t>SP - HOSTS</t>
  </si>
  <si>
    <t>HELP</t>
  </si>
  <si>
    <t>172.16.50.3</t>
  </si>
  <si>
    <t>172.16.51.3</t>
  </si>
  <si>
    <t>PC5</t>
  </si>
  <si>
    <t>PC6</t>
  </si>
  <si>
    <t>PC7</t>
  </si>
  <si>
    <t>255.255.255.224</t>
  </si>
  <si>
    <t>DEFAULT</t>
  </si>
  <si>
    <t>BROADCAST</t>
  </si>
  <si>
    <t>SW1</t>
  </si>
  <si>
    <t>10.89.101.126</t>
  </si>
  <si>
    <t>VLAN1</t>
  </si>
  <si>
    <t>SW2</t>
  </si>
  <si>
    <t>172.16.50.60</t>
  </si>
  <si>
    <t>255.255.255.192</t>
  </si>
  <si>
    <t>172.16.51.28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</si>
</sst>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3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2396-5CFE-44F7-8E8B-5BB07AED0437}">
  <dimension ref="B2:T40"/>
  <sheetViews>
    <sheetView tabSelected="1" zoomScale="115" zoomScaleNormal="115" workbookViewId="0">
      <selection activeCell="D23" sqref="D23"/>
    </sheetView>
  </sheetViews>
  <sheetFormatPr defaultRowHeight="15" x14ac:dyDescent="0.25"/>
  <cols>
    <col min="1" max="1" width="3.42578125" style="2" customWidth="1"/>
    <col min="2" max="2" width="19.42578125" style="2" bestFit="1" customWidth="1"/>
    <col min="3" max="4" width="15.5703125" style="2" bestFit="1" customWidth="1"/>
    <col min="5" max="5" width="16.140625" style="3" bestFit="1" customWidth="1"/>
    <col min="6" max="6" width="15.5703125" style="3" customWidth="1"/>
    <col min="7" max="7" width="18.140625" style="3" bestFit="1" customWidth="1"/>
    <col min="8" max="8" width="3.5703125" style="2" customWidth="1"/>
    <col min="9" max="9" width="9.85546875" style="2" bestFit="1" customWidth="1"/>
    <col min="10" max="12" width="9.5703125" style="2" bestFit="1" customWidth="1"/>
    <col min="13" max="19" width="9.140625" style="2"/>
    <col min="20" max="20" width="15.5703125" style="2" bestFit="1" customWidth="1"/>
    <col min="21" max="16384" width="9.140625" style="2"/>
  </cols>
  <sheetData>
    <row r="2" spans="2:20" x14ac:dyDescent="0.25">
      <c r="B2" s="5" t="s">
        <v>5</v>
      </c>
      <c r="C2" s="5"/>
      <c r="D2" s="5"/>
    </row>
    <row r="3" spans="2:20" x14ac:dyDescent="0.25">
      <c r="B3" s="2" t="s">
        <v>1</v>
      </c>
      <c r="C3" s="2" t="s">
        <v>3</v>
      </c>
      <c r="D3" s="2" t="s">
        <v>4</v>
      </c>
      <c r="N3" s="2" t="s">
        <v>22</v>
      </c>
      <c r="O3" s="2" t="s">
        <v>0</v>
      </c>
    </row>
    <row r="4" spans="2:20" x14ac:dyDescent="0.25">
      <c r="B4" s="2" t="s">
        <v>2</v>
      </c>
      <c r="C4" s="2">
        <v>88</v>
      </c>
      <c r="D4" s="2">
        <v>6</v>
      </c>
      <c r="I4" s="1">
        <v>11111111</v>
      </c>
      <c r="J4" s="1">
        <v>11111111</v>
      </c>
      <c r="K4" s="1">
        <v>0</v>
      </c>
      <c r="L4" s="1">
        <v>0</v>
      </c>
      <c r="M4" s="2" t="s">
        <v>7</v>
      </c>
      <c r="N4" s="2">
        <f t="shared" ref="N4:N16" si="0">N5*2</f>
        <v>65536</v>
      </c>
      <c r="O4" s="2">
        <f t="shared" ref="O4:O26" si="1">N4-2</f>
        <v>65534</v>
      </c>
      <c r="P4" s="2">
        <f>BIN2DEC(I4)</f>
        <v>255</v>
      </c>
      <c r="Q4" s="2">
        <f t="shared" ref="Q4:S4" si="2">BIN2DEC(J4)</f>
        <v>255</v>
      </c>
      <c r="R4" s="2">
        <f t="shared" si="2"/>
        <v>0</v>
      </c>
      <c r="S4" s="2">
        <f t="shared" si="2"/>
        <v>0</v>
      </c>
      <c r="T4" s="2" t="str">
        <f>CONCATENATE(P4,".",Q4,".",R4,".",S4)</f>
        <v>255.255.0.0</v>
      </c>
    </row>
    <row r="5" spans="2:20" x14ac:dyDescent="0.25">
      <c r="B5" s="2" t="s">
        <v>6</v>
      </c>
      <c r="C5" s="2" t="s">
        <v>16</v>
      </c>
      <c r="D5" s="2" t="s">
        <v>20</v>
      </c>
      <c r="E5" s="2"/>
      <c r="F5" s="2"/>
      <c r="G5" s="2"/>
      <c r="I5" s="1">
        <v>11111111</v>
      </c>
      <c r="J5" s="1">
        <v>11111111</v>
      </c>
      <c r="K5" s="1">
        <v>10000000</v>
      </c>
      <c r="L5" s="1">
        <v>0</v>
      </c>
      <c r="M5" s="2" t="s">
        <v>8</v>
      </c>
      <c r="N5" s="2">
        <f>N9*2</f>
        <v>32768</v>
      </c>
      <c r="O5" s="2">
        <f t="shared" si="1"/>
        <v>32766</v>
      </c>
      <c r="P5" s="2">
        <f t="shared" ref="P5:P27" si="3">BIN2DEC(I5)</f>
        <v>255</v>
      </c>
      <c r="Q5" s="2">
        <f t="shared" ref="Q5:Q27" si="4">BIN2DEC(J5)</f>
        <v>255</v>
      </c>
      <c r="R5" s="2">
        <f t="shared" ref="R5:R27" si="5">BIN2DEC(K5)</f>
        <v>128</v>
      </c>
      <c r="S5" s="2">
        <f t="shared" ref="S5:S27" si="6">BIN2DEC(L5)</f>
        <v>0</v>
      </c>
      <c r="T5" s="2" t="str">
        <f t="shared" ref="T5:T27" si="7">CONCATENATE(P5,".",Q5,".",R5,".",S5)</f>
        <v>255.255.128.0</v>
      </c>
    </row>
    <row r="6" spans="2:20" s="3" customFormat="1" x14ac:dyDescent="0.25">
      <c r="B6" s="3" t="s">
        <v>1</v>
      </c>
      <c r="C6" s="3" t="s">
        <v>41</v>
      </c>
      <c r="D6" s="3" t="s">
        <v>41</v>
      </c>
      <c r="I6" s="1"/>
      <c r="J6" s="1"/>
      <c r="K6" s="1"/>
      <c r="L6" s="1"/>
    </row>
    <row r="7" spans="2:20" s="3" customFormat="1" x14ac:dyDescent="0.25">
      <c r="B7" s="3" t="s">
        <v>69</v>
      </c>
      <c r="C7" s="3" t="s">
        <v>28</v>
      </c>
      <c r="D7" s="3" t="s">
        <v>28</v>
      </c>
      <c r="I7" s="1"/>
      <c r="J7" s="1"/>
      <c r="K7" s="1"/>
      <c r="L7" s="1"/>
    </row>
    <row r="8" spans="2:20" s="3" customFormat="1" x14ac:dyDescent="0.25">
      <c r="B8" s="3" t="s">
        <v>70</v>
      </c>
      <c r="C8" s="3">
        <f>C9+2</f>
        <v>128</v>
      </c>
      <c r="D8" s="3">
        <f>D9+2</f>
        <v>8</v>
      </c>
      <c r="I8" s="1"/>
      <c r="J8" s="1"/>
      <c r="K8" s="1"/>
      <c r="L8" s="1"/>
    </row>
    <row r="9" spans="2:20" x14ac:dyDescent="0.25">
      <c r="B9" s="2" t="s">
        <v>23</v>
      </c>
      <c r="C9" s="2">
        <f>VLOOKUP(C5,$M$4:$O$27,3,1)</f>
        <v>126</v>
      </c>
      <c r="D9" s="2">
        <f>VLOOKUP(D5,$M$4:$O$27,3,1)</f>
        <v>6</v>
      </c>
      <c r="I9" s="1">
        <v>11111111</v>
      </c>
      <c r="J9" s="1">
        <v>11111111</v>
      </c>
      <c r="K9" s="1">
        <v>11000000</v>
      </c>
      <c r="L9" s="1">
        <v>0</v>
      </c>
      <c r="M9" s="2" t="s">
        <v>9</v>
      </c>
      <c r="N9" s="2">
        <f>N11*2</f>
        <v>16384</v>
      </c>
      <c r="O9" s="2">
        <f t="shared" si="1"/>
        <v>16382</v>
      </c>
      <c r="P9" s="2">
        <f t="shared" si="3"/>
        <v>255</v>
      </c>
      <c r="Q9" s="2">
        <f t="shared" si="4"/>
        <v>255</v>
      </c>
      <c r="R9" s="2">
        <f t="shared" si="5"/>
        <v>192</v>
      </c>
      <c r="S9" s="2">
        <f t="shared" si="6"/>
        <v>0</v>
      </c>
      <c r="T9" s="2" t="str">
        <f t="shared" si="7"/>
        <v>255.255.192.0</v>
      </c>
    </row>
    <row r="10" spans="2:20" s="3" customFormat="1" x14ac:dyDescent="0.25">
      <c r="B10" s="3" t="s">
        <v>40</v>
      </c>
      <c r="C10" s="5">
        <f>C4+D4</f>
        <v>94</v>
      </c>
      <c r="D10" s="5"/>
      <c r="I10" s="1"/>
      <c r="J10" s="1"/>
      <c r="K10" s="1"/>
      <c r="L10" s="1"/>
    </row>
    <row r="11" spans="2:20" x14ac:dyDescent="0.25">
      <c r="B11" s="2" t="s">
        <v>24</v>
      </c>
      <c r="C11" s="2" t="str">
        <f>VLOOKUP(C5,$M$4:$T$27,8,1)</f>
        <v>255.255.255.128</v>
      </c>
      <c r="D11" s="2" t="str">
        <f>VLOOKUP(D5,$M$4:$T$27,8,1)</f>
        <v>255.255.255.248</v>
      </c>
      <c r="I11" s="1">
        <v>11111111</v>
      </c>
      <c r="J11" s="1">
        <v>11111111</v>
      </c>
      <c r="K11" s="1">
        <v>11100000</v>
      </c>
      <c r="L11" s="1">
        <v>0</v>
      </c>
      <c r="M11" s="2" t="s">
        <v>10</v>
      </c>
      <c r="N11" s="2">
        <f t="shared" si="0"/>
        <v>8192</v>
      </c>
      <c r="O11" s="2">
        <f t="shared" si="1"/>
        <v>8190</v>
      </c>
      <c r="P11" s="2">
        <f t="shared" si="3"/>
        <v>255</v>
      </c>
      <c r="Q11" s="2">
        <f t="shared" si="4"/>
        <v>255</v>
      </c>
      <c r="R11" s="2">
        <f t="shared" si="5"/>
        <v>224</v>
      </c>
      <c r="S11" s="2">
        <f t="shared" si="6"/>
        <v>0</v>
      </c>
      <c r="T11" s="2" t="str">
        <f t="shared" si="7"/>
        <v>255.255.224.0</v>
      </c>
    </row>
    <row r="12" spans="2:20" x14ac:dyDescent="0.25">
      <c r="I12" s="1">
        <v>11111111</v>
      </c>
      <c r="J12" s="1">
        <v>11111111</v>
      </c>
      <c r="K12" s="1">
        <v>11110000</v>
      </c>
      <c r="L12" s="1">
        <v>0</v>
      </c>
      <c r="M12" s="2" t="s">
        <v>11</v>
      </c>
      <c r="N12" s="2">
        <f t="shared" si="0"/>
        <v>4096</v>
      </c>
      <c r="O12" s="2">
        <f t="shared" si="1"/>
        <v>4094</v>
      </c>
      <c r="P12" s="2">
        <f t="shared" si="3"/>
        <v>255</v>
      </c>
      <c r="Q12" s="2">
        <f t="shared" si="4"/>
        <v>255</v>
      </c>
      <c r="R12" s="2">
        <f t="shared" si="5"/>
        <v>240</v>
      </c>
      <c r="S12" s="2">
        <f t="shared" si="6"/>
        <v>0</v>
      </c>
      <c r="T12" s="2" t="str">
        <f t="shared" si="7"/>
        <v>255.255.240.0</v>
      </c>
    </row>
    <row r="13" spans="2:20" x14ac:dyDescent="0.25">
      <c r="B13" s="2" t="s">
        <v>25</v>
      </c>
      <c r="C13" s="2" t="s">
        <v>1</v>
      </c>
      <c r="D13" s="2" t="s">
        <v>26</v>
      </c>
      <c r="E13" s="3" t="s">
        <v>6</v>
      </c>
      <c r="F13" s="3" t="s">
        <v>32</v>
      </c>
      <c r="G13" s="3" t="s">
        <v>47</v>
      </c>
      <c r="I13" s="1">
        <v>11111111</v>
      </c>
      <c r="J13" s="1">
        <v>11111111</v>
      </c>
      <c r="K13" s="1">
        <v>11111000</v>
      </c>
      <c r="L13" s="1">
        <v>0</v>
      </c>
      <c r="M13" s="2" t="s">
        <v>12</v>
      </c>
      <c r="N13" s="2">
        <f t="shared" si="0"/>
        <v>2048</v>
      </c>
      <c r="O13" s="2">
        <f t="shared" si="1"/>
        <v>2046</v>
      </c>
      <c r="P13" s="2">
        <f t="shared" si="3"/>
        <v>255</v>
      </c>
      <c r="Q13" s="2">
        <f t="shared" si="4"/>
        <v>255</v>
      </c>
      <c r="R13" s="2">
        <f t="shared" si="5"/>
        <v>248</v>
      </c>
      <c r="S13" s="2">
        <f t="shared" si="6"/>
        <v>0</v>
      </c>
      <c r="T13" s="2" t="str">
        <f t="shared" si="7"/>
        <v>255.255.248.0</v>
      </c>
    </row>
    <row r="14" spans="2:20" x14ac:dyDescent="0.25">
      <c r="B14" s="9" t="s">
        <v>27</v>
      </c>
      <c r="C14" s="9" t="s">
        <v>2</v>
      </c>
      <c r="D14" s="10" t="s">
        <v>28</v>
      </c>
      <c r="E14" s="11" t="str">
        <f>$C$11</f>
        <v>255.255.255.128</v>
      </c>
      <c r="F14" s="10" t="s">
        <v>33</v>
      </c>
      <c r="G14" s="10"/>
      <c r="I14" s="1">
        <v>11111111</v>
      </c>
      <c r="J14" s="1">
        <v>11111111</v>
      </c>
      <c r="K14" s="1">
        <v>11111100</v>
      </c>
      <c r="L14" s="1">
        <v>0</v>
      </c>
      <c r="M14" s="2" t="s">
        <v>13</v>
      </c>
      <c r="N14" s="2">
        <f t="shared" si="0"/>
        <v>1024</v>
      </c>
      <c r="O14" s="2">
        <f t="shared" si="1"/>
        <v>1022</v>
      </c>
      <c r="P14" s="2">
        <f t="shared" si="3"/>
        <v>255</v>
      </c>
      <c r="Q14" s="2">
        <f t="shared" si="4"/>
        <v>255</v>
      </c>
      <c r="R14" s="2">
        <f t="shared" si="5"/>
        <v>252</v>
      </c>
      <c r="S14" s="2">
        <f t="shared" si="6"/>
        <v>0</v>
      </c>
      <c r="T14" s="2" t="str">
        <f t="shared" si="7"/>
        <v>255.255.252.0</v>
      </c>
    </row>
    <row r="15" spans="2:20" x14ac:dyDescent="0.25">
      <c r="B15" s="9"/>
      <c r="C15" s="9"/>
      <c r="D15" s="10" t="s">
        <v>54</v>
      </c>
      <c r="E15" s="11" t="str">
        <f>$D$11</f>
        <v>255.255.255.248</v>
      </c>
      <c r="F15" s="10" t="s">
        <v>34</v>
      </c>
      <c r="G15" s="10"/>
      <c r="I15" s="1">
        <v>11111111</v>
      </c>
      <c r="J15" s="1">
        <v>11111111</v>
      </c>
      <c r="K15" s="1">
        <v>11111110</v>
      </c>
      <c r="L15" s="1">
        <v>0</v>
      </c>
      <c r="M15" s="2" t="s">
        <v>14</v>
      </c>
      <c r="N15" s="2">
        <f t="shared" si="0"/>
        <v>512</v>
      </c>
      <c r="O15" s="2">
        <f t="shared" si="1"/>
        <v>510</v>
      </c>
      <c r="P15" s="2">
        <f t="shared" si="3"/>
        <v>255</v>
      </c>
      <c r="Q15" s="2">
        <f t="shared" si="4"/>
        <v>255</v>
      </c>
      <c r="R15" s="2">
        <f t="shared" si="5"/>
        <v>254</v>
      </c>
      <c r="S15" s="2">
        <f t="shared" si="6"/>
        <v>0</v>
      </c>
      <c r="T15" s="2" t="str">
        <f t="shared" si="7"/>
        <v>255.255.254.0</v>
      </c>
    </row>
    <row r="16" spans="2:20" x14ac:dyDescent="0.25">
      <c r="B16" s="9" t="s">
        <v>29</v>
      </c>
      <c r="C16" s="9" t="s">
        <v>30</v>
      </c>
      <c r="D16" s="10" t="s">
        <v>31</v>
      </c>
      <c r="E16" s="12">
        <v>255255255192</v>
      </c>
      <c r="F16" s="10" t="s">
        <v>33</v>
      </c>
      <c r="G16" s="10"/>
      <c r="I16" s="1">
        <v>11111111</v>
      </c>
      <c r="J16" s="1">
        <v>11111111</v>
      </c>
      <c r="K16" s="1">
        <v>11111111</v>
      </c>
      <c r="L16" s="1">
        <v>0</v>
      </c>
      <c r="M16" s="2" t="s">
        <v>15</v>
      </c>
      <c r="N16" s="2">
        <f t="shared" si="0"/>
        <v>256</v>
      </c>
      <c r="O16" s="2">
        <f t="shared" si="1"/>
        <v>254</v>
      </c>
      <c r="P16" s="2">
        <f t="shared" si="3"/>
        <v>255</v>
      </c>
      <c r="Q16" s="2">
        <f t="shared" si="4"/>
        <v>255</v>
      </c>
      <c r="R16" s="2">
        <f t="shared" si="5"/>
        <v>255</v>
      </c>
      <c r="S16" s="2">
        <f t="shared" si="6"/>
        <v>0</v>
      </c>
      <c r="T16" s="2" t="str">
        <f t="shared" si="7"/>
        <v>255.255.255.0</v>
      </c>
    </row>
    <row r="17" spans="2:20" x14ac:dyDescent="0.25">
      <c r="B17" s="9"/>
      <c r="C17" s="9"/>
      <c r="D17" s="10" t="s">
        <v>55</v>
      </c>
      <c r="E17" s="12">
        <v>255255255224</v>
      </c>
      <c r="F17" s="10" t="s">
        <v>34</v>
      </c>
      <c r="G17" s="10"/>
      <c r="I17" s="1">
        <v>11111111</v>
      </c>
      <c r="J17" s="1">
        <v>11111111</v>
      </c>
      <c r="K17" s="1">
        <v>11111111</v>
      </c>
      <c r="L17" s="1">
        <v>10000000</v>
      </c>
      <c r="M17" s="2" t="s">
        <v>16</v>
      </c>
      <c r="N17" s="2">
        <f>N23*2</f>
        <v>128</v>
      </c>
      <c r="O17" s="2">
        <f t="shared" si="1"/>
        <v>126</v>
      </c>
      <c r="P17" s="2">
        <f t="shared" si="3"/>
        <v>255</v>
      </c>
      <c r="Q17" s="2">
        <f t="shared" si="4"/>
        <v>255</v>
      </c>
      <c r="R17" s="2">
        <f t="shared" si="5"/>
        <v>255</v>
      </c>
      <c r="S17" s="2">
        <f t="shared" si="6"/>
        <v>128</v>
      </c>
      <c r="T17" s="2" t="str">
        <f t="shared" si="7"/>
        <v>255.255.255.128</v>
      </c>
    </row>
    <row r="18" spans="2:20" s="3" customFormat="1" x14ac:dyDescent="0.25">
      <c r="B18" s="13"/>
      <c r="C18" s="13"/>
      <c r="D18" s="13"/>
      <c r="E18" s="14"/>
      <c r="F18" s="13"/>
      <c r="G18" s="13"/>
      <c r="I18" s="1"/>
      <c r="J18" s="1"/>
      <c r="K18" s="1"/>
      <c r="L18" s="1"/>
    </row>
    <row r="19" spans="2:20" s="3" customFormat="1" x14ac:dyDescent="0.25">
      <c r="B19" s="10" t="s">
        <v>71</v>
      </c>
      <c r="C19" s="10" t="s">
        <v>50</v>
      </c>
      <c r="D19" s="10" t="s">
        <v>72</v>
      </c>
      <c r="E19" s="12">
        <v>255255255128</v>
      </c>
      <c r="F19" s="10" t="s">
        <v>73</v>
      </c>
      <c r="G19" s="10"/>
      <c r="I19" s="1"/>
      <c r="J19" s="1"/>
      <c r="K19" s="1"/>
      <c r="L19" s="1"/>
    </row>
    <row r="20" spans="2:20" s="3" customFormat="1" x14ac:dyDescent="0.25">
      <c r="B20" s="10" t="s">
        <v>74</v>
      </c>
      <c r="C20" s="10" t="s">
        <v>51</v>
      </c>
      <c r="D20" s="10" t="s">
        <v>52</v>
      </c>
      <c r="E20" s="12">
        <v>255255255248</v>
      </c>
      <c r="F20" s="10" t="s">
        <v>73</v>
      </c>
      <c r="G20" s="10"/>
      <c r="I20" s="1"/>
      <c r="J20" s="1"/>
      <c r="K20" s="1"/>
      <c r="L20" s="1"/>
    </row>
    <row r="21" spans="2:20" s="3" customFormat="1" x14ac:dyDescent="0.25">
      <c r="B21" s="10" t="s">
        <v>71</v>
      </c>
      <c r="C21" s="10" t="s">
        <v>58</v>
      </c>
      <c r="D21" s="10" t="s">
        <v>75</v>
      </c>
      <c r="E21" s="12" t="s">
        <v>76</v>
      </c>
      <c r="F21" s="10"/>
      <c r="G21" s="10"/>
      <c r="I21" s="1"/>
      <c r="J21" s="1"/>
      <c r="K21" s="1"/>
      <c r="L21" s="1"/>
    </row>
    <row r="22" spans="2:20" s="3" customFormat="1" x14ac:dyDescent="0.25">
      <c r="B22" s="10" t="s">
        <v>74</v>
      </c>
      <c r="C22" s="10" t="s">
        <v>59</v>
      </c>
      <c r="D22" s="10" t="s">
        <v>77</v>
      </c>
      <c r="E22" s="12" t="s">
        <v>68</v>
      </c>
      <c r="F22" s="10"/>
      <c r="G22" s="10"/>
      <c r="I22" s="1"/>
      <c r="J22" s="1"/>
      <c r="K22" s="1"/>
      <c r="L22" s="1"/>
    </row>
    <row r="23" spans="2:20" x14ac:dyDescent="0.25">
      <c r="I23" s="1">
        <v>11111111</v>
      </c>
      <c r="J23" s="1">
        <v>11111111</v>
      </c>
      <c r="K23" s="1">
        <v>11111111</v>
      </c>
      <c r="L23" s="1">
        <v>11000000</v>
      </c>
      <c r="M23" s="2" t="s">
        <v>17</v>
      </c>
      <c r="N23" s="2">
        <v>64</v>
      </c>
      <c r="O23" s="2">
        <f t="shared" si="1"/>
        <v>62</v>
      </c>
      <c r="P23" s="2">
        <f t="shared" si="3"/>
        <v>255</v>
      </c>
      <c r="Q23" s="2">
        <f t="shared" si="4"/>
        <v>255</v>
      </c>
      <c r="R23" s="2">
        <f t="shared" si="5"/>
        <v>255</v>
      </c>
      <c r="S23" s="2">
        <f t="shared" si="6"/>
        <v>192</v>
      </c>
      <c r="T23" s="2" t="str">
        <f t="shared" si="7"/>
        <v>255.255.255.192</v>
      </c>
    </row>
    <row r="24" spans="2:20" x14ac:dyDescent="0.25">
      <c r="B24" s="7" t="s">
        <v>43</v>
      </c>
      <c r="C24" s="8" t="s">
        <v>50</v>
      </c>
      <c r="D24" s="7" t="s">
        <v>42</v>
      </c>
      <c r="E24" s="8" t="str">
        <f>$C$11</f>
        <v>255.255.255.128</v>
      </c>
      <c r="F24" s="7"/>
      <c r="G24" s="8" t="s">
        <v>28</v>
      </c>
      <c r="I24" s="1">
        <v>11111111</v>
      </c>
      <c r="J24" s="1">
        <v>11111111</v>
      </c>
      <c r="K24" s="1">
        <v>11111111</v>
      </c>
      <c r="L24" s="1">
        <v>11100000</v>
      </c>
      <c r="M24" s="2" t="s">
        <v>18</v>
      </c>
      <c r="N24" s="2">
        <v>32</v>
      </c>
      <c r="O24" s="2">
        <f t="shared" si="1"/>
        <v>30</v>
      </c>
      <c r="P24" s="2">
        <f t="shared" si="3"/>
        <v>255</v>
      </c>
      <c r="Q24" s="2">
        <f t="shared" si="4"/>
        <v>255</v>
      </c>
      <c r="R24" s="2">
        <f t="shared" si="5"/>
        <v>255</v>
      </c>
      <c r="S24" s="2">
        <f t="shared" si="6"/>
        <v>224</v>
      </c>
      <c r="T24" s="2" t="str">
        <f t="shared" si="7"/>
        <v>255.255.255.224</v>
      </c>
    </row>
    <row r="25" spans="2:20" x14ac:dyDescent="0.25">
      <c r="B25" s="7" t="s">
        <v>44</v>
      </c>
      <c r="C25" s="8"/>
      <c r="D25" s="7" t="s">
        <v>46</v>
      </c>
      <c r="E25" s="8"/>
      <c r="F25" s="7"/>
      <c r="G25" s="8"/>
      <c r="I25" s="1">
        <v>11111111</v>
      </c>
      <c r="J25" s="1">
        <v>11111111</v>
      </c>
      <c r="K25" s="1">
        <v>11111111</v>
      </c>
      <c r="L25" s="1">
        <v>11110000</v>
      </c>
      <c r="M25" s="2" t="s">
        <v>19</v>
      </c>
      <c r="N25" s="2">
        <v>16</v>
      </c>
      <c r="O25" s="2">
        <f t="shared" si="1"/>
        <v>14</v>
      </c>
      <c r="P25" s="2">
        <f t="shared" si="3"/>
        <v>255</v>
      </c>
      <c r="Q25" s="2">
        <f t="shared" si="4"/>
        <v>255</v>
      </c>
      <c r="R25" s="2">
        <f t="shared" si="5"/>
        <v>255</v>
      </c>
      <c r="S25" s="2">
        <f t="shared" si="6"/>
        <v>240</v>
      </c>
      <c r="T25" s="2" t="str">
        <f t="shared" si="7"/>
        <v>255.255.255.240</v>
      </c>
    </row>
    <row r="26" spans="2:20" x14ac:dyDescent="0.25">
      <c r="B26" s="7" t="s">
        <v>53</v>
      </c>
      <c r="C26" s="8" t="s">
        <v>51</v>
      </c>
      <c r="D26" s="7" t="s">
        <v>56</v>
      </c>
      <c r="E26" s="8" t="str">
        <f>$D$11</f>
        <v>255.255.255.248</v>
      </c>
      <c r="F26" s="7"/>
      <c r="G26" s="8" t="s">
        <v>54</v>
      </c>
      <c r="I26" s="1">
        <v>11111111</v>
      </c>
      <c r="J26" s="1">
        <v>11111111</v>
      </c>
      <c r="K26" s="1">
        <v>11111111</v>
      </c>
      <c r="L26" s="1">
        <v>11111000</v>
      </c>
      <c r="M26" s="2" t="s">
        <v>20</v>
      </c>
      <c r="N26" s="2">
        <v>8</v>
      </c>
      <c r="O26" s="2">
        <f t="shared" si="1"/>
        <v>6</v>
      </c>
      <c r="P26" s="2">
        <f t="shared" si="3"/>
        <v>255</v>
      </c>
      <c r="Q26" s="2">
        <f t="shared" si="4"/>
        <v>255</v>
      </c>
      <c r="R26" s="2">
        <f t="shared" si="5"/>
        <v>255</v>
      </c>
      <c r="S26" s="2">
        <f t="shared" si="6"/>
        <v>248</v>
      </c>
      <c r="T26" s="2" t="str">
        <f t="shared" si="7"/>
        <v>255.255.255.248</v>
      </c>
    </row>
    <row r="27" spans="2:20" x14ac:dyDescent="0.25">
      <c r="B27" s="7" t="s">
        <v>48</v>
      </c>
      <c r="C27" s="8"/>
      <c r="D27" s="7" t="s">
        <v>57</v>
      </c>
      <c r="E27" s="8"/>
      <c r="F27" s="7"/>
      <c r="G27" s="8"/>
      <c r="I27" s="1">
        <v>11111111</v>
      </c>
      <c r="J27" s="1">
        <v>11111111</v>
      </c>
      <c r="K27" s="1">
        <v>11111111</v>
      </c>
      <c r="L27" s="1">
        <v>11111100</v>
      </c>
      <c r="M27" s="2" t="s">
        <v>21</v>
      </c>
      <c r="N27" s="2">
        <v>4</v>
      </c>
      <c r="O27" s="2">
        <f>N27-2</f>
        <v>2</v>
      </c>
      <c r="P27" s="2">
        <f t="shared" si="3"/>
        <v>255</v>
      </c>
      <c r="Q27" s="2">
        <f t="shared" si="4"/>
        <v>255</v>
      </c>
      <c r="R27" s="2">
        <f t="shared" si="5"/>
        <v>255</v>
      </c>
      <c r="S27" s="2">
        <f t="shared" si="6"/>
        <v>252</v>
      </c>
      <c r="T27" s="2" t="str">
        <f t="shared" si="7"/>
        <v>255.255.255.252</v>
      </c>
    </row>
    <row r="29" spans="2:20" x14ac:dyDescent="0.25">
      <c r="B29" s="5" t="s">
        <v>61</v>
      </c>
      <c r="C29" s="5"/>
      <c r="D29" s="5"/>
      <c r="E29" s="2"/>
      <c r="F29" s="2"/>
      <c r="G29" s="2"/>
    </row>
    <row r="30" spans="2:20" x14ac:dyDescent="0.25">
      <c r="B30" s="3" t="s">
        <v>1</v>
      </c>
      <c r="C30" s="3" t="s">
        <v>62</v>
      </c>
      <c r="D30" s="3" t="s">
        <v>4</v>
      </c>
      <c r="E30" s="2"/>
      <c r="F30" s="2"/>
      <c r="G30" s="2"/>
    </row>
    <row r="31" spans="2:20" x14ac:dyDescent="0.25">
      <c r="B31" s="3" t="s">
        <v>61</v>
      </c>
      <c r="C31" s="3">
        <v>55</v>
      </c>
      <c r="D31" s="3">
        <v>18</v>
      </c>
      <c r="E31" s="2"/>
      <c r="F31" s="2"/>
      <c r="G31" s="2"/>
      <c r="L31" s="4"/>
    </row>
    <row r="32" spans="2:20" x14ac:dyDescent="0.25">
      <c r="B32" s="3" t="s">
        <v>6</v>
      </c>
      <c r="C32" s="3" t="s">
        <v>17</v>
      </c>
      <c r="D32" s="3" t="s">
        <v>18</v>
      </c>
    </row>
    <row r="33" spans="2:7" x14ac:dyDescent="0.25">
      <c r="B33" s="3" t="s">
        <v>23</v>
      </c>
      <c r="C33" s="3">
        <f>VLOOKUP(C32,$M$4:$O$27,3,1)</f>
        <v>62</v>
      </c>
      <c r="D33" s="3">
        <f>VLOOKUP(D32,$M$4:$O$27,3,1)</f>
        <v>30</v>
      </c>
    </row>
    <row r="34" spans="2:7" x14ac:dyDescent="0.25">
      <c r="B34" s="3" t="s">
        <v>40</v>
      </c>
      <c r="C34" s="5">
        <f>C31+D31</f>
        <v>73</v>
      </c>
      <c r="D34" s="5"/>
    </row>
    <row r="35" spans="2:7" x14ac:dyDescent="0.25">
      <c r="B35" s="3" t="s">
        <v>24</v>
      </c>
      <c r="C35" s="3" t="str">
        <f>VLOOKUP(C32,$M$4:$T$27,8,1)</f>
        <v>255.255.255.192</v>
      </c>
      <c r="D35" s="3" t="str">
        <f>VLOOKUP(D32,$M$4:$T$27,8,1)</f>
        <v>255.255.255.224</v>
      </c>
    </row>
    <row r="37" spans="2:7" x14ac:dyDescent="0.25">
      <c r="B37" s="7" t="s">
        <v>49</v>
      </c>
      <c r="C37" s="8" t="s">
        <v>58</v>
      </c>
      <c r="D37" s="7" t="s">
        <v>45</v>
      </c>
      <c r="E37" s="8" t="str">
        <f>$C$35</f>
        <v>255.255.255.192</v>
      </c>
      <c r="F37" s="7"/>
      <c r="G37" s="8" t="s">
        <v>31</v>
      </c>
    </row>
    <row r="38" spans="2:7" x14ac:dyDescent="0.25">
      <c r="B38" s="7" t="s">
        <v>65</v>
      </c>
      <c r="C38" s="8"/>
      <c r="D38" s="7" t="s">
        <v>63</v>
      </c>
      <c r="E38" s="8"/>
      <c r="F38" s="7"/>
      <c r="G38" s="8"/>
    </row>
    <row r="39" spans="2:7" x14ac:dyDescent="0.25">
      <c r="B39" s="7" t="s">
        <v>66</v>
      </c>
      <c r="C39" s="8" t="s">
        <v>59</v>
      </c>
      <c r="D39" s="7" t="s">
        <v>55</v>
      </c>
      <c r="E39" s="8" t="str">
        <f>$D$35</f>
        <v>255.255.255.224</v>
      </c>
      <c r="F39" s="7"/>
      <c r="G39" s="8" t="s">
        <v>60</v>
      </c>
    </row>
    <row r="40" spans="2:7" x14ac:dyDescent="0.25">
      <c r="B40" s="7" t="s">
        <v>67</v>
      </c>
      <c r="C40" s="8"/>
      <c r="D40" s="7" t="s">
        <v>64</v>
      </c>
      <c r="E40" s="8"/>
      <c r="F40" s="7"/>
      <c r="G40" s="8"/>
    </row>
  </sheetData>
  <mergeCells count="20">
    <mergeCell ref="C39:C40"/>
    <mergeCell ref="E39:E40"/>
    <mergeCell ref="G39:G40"/>
    <mergeCell ref="B29:D29"/>
    <mergeCell ref="C34:D34"/>
    <mergeCell ref="C26:C27"/>
    <mergeCell ref="E26:E27"/>
    <mergeCell ref="G26:G27"/>
    <mergeCell ref="C37:C38"/>
    <mergeCell ref="E37:E38"/>
    <mergeCell ref="G37:G38"/>
    <mergeCell ref="C24:C25"/>
    <mergeCell ref="E24:E25"/>
    <mergeCell ref="G24:G25"/>
    <mergeCell ref="B2:D2"/>
    <mergeCell ref="C10:D10"/>
    <mergeCell ref="C14:C15"/>
    <mergeCell ref="C16:C17"/>
    <mergeCell ref="B14:B15"/>
    <mergeCell ref="B16:B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7FE9-2DC7-4482-B420-77D18E87BAFD}">
  <dimension ref="B2:C5"/>
  <sheetViews>
    <sheetView zoomScale="160" zoomScaleNormal="160" workbookViewId="0">
      <selection activeCell="C6" sqref="C6"/>
    </sheetView>
  </sheetViews>
  <sheetFormatPr defaultRowHeight="15" x14ac:dyDescent="0.25"/>
  <cols>
    <col min="1" max="1" width="9.140625" style="6"/>
    <col min="2" max="2" width="14.28515625" style="6" customWidth="1"/>
    <col min="3" max="3" width="36.140625" style="6" customWidth="1"/>
    <col min="4" max="16384" width="9.140625" style="6"/>
  </cols>
  <sheetData>
    <row r="2" spans="2:3" x14ac:dyDescent="0.25">
      <c r="B2" s="6" t="s">
        <v>25</v>
      </c>
      <c r="C2" s="3" t="s">
        <v>35</v>
      </c>
    </row>
    <row r="3" spans="2:3" x14ac:dyDescent="0.25">
      <c r="B3" s="6" t="s">
        <v>39</v>
      </c>
      <c r="C3" s="3" t="s">
        <v>36</v>
      </c>
    </row>
    <row r="4" spans="2:3" x14ac:dyDescent="0.25">
      <c r="C4" s="6" t="s">
        <v>37</v>
      </c>
    </row>
    <row r="5" spans="2:3" x14ac:dyDescent="0.25">
      <c r="C5" s="6" t="s">
        <v>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2024-06-11T00:18:25Z</dcterms:created>
  <dcterms:modified xsi:type="dcterms:W3CDTF">2024-06-12T00:34:06Z</dcterms:modified>
</cp:coreProperties>
</file>