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U\JSG 2022\Physiology\LI-6800\"/>
    </mc:Choice>
  </mc:AlternateContent>
  <xr:revisionPtr revIDLastSave="0" documentId="8_{314838FE-2BFD-49EA-850D-6CDEBD548C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04" i="1" l="1"/>
  <c r="AL104" i="1"/>
  <c r="AJ104" i="1"/>
  <c r="AI104" i="1"/>
  <c r="AG104" i="1"/>
  <c r="Y104" i="1"/>
  <c r="X104" i="1"/>
  <c r="W104" i="1"/>
  <c r="P104" i="1"/>
  <c r="K104" i="1"/>
  <c r="AM103" i="1"/>
  <c r="AL103" i="1"/>
  <c r="AJ103" i="1"/>
  <c r="AI103" i="1"/>
  <c r="AG103" i="1" s="1"/>
  <c r="K103" i="1" s="1"/>
  <c r="AH103" i="1"/>
  <c r="Y103" i="1"/>
  <c r="X103" i="1"/>
  <c r="W103" i="1" s="1"/>
  <c r="P103" i="1"/>
  <c r="N103" i="1"/>
  <c r="J103" i="1"/>
  <c r="I103" i="1"/>
  <c r="H103" i="1"/>
  <c r="AM102" i="1"/>
  <c r="AL102" i="1"/>
  <c r="AJ102" i="1"/>
  <c r="S102" i="1" s="1"/>
  <c r="AI102" i="1"/>
  <c r="AG102" i="1"/>
  <c r="Y102" i="1"/>
  <c r="X102" i="1"/>
  <c r="W102" i="1"/>
  <c r="P102" i="1"/>
  <c r="J102" i="1"/>
  <c r="AM101" i="1"/>
  <c r="AL101" i="1"/>
  <c r="AJ101" i="1"/>
  <c r="AI101" i="1"/>
  <c r="AG101" i="1" s="1"/>
  <c r="K101" i="1" s="1"/>
  <c r="AH101" i="1"/>
  <c r="Y101" i="1"/>
  <c r="X101" i="1"/>
  <c r="W101" i="1" s="1"/>
  <c r="P101" i="1"/>
  <c r="N101" i="1"/>
  <c r="J101" i="1"/>
  <c r="I101" i="1"/>
  <c r="H101" i="1"/>
  <c r="AM100" i="1"/>
  <c r="AL100" i="1"/>
  <c r="AJ100" i="1"/>
  <c r="AI100" i="1"/>
  <c r="AG100" i="1"/>
  <c r="Y100" i="1"/>
  <c r="X100" i="1"/>
  <c r="W100" i="1"/>
  <c r="P100" i="1"/>
  <c r="K100" i="1"/>
  <c r="AM99" i="1"/>
  <c r="AL99" i="1"/>
  <c r="AJ99" i="1"/>
  <c r="AI99" i="1"/>
  <c r="AG99" i="1" s="1"/>
  <c r="K99" i="1" s="1"/>
  <c r="AH99" i="1"/>
  <c r="Y99" i="1"/>
  <c r="X99" i="1"/>
  <c r="W99" i="1" s="1"/>
  <c r="P99" i="1"/>
  <c r="N99" i="1"/>
  <c r="J99" i="1"/>
  <c r="I99" i="1"/>
  <c r="H99" i="1"/>
  <c r="AM98" i="1"/>
  <c r="AL98" i="1"/>
  <c r="AJ98" i="1"/>
  <c r="S98" i="1" s="1"/>
  <c r="AI98" i="1"/>
  <c r="AG98" i="1"/>
  <c r="Y98" i="1"/>
  <c r="X98" i="1"/>
  <c r="W98" i="1"/>
  <c r="P98" i="1"/>
  <c r="AM97" i="1"/>
  <c r="AL97" i="1"/>
  <c r="AJ97" i="1"/>
  <c r="AI97" i="1"/>
  <c r="AG97" i="1" s="1"/>
  <c r="K97" i="1" s="1"/>
  <c r="AH97" i="1"/>
  <c r="Y97" i="1"/>
  <c r="X97" i="1"/>
  <c r="P97" i="1"/>
  <c r="N97" i="1"/>
  <c r="J97" i="1"/>
  <c r="I97" i="1"/>
  <c r="H97" i="1" s="1"/>
  <c r="AM96" i="1"/>
  <c r="AL96" i="1"/>
  <c r="AK96" i="1"/>
  <c r="AJ96" i="1"/>
  <c r="S96" i="1" s="1"/>
  <c r="AI96" i="1"/>
  <c r="AG96" i="1"/>
  <c r="Y96" i="1"/>
  <c r="X96" i="1"/>
  <c r="W96" i="1"/>
  <c r="P96" i="1"/>
  <c r="K96" i="1"/>
  <c r="AM95" i="1"/>
  <c r="AL95" i="1"/>
  <c r="AJ95" i="1"/>
  <c r="AI95" i="1"/>
  <c r="AG95" i="1" s="1"/>
  <c r="K95" i="1" s="1"/>
  <c r="AH95" i="1"/>
  <c r="Y95" i="1"/>
  <c r="X95" i="1"/>
  <c r="W95" i="1" s="1"/>
  <c r="P95" i="1"/>
  <c r="N95" i="1"/>
  <c r="J95" i="1"/>
  <c r="I95" i="1"/>
  <c r="H95" i="1"/>
  <c r="AM94" i="1"/>
  <c r="AL94" i="1"/>
  <c r="AJ94" i="1"/>
  <c r="S94" i="1" s="1"/>
  <c r="AI94" i="1"/>
  <c r="AG94" i="1"/>
  <c r="Y94" i="1"/>
  <c r="X94" i="1"/>
  <c r="W94" i="1"/>
  <c r="P94" i="1"/>
  <c r="AM93" i="1"/>
  <c r="AL93" i="1"/>
  <c r="AJ93" i="1"/>
  <c r="AI93" i="1"/>
  <c r="AG93" i="1" s="1"/>
  <c r="K93" i="1" s="1"/>
  <c r="AH93" i="1"/>
  <c r="Y93" i="1"/>
  <c r="X93" i="1"/>
  <c r="W93" i="1" s="1"/>
  <c r="P93" i="1"/>
  <c r="N93" i="1"/>
  <c r="J93" i="1"/>
  <c r="I93" i="1"/>
  <c r="H93" i="1" s="1"/>
  <c r="AM92" i="1"/>
  <c r="AL92" i="1"/>
  <c r="AK92" i="1"/>
  <c r="AJ92" i="1"/>
  <c r="S92" i="1" s="1"/>
  <c r="AI92" i="1"/>
  <c r="AG92" i="1"/>
  <c r="Y92" i="1"/>
  <c r="X92" i="1"/>
  <c r="W92" i="1"/>
  <c r="P92" i="1"/>
  <c r="K92" i="1"/>
  <c r="AM91" i="1"/>
  <c r="AL91" i="1"/>
  <c r="AJ91" i="1"/>
  <c r="AI91" i="1"/>
  <c r="AG91" i="1" s="1"/>
  <c r="K91" i="1" s="1"/>
  <c r="AH91" i="1"/>
  <c r="Y91" i="1"/>
  <c r="X91" i="1"/>
  <c r="W91" i="1" s="1"/>
  <c r="P91" i="1"/>
  <c r="N91" i="1"/>
  <c r="J91" i="1"/>
  <c r="I91" i="1"/>
  <c r="H91" i="1"/>
  <c r="AM90" i="1"/>
  <c r="AL90" i="1"/>
  <c r="AJ90" i="1"/>
  <c r="S90" i="1" s="1"/>
  <c r="AI90" i="1"/>
  <c r="AG90" i="1"/>
  <c r="Y90" i="1"/>
  <c r="W90" i="1" s="1"/>
  <c r="X90" i="1"/>
  <c r="P90" i="1"/>
  <c r="J90" i="1"/>
  <c r="AM89" i="1"/>
  <c r="AL89" i="1"/>
  <c r="AK89" i="1"/>
  <c r="AJ89" i="1"/>
  <c r="AI89" i="1"/>
  <c r="AG89" i="1"/>
  <c r="Y89" i="1"/>
  <c r="X89" i="1"/>
  <c r="W89" i="1" s="1"/>
  <c r="S89" i="1"/>
  <c r="P89" i="1"/>
  <c r="AM88" i="1"/>
  <c r="AL88" i="1"/>
  <c r="AJ88" i="1"/>
  <c r="AI88" i="1"/>
  <c r="AG88" i="1" s="1"/>
  <c r="Y88" i="1"/>
  <c r="W88" i="1" s="1"/>
  <c r="X88" i="1"/>
  <c r="P88" i="1"/>
  <c r="N88" i="1"/>
  <c r="AM87" i="1"/>
  <c r="AL87" i="1"/>
  <c r="AK87" i="1" s="1"/>
  <c r="AJ87" i="1"/>
  <c r="AI87" i="1"/>
  <c r="AH87" i="1"/>
  <c r="AG87" i="1"/>
  <c r="Y87" i="1"/>
  <c r="X87" i="1"/>
  <c r="W87" i="1"/>
  <c r="S87" i="1"/>
  <c r="P87" i="1"/>
  <c r="K87" i="1"/>
  <c r="AM86" i="1"/>
  <c r="AL86" i="1"/>
  <c r="AJ86" i="1"/>
  <c r="AI86" i="1"/>
  <c r="AG86" i="1" s="1"/>
  <c r="Y86" i="1"/>
  <c r="W86" i="1" s="1"/>
  <c r="X86" i="1"/>
  <c r="P86" i="1"/>
  <c r="N86" i="1"/>
  <c r="J86" i="1"/>
  <c r="I86" i="1"/>
  <c r="H86" i="1" s="1"/>
  <c r="AM85" i="1"/>
  <c r="AL85" i="1"/>
  <c r="AK85" i="1"/>
  <c r="AJ85" i="1"/>
  <c r="AI85" i="1"/>
  <c r="AG85" i="1"/>
  <c r="Y85" i="1"/>
  <c r="X85" i="1"/>
  <c r="W85" i="1"/>
  <c r="S85" i="1"/>
  <c r="P85" i="1"/>
  <c r="AM84" i="1"/>
  <c r="S84" i="1" s="1"/>
  <c r="T84" i="1" s="1"/>
  <c r="U84" i="1" s="1"/>
  <c r="AL84" i="1"/>
  <c r="AJ84" i="1"/>
  <c r="AK84" i="1" s="1"/>
  <c r="AI84" i="1"/>
  <c r="AG84" i="1" s="1"/>
  <c r="AH84" i="1" s="1"/>
  <c r="Y84" i="1"/>
  <c r="W84" i="1" s="1"/>
  <c r="X84" i="1"/>
  <c r="P84" i="1"/>
  <c r="N84" i="1"/>
  <c r="J84" i="1"/>
  <c r="I84" i="1"/>
  <c r="H84" i="1" s="1"/>
  <c r="AM83" i="1"/>
  <c r="S83" i="1" s="1"/>
  <c r="AL83" i="1"/>
  <c r="AK83" i="1"/>
  <c r="AJ83" i="1"/>
  <c r="AI83" i="1"/>
  <c r="AG83" i="1" s="1"/>
  <c r="Y83" i="1"/>
  <c r="X83" i="1"/>
  <c r="W83" i="1" s="1"/>
  <c r="P83" i="1"/>
  <c r="AM82" i="1"/>
  <c r="S82" i="1" s="1"/>
  <c r="AL82" i="1"/>
  <c r="AJ82" i="1"/>
  <c r="AK82" i="1" s="1"/>
  <c r="AI82" i="1"/>
  <c r="AG82" i="1" s="1"/>
  <c r="Y82" i="1"/>
  <c r="X82" i="1"/>
  <c r="W82" i="1"/>
  <c r="P82" i="1"/>
  <c r="I82" i="1"/>
  <c r="H82" i="1" s="1"/>
  <c r="AM81" i="1"/>
  <c r="AL81" i="1"/>
  <c r="AK81" i="1"/>
  <c r="AJ81" i="1"/>
  <c r="AI81" i="1"/>
  <c r="AG81" i="1"/>
  <c r="I81" i="1" s="1"/>
  <c r="Y81" i="1"/>
  <c r="X81" i="1"/>
  <c r="W81" i="1" s="1"/>
  <c r="S81" i="1"/>
  <c r="P81" i="1"/>
  <c r="H81" i="1"/>
  <c r="AM80" i="1"/>
  <c r="AL80" i="1"/>
  <c r="AJ80" i="1"/>
  <c r="AK80" i="1" s="1"/>
  <c r="AI80" i="1"/>
  <c r="AG80" i="1"/>
  <c r="AH80" i="1" s="1"/>
  <c r="Y80" i="1"/>
  <c r="W80" i="1" s="1"/>
  <c r="X80" i="1"/>
  <c r="P80" i="1"/>
  <c r="K80" i="1"/>
  <c r="J80" i="1"/>
  <c r="AM79" i="1"/>
  <c r="S79" i="1" s="1"/>
  <c r="AL79" i="1"/>
  <c r="AK79" i="1" s="1"/>
  <c r="AJ79" i="1"/>
  <c r="AI79" i="1"/>
  <c r="AH79" i="1"/>
  <c r="AG79" i="1"/>
  <c r="AA79" i="1"/>
  <c r="Y79" i="1"/>
  <c r="W79" i="1" s="1"/>
  <c r="X79" i="1"/>
  <c r="P79" i="1"/>
  <c r="T79" i="1" s="1"/>
  <c r="U79" i="1" s="1"/>
  <c r="K79" i="1"/>
  <c r="I79" i="1"/>
  <c r="H79" i="1" s="1"/>
  <c r="AM78" i="1"/>
  <c r="S78" i="1" s="1"/>
  <c r="AL78" i="1"/>
  <c r="AK78" i="1"/>
  <c r="AJ78" i="1"/>
  <c r="AI78" i="1"/>
  <c r="AG78" i="1"/>
  <c r="Y78" i="1"/>
  <c r="W78" i="1" s="1"/>
  <c r="X78" i="1"/>
  <c r="P78" i="1"/>
  <c r="K78" i="1"/>
  <c r="AM77" i="1"/>
  <c r="S77" i="1" s="1"/>
  <c r="AL77" i="1"/>
  <c r="AK77" i="1" s="1"/>
  <c r="AJ77" i="1"/>
  <c r="AI77" i="1"/>
  <c r="AG77" i="1" s="1"/>
  <c r="AH77" i="1"/>
  <c r="Y77" i="1"/>
  <c r="X77" i="1"/>
  <c r="W77" i="1"/>
  <c r="P77" i="1"/>
  <c r="AM76" i="1"/>
  <c r="S76" i="1" s="1"/>
  <c r="AL76" i="1"/>
  <c r="AJ76" i="1"/>
  <c r="AK76" i="1" s="1"/>
  <c r="AI76" i="1"/>
  <c r="AG76" i="1"/>
  <c r="Y76" i="1"/>
  <c r="X76" i="1"/>
  <c r="W76" i="1"/>
  <c r="P76" i="1"/>
  <c r="I76" i="1"/>
  <c r="H76" i="1" s="1"/>
  <c r="AM75" i="1"/>
  <c r="S75" i="1" s="1"/>
  <c r="AL75" i="1"/>
  <c r="AK75" i="1"/>
  <c r="AJ75" i="1"/>
  <c r="AI75" i="1"/>
  <c r="AG75" i="1" s="1"/>
  <c r="Y75" i="1"/>
  <c r="X75" i="1"/>
  <c r="W75" i="1" s="1"/>
  <c r="P75" i="1"/>
  <c r="AM74" i="1"/>
  <c r="S74" i="1" s="1"/>
  <c r="AL74" i="1"/>
  <c r="AJ74" i="1"/>
  <c r="AK74" i="1" s="1"/>
  <c r="AI74" i="1"/>
  <c r="AG74" i="1" s="1"/>
  <c r="Y74" i="1"/>
  <c r="X74" i="1"/>
  <c r="W74" i="1"/>
  <c r="P74" i="1"/>
  <c r="AM73" i="1"/>
  <c r="AL73" i="1"/>
  <c r="AK73" i="1"/>
  <c r="AJ73" i="1"/>
  <c r="AI73" i="1"/>
  <c r="AG73" i="1"/>
  <c r="Y73" i="1"/>
  <c r="X73" i="1"/>
  <c r="S73" i="1"/>
  <c r="P73" i="1"/>
  <c r="K73" i="1"/>
  <c r="I73" i="1"/>
  <c r="H73" i="1" s="1"/>
  <c r="AM72" i="1"/>
  <c r="AL72" i="1"/>
  <c r="AK72" i="1"/>
  <c r="AJ72" i="1"/>
  <c r="AI72" i="1"/>
  <c r="AG72" i="1"/>
  <c r="Y72" i="1"/>
  <c r="W72" i="1" s="1"/>
  <c r="X72" i="1"/>
  <c r="S72" i="1"/>
  <c r="P72" i="1"/>
  <c r="AM71" i="1"/>
  <c r="S71" i="1" s="1"/>
  <c r="AL71" i="1"/>
  <c r="AK71" i="1" s="1"/>
  <c r="AJ71" i="1"/>
  <c r="AI71" i="1"/>
  <c r="AG71" i="1" s="1"/>
  <c r="AH71" i="1"/>
  <c r="Y71" i="1"/>
  <c r="W71" i="1" s="1"/>
  <c r="X71" i="1"/>
  <c r="P71" i="1"/>
  <c r="AM70" i="1"/>
  <c r="S70" i="1" s="1"/>
  <c r="AL70" i="1"/>
  <c r="AK70" i="1"/>
  <c r="AJ70" i="1"/>
  <c r="AI70" i="1"/>
  <c r="AG70" i="1" s="1"/>
  <c r="Y70" i="1"/>
  <c r="W70" i="1" s="1"/>
  <c r="X70" i="1"/>
  <c r="P70" i="1"/>
  <c r="AM69" i="1"/>
  <c r="AL69" i="1"/>
  <c r="AJ69" i="1"/>
  <c r="AI69" i="1"/>
  <c r="AG69" i="1" s="1"/>
  <c r="AH69" i="1"/>
  <c r="Y69" i="1"/>
  <c r="X69" i="1"/>
  <c r="P69" i="1"/>
  <c r="J69" i="1"/>
  <c r="AM68" i="1"/>
  <c r="AL68" i="1"/>
  <c r="AK68" i="1" s="1"/>
  <c r="AJ68" i="1"/>
  <c r="AI68" i="1"/>
  <c r="AH68" i="1"/>
  <c r="AG68" i="1"/>
  <c r="I68" i="1" s="1"/>
  <c r="AA68" i="1"/>
  <c r="Y68" i="1"/>
  <c r="X68" i="1"/>
  <c r="W68" i="1"/>
  <c r="S68" i="1"/>
  <c r="P68" i="1"/>
  <c r="N68" i="1"/>
  <c r="K68" i="1"/>
  <c r="H68" i="1"/>
  <c r="AM67" i="1"/>
  <c r="AL67" i="1"/>
  <c r="AJ67" i="1"/>
  <c r="AI67" i="1"/>
  <c r="AG67" i="1" s="1"/>
  <c r="AH67" i="1"/>
  <c r="Y67" i="1"/>
  <c r="X67" i="1"/>
  <c r="P67" i="1"/>
  <c r="AM66" i="1"/>
  <c r="AL66" i="1"/>
  <c r="AK66" i="1" s="1"/>
  <c r="AJ66" i="1"/>
  <c r="AI66" i="1"/>
  <c r="AH66" i="1"/>
  <c r="AG66" i="1"/>
  <c r="I66" i="1" s="1"/>
  <c r="Y66" i="1"/>
  <c r="X66" i="1"/>
  <c r="W66" i="1"/>
  <c r="S66" i="1"/>
  <c r="P66" i="1"/>
  <c r="N66" i="1"/>
  <c r="K66" i="1"/>
  <c r="H66" i="1"/>
  <c r="AM65" i="1"/>
  <c r="AL65" i="1"/>
  <c r="AJ65" i="1"/>
  <c r="AI65" i="1"/>
  <c r="AG65" i="1" s="1"/>
  <c r="J65" i="1" s="1"/>
  <c r="AH65" i="1"/>
  <c r="Y65" i="1"/>
  <c r="X65" i="1"/>
  <c r="P65" i="1"/>
  <c r="AM64" i="1"/>
  <c r="AL64" i="1"/>
  <c r="AK64" i="1" s="1"/>
  <c r="AJ64" i="1"/>
  <c r="AI64" i="1"/>
  <c r="AH64" i="1"/>
  <c r="AG64" i="1"/>
  <c r="I64" i="1" s="1"/>
  <c r="Y64" i="1"/>
  <c r="X64" i="1"/>
  <c r="W64" i="1" s="1"/>
  <c r="S64" i="1"/>
  <c r="P64" i="1"/>
  <c r="N64" i="1"/>
  <c r="K64" i="1"/>
  <c r="H64" i="1"/>
  <c r="AM63" i="1"/>
  <c r="AL63" i="1"/>
  <c r="AJ63" i="1"/>
  <c r="AI63" i="1"/>
  <c r="AG63" i="1" s="1"/>
  <c r="Y63" i="1"/>
  <c r="X63" i="1"/>
  <c r="P63" i="1"/>
  <c r="AM62" i="1"/>
  <c r="AL62" i="1"/>
  <c r="AK62" i="1" s="1"/>
  <c r="AJ62" i="1"/>
  <c r="AI62" i="1"/>
  <c r="AH62" i="1"/>
  <c r="AG62" i="1"/>
  <c r="I62" i="1" s="1"/>
  <c r="AA62" i="1"/>
  <c r="Y62" i="1"/>
  <c r="X62" i="1"/>
  <c r="W62" i="1"/>
  <c r="S62" i="1"/>
  <c r="P62" i="1"/>
  <c r="N62" i="1"/>
  <c r="K62" i="1"/>
  <c r="H62" i="1"/>
  <c r="AM61" i="1"/>
  <c r="AL61" i="1"/>
  <c r="AJ61" i="1"/>
  <c r="AI61" i="1"/>
  <c r="AG61" i="1" s="1"/>
  <c r="AH61" i="1"/>
  <c r="Y61" i="1"/>
  <c r="X61" i="1"/>
  <c r="P61" i="1"/>
  <c r="J61" i="1"/>
  <c r="AM60" i="1"/>
  <c r="AL60" i="1"/>
  <c r="AK60" i="1" s="1"/>
  <c r="AJ60" i="1"/>
  <c r="AI60" i="1"/>
  <c r="AH60" i="1"/>
  <c r="AG60" i="1"/>
  <c r="I60" i="1" s="1"/>
  <c r="AA60" i="1"/>
  <c r="Y60" i="1"/>
  <c r="X60" i="1"/>
  <c r="W60" i="1"/>
  <c r="S60" i="1"/>
  <c r="P60" i="1"/>
  <c r="N60" i="1"/>
  <c r="K60" i="1"/>
  <c r="H60" i="1"/>
  <c r="AM59" i="1"/>
  <c r="AL59" i="1"/>
  <c r="AJ59" i="1"/>
  <c r="AI59" i="1"/>
  <c r="AG59" i="1" s="1"/>
  <c r="K59" i="1" s="1"/>
  <c r="AH59" i="1"/>
  <c r="Y59" i="1"/>
  <c r="X59" i="1"/>
  <c r="P59" i="1"/>
  <c r="N59" i="1"/>
  <c r="J59" i="1"/>
  <c r="AM58" i="1"/>
  <c r="AL58" i="1"/>
  <c r="AK58" i="1"/>
  <c r="AJ58" i="1"/>
  <c r="AI58" i="1"/>
  <c r="AG58" i="1"/>
  <c r="Y58" i="1"/>
  <c r="X58" i="1"/>
  <c r="W58" i="1"/>
  <c r="S58" i="1"/>
  <c r="P58" i="1"/>
  <c r="AM57" i="1"/>
  <c r="AL57" i="1"/>
  <c r="AJ57" i="1"/>
  <c r="AI57" i="1"/>
  <c r="AG57" i="1" s="1"/>
  <c r="K57" i="1" s="1"/>
  <c r="AH57" i="1"/>
  <c r="Y57" i="1"/>
  <c r="X57" i="1"/>
  <c r="P57" i="1"/>
  <c r="N57" i="1"/>
  <c r="J57" i="1"/>
  <c r="AM56" i="1"/>
  <c r="AL56" i="1"/>
  <c r="AK56" i="1"/>
  <c r="AJ56" i="1"/>
  <c r="AI56" i="1"/>
  <c r="AG56" i="1"/>
  <c r="Y56" i="1"/>
  <c r="X56" i="1"/>
  <c r="W56" i="1"/>
  <c r="S56" i="1"/>
  <c r="P56" i="1"/>
  <c r="AM55" i="1"/>
  <c r="AL55" i="1"/>
  <c r="AJ55" i="1"/>
  <c r="AI55" i="1"/>
  <c r="AG55" i="1" s="1"/>
  <c r="K55" i="1" s="1"/>
  <c r="AH55" i="1"/>
  <c r="Y55" i="1"/>
  <c r="X55" i="1"/>
  <c r="P55" i="1"/>
  <c r="N55" i="1"/>
  <c r="J55" i="1"/>
  <c r="AM54" i="1"/>
  <c r="AL54" i="1"/>
  <c r="AK54" i="1"/>
  <c r="AJ54" i="1"/>
  <c r="AI54" i="1"/>
  <c r="AG54" i="1"/>
  <c r="Y54" i="1"/>
  <c r="W54" i="1" s="1"/>
  <c r="X54" i="1"/>
  <c r="S54" i="1"/>
  <c r="P54" i="1"/>
  <c r="AM53" i="1"/>
  <c r="S53" i="1" s="1"/>
  <c r="AL53" i="1"/>
  <c r="AK53" i="1"/>
  <c r="AJ53" i="1"/>
  <c r="AI53" i="1"/>
  <c r="AG53" i="1"/>
  <c r="AH53" i="1" s="1"/>
  <c r="Y53" i="1"/>
  <c r="W53" i="1" s="1"/>
  <c r="X53" i="1"/>
  <c r="P53" i="1"/>
  <c r="K53" i="1"/>
  <c r="AM52" i="1"/>
  <c r="S52" i="1" s="1"/>
  <c r="AL52" i="1"/>
  <c r="AK52" i="1" s="1"/>
  <c r="AJ52" i="1"/>
  <c r="AI52" i="1"/>
  <c r="AG52" i="1" s="1"/>
  <c r="AH52" i="1"/>
  <c r="Y52" i="1"/>
  <c r="X52" i="1"/>
  <c r="W52" i="1"/>
  <c r="P52" i="1"/>
  <c r="AM51" i="1"/>
  <c r="S51" i="1" s="1"/>
  <c r="AL51" i="1"/>
  <c r="AJ51" i="1"/>
  <c r="AK51" i="1" s="1"/>
  <c r="AI51" i="1"/>
  <c r="AG51" i="1"/>
  <c r="Y51" i="1"/>
  <c r="X51" i="1"/>
  <c r="W51" i="1"/>
  <c r="P51" i="1"/>
  <c r="AM50" i="1"/>
  <c r="S50" i="1" s="1"/>
  <c r="AL50" i="1"/>
  <c r="AK50" i="1"/>
  <c r="AJ50" i="1"/>
  <c r="AI50" i="1"/>
  <c r="AG50" i="1" s="1"/>
  <c r="Y50" i="1"/>
  <c r="X50" i="1"/>
  <c r="W50" i="1"/>
  <c r="P50" i="1"/>
  <c r="AM49" i="1"/>
  <c r="AL49" i="1"/>
  <c r="AJ49" i="1"/>
  <c r="AI49" i="1"/>
  <c r="AG49" i="1" s="1"/>
  <c r="N49" i="1" s="1"/>
  <c r="Y49" i="1"/>
  <c r="X49" i="1"/>
  <c r="W49" i="1"/>
  <c r="P49" i="1"/>
  <c r="J49" i="1"/>
  <c r="AM48" i="1"/>
  <c r="AL48" i="1"/>
  <c r="AJ48" i="1"/>
  <c r="AK48" i="1" s="1"/>
  <c r="AI48" i="1"/>
  <c r="AG48" i="1" s="1"/>
  <c r="AH48" i="1"/>
  <c r="Y48" i="1"/>
  <c r="X48" i="1"/>
  <c r="W48" i="1" s="1"/>
  <c r="P48" i="1"/>
  <c r="AM47" i="1"/>
  <c r="AL47" i="1"/>
  <c r="AJ47" i="1"/>
  <c r="AI47" i="1"/>
  <c r="AG47" i="1"/>
  <c r="I47" i="1" s="1"/>
  <c r="H47" i="1" s="1"/>
  <c r="Y47" i="1"/>
  <c r="X47" i="1"/>
  <c r="W47" i="1"/>
  <c r="P47" i="1"/>
  <c r="N47" i="1"/>
  <c r="K47" i="1"/>
  <c r="J47" i="1"/>
  <c r="AM46" i="1"/>
  <c r="AL46" i="1"/>
  <c r="AJ46" i="1"/>
  <c r="AK46" i="1" s="1"/>
  <c r="AI46" i="1"/>
  <c r="AG46" i="1" s="1"/>
  <c r="AH46" i="1"/>
  <c r="Y46" i="1"/>
  <c r="X46" i="1"/>
  <c r="W46" i="1" s="1"/>
  <c r="P46" i="1"/>
  <c r="AM45" i="1"/>
  <c r="AL45" i="1"/>
  <c r="AJ45" i="1"/>
  <c r="AI45" i="1"/>
  <c r="AG45" i="1"/>
  <c r="I45" i="1" s="1"/>
  <c r="H45" i="1" s="1"/>
  <c r="Y45" i="1"/>
  <c r="X45" i="1"/>
  <c r="W45" i="1"/>
  <c r="P45" i="1"/>
  <c r="N45" i="1"/>
  <c r="K45" i="1"/>
  <c r="J45" i="1"/>
  <c r="AM44" i="1"/>
  <c r="AL44" i="1"/>
  <c r="AJ44" i="1"/>
  <c r="AK44" i="1" s="1"/>
  <c r="AI44" i="1"/>
  <c r="AG44" i="1" s="1"/>
  <c r="AH44" i="1"/>
  <c r="Y44" i="1"/>
  <c r="X44" i="1"/>
  <c r="W44" i="1" s="1"/>
  <c r="P44" i="1"/>
  <c r="AM43" i="1"/>
  <c r="AL43" i="1"/>
  <c r="AJ43" i="1"/>
  <c r="AI43" i="1"/>
  <c r="AG43" i="1"/>
  <c r="I43" i="1" s="1"/>
  <c r="H43" i="1" s="1"/>
  <c r="Y43" i="1"/>
  <c r="X43" i="1"/>
  <c r="W43" i="1"/>
  <c r="P43" i="1"/>
  <c r="N43" i="1"/>
  <c r="K43" i="1"/>
  <c r="J43" i="1"/>
  <c r="AM42" i="1"/>
  <c r="AL42" i="1"/>
  <c r="AJ42" i="1"/>
  <c r="AK42" i="1" s="1"/>
  <c r="AI42" i="1"/>
  <c r="AG42" i="1" s="1"/>
  <c r="AH42" i="1"/>
  <c r="Y42" i="1"/>
  <c r="X42" i="1"/>
  <c r="W42" i="1" s="1"/>
  <c r="P42" i="1"/>
  <c r="AM41" i="1"/>
  <c r="AL41" i="1"/>
  <c r="AJ41" i="1"/>
  <c r="AI41" i="1"/>
  <c r="AG41" i="1"/>
  <c r="I41" i="1" s="1"/>
  <c r="H41" i="1" s="1"/>
  <c r="Y41" i="1"/>
  <c r="X41" i="1"/>
  <c r="W41" i="1"/>
  <c r="P41" i="1"/>
  <c r="N41" i="1"/>
  <c r="K41" i="1"/>
  <c r="J41" i="1"/>
  <c r="AM40" i="1"/>
  <c r="AL40" i="1"/>
  <c r="AJ40" i="1"/>
  <c r="AK40" i="1" s="1"/>
  <c r="AI40" i="1"/>
  <c r="AG40" i="1" s="1"/>
  <c r="AH40" i="1"/>
  <c r="Y40" i="1"/>
  <c r="X40" i="1"/>
  <c r="W40" i="1" s="1"/>
  <c r="P40" i="1"/>
  <c r="AM39" i="1"/>
  <c r="AL39" i="1"/>
  <c r="AJ39" i="1"/>
  <c r="AI39" i="1"/>
  <c r="AG39" i="1"/>
  <c r="I39" i="1" s="1"/>
  <c r="H39" i="1" s="1"/>
  <c r="Y39" i="1"/>
  <c r="X39" i="1"/>
  <c r="W39" i="1"/>
  <c r="P39" i="1"/>
  <c r="N39" i="1"/>
  <c r="K39" i="1"/>
  <c r="J39" i="1"/>
  <c r="AM38" i="1"/>
  <c r="AL38" i="1"/>
  <c r="AJ38" i="1"/>
  <c r="AK38" i="1" s="1"/>
  <c r="AI38" i="1"/>
  <c r="AG38" i="1" s="1"/>
  <c r="AH38" i="1"/>
  <c r="Y38" i="1"/>
  <c r="X38" i="1"/>
  <c r="W38" i="1" s="1"/>
  <c r="P38" i="1"/>
  <c r="AM37" i="1"/>
  <c r="AL37" i="1"/>
  <c r="AJ37" i="1"/>
  <c r="AI37" i="1"/>
  <c r="AG37" i="1"/>
  <c r="I37" i="1" s="1"/>
  <c r="H37" i="1" s="1"/>
  <c r="Y37" i="1"/>
  <c r="X37" i="1"/>
  <c r="W37" i="1"/>
  <c r="P37" i="1"/>
  <c r="N37" i="1"/>
  <c r="K37" i="1"/>
  <c r="J37" i="1"/>
  <c r="AM36" i="1"/>
  <c r="AL36" i="1"/>
  <c r="AJ36" i="1"/>
  <c r="AK36" i="1" s="1"/>
  <c r="AI36" i="1"/>
  <c r="AG36" i="1" s="1"/>
  <c r="AH36" i="1"/>
  <c r="Y36" i="1"/>
  <c r="X36" i="1"/>
  <c r="W36" i="1" s="1"/>
  <c r="P36" i="1"/>
  <c r="AM35" i="1"/>
  <c r="AL35" i="1"/>
  <c r="AJ35" i="1"/>
  <c r="AI35" i="1"/>
  <c r="AG35" i="1"/>
  <c r="I35" i="1" s="1"/>
  <c r="H35" i="1" s="1"/>
  <c r="Y35" i="1"/>
  <c r="X35" i="1"/>
  <c r="W35" i="1"/>
  <c r="P35" i="1"/>
  <c r="N35" i="1"/>
  <c r="K35" i="1"/>
  <c r="J35" i="1"/>
  <c r="AM34" i="1"/>
  <c r="AL34" i="1"/>
  <c r="AJ34" i="1"/>
  <c r="AK34" i="1" s="1"/>
  <c r="AI34" i="1"/>
  <c r="AG34" i="1" s="1"/>
  <c r="AH34" i="1"/>
  <c r="Y34" i="1"/>
  <c r="X34" i="1"/>
  <c r="W34" i="1" s="1"/>
  <c r="P34" i="1"/>
  <c r="AM33" i="1"/>
  <c r="AL33" i="1"/>
  <c r="AJ33" i="1"/>
  <c r="AI33" i="1"/>
  <c r="AG33" i="1"/>
  <c r="I33" i="1" s="1"/>
  <c r="H33" i="1" s="1"/>
  <c r="Y33" i="1"/>
  <c r="X33" i="1"/>
  <c r="W33" i="1"/>
  <c r="P33" i="1"/>
  <c r="N33" i="1"/>
  <c r="K33" i="1"/>
  <c r="J33" i="1"/>
  <c r="AM32" i="1"/>
  <c r="AL32" i="1"/>
  <c r="AJ32" i="1"/>
  <c r="AK32" i="1" s="1"/>
  <c r="AI32" i="1"/>
  <c r="AG32" i="1" s="1"/>
  <c r="AH32" i="1"/>
  <c r="Y32" i="1"/>
  <c r="X32" i="1"/>
  <c r="W32" i="1" s="1"/>
  <c r="P32" i="1"/>
  <c r="I32" i="1"/>
  <c r="H32" i="1" s="1"/>
  <c r="AM31" i="1"/>
  <c r="AL31" i="1"/>
  <c r="AK31" i="1"/>
  <c r="AJ31" i="1"/>
  <c r="AI31" i="1"/>
  <c r="AG31" i="1"/>
  <c r="Y31" i="1"/>
  <c r="X31" i="1"/>
  <c r="W31" i="1"/>
  <c r="S31" i="1"/>
  <c r="P31" i="1"/>
  <c r="N31" i="1"/>
  <c r="K31" i="1"/>
  <c r="AM30" i="1"/>
  <c r="AL30" i="1"/>
  <c r="AJ30" i="1"/>
  <c r="AK30" i="1" s="1"/>
  <c r="AI30" i="1"/>
  <c r="AG30" i="1" s="1"/>
  <c r="AH30" i="1"/>
  <c r="Y30" i="1"/>
  <c r="X30" i="1"/>
  <c r="W30" i="1" s="1"/>
  <c r="P30" i="1"/>
  <c r="I30" i="1"/>
  <c r="H30" i="1"/>
  <c r="AA30" i="1" s="1"/>
  <c r="AM29" i="1"/>
  <c r="AL29" i="1"/>
  <c r="AJ29" i="1"/>
  <c r="AK29" i="1" s="1"/>
  <c r="AI29" i="1"/>
  <c r="AG29" i="1"/>
  <c r="Y29" i="1"/>
  <c r="X29" i="1"/>
  <c r="W29" i="1"/>
  <c r="S29" i="1"/>
  <c r="P29" i="1"/>
  <c r="N29" i="1"/>
  <c r="AM28" i="1"/>
  <c r="AL28" i="1"/>
  <c r="AJ28" i="1"/>
  <c r="AI28" i="1"/>
  <c r="AG28" i="1" s="1"/>
  <c r="AH28" i="1"/>
  <c r="Y28" i="1"/>
  <c r="X28" i="1"/>
  <c r="W28" i="1" s="1"/>
  <c r="P28" i="1"/>
  <c r="I28" i="1"/>
  <c r="H28" i="1"/>
  <c r="AA28" i="1" s="1"/>
  <c r="AM27" i="1"/>
  <c r="AL27" i="1"/>
  <c r="AJ27" i="1"/>
  <c r="S27" i="1" s="1"/>
  <c r="AI27" i="1"/>
  <c r="AG27" i="1"/>
  <c r="Y27" i="1"/>
  <c r="X27" i="1"/>
  <c r="W27" i="1"/>
  <c r="P27" i="1"/>
  <c r="N27" i="1"/>
  <c r="K27" i="1"/>
  <c r="J27" i="1"/>
  <c r="AM26" i="1"/>
  <c r="AL26" i="1"/>
  <c r="AJ26" i="1"/>
  <c r="AK26" i="1" s="1"/>
  <c r="AI26" i="1"/>
  <c r="AG26" i="1" s="1"/>
  <c r="AH26" i="1"/>
  <c r="Y26" i="1"/>
  <c r="X26" i="1"/>
  <c r="W26" i="1" s="1"/>
  <c r="P26" i="1"/>
  <c r="I26" i="1"/>
  <c r="H26" i="1"/>
  <c r="AA26" i="1" s="1"/>
  <c r="AM25" i="1"/>
  <c r="AL25" i="1"/>
  <c r="AJ25" i="1"/>
  <c r="S25" i="1" s="1"/>
  <c r="AI25" i="1"/>
  <c r="AG25" i="1"/>
  <c r="Y25" i="1"/>
  <c r="X25" i="1"/>
  <c r="W25" i="1"/>
  <c r="P25" i="1"/>
  <c r="N25" i="1"/>
  <c r="K25" i="1"/>
  <c r="J25" i="1"/>
  <c r="AM24" i="1"/>
  <c r="AL24" i="1"/>
  <c r="AJ24" i="1"/>
  <c r="AK24" i="1" s="1"/>
  <c r="AI24" i="1"/>
  <c r="AG24" i="1" s="1"/>
  <c r="Y24" i="1"/>
  <c r="X24" i="1"/>
  <c r="P24" i="1"/>
  <c r="I24" i="1"/>
  <c r="H24" i="1" s="1"/>
  <c r="AM23" i="1"/>
  <c r="AL23" i="1"/>
  <c r="AK23" i="1"/>
  <c r="AJ23" i="1"/>
  <c r="AI23" i="1"/>
  <c r="AG23" i="1"/>
  <c r="Y23" i="1"/>
  <c r="X23" i="1"/>
  <c r="W23" i="1"/>
  <c r="S23" i="1"/>
  <c r="P23" i="1"/>
  <c r="N23" i="1"/>
  <c r="K23" i="1"/>
  <c r="AM22" i="1"/>
  <c r="AL22" i="1"/>
  <c r="AJ22" i="1"/>
  <c r="AK22" i="1" s="1"/>
  <c r="AI22" i="1"/>
  <c r="AG22" i="1" s="1"/>
  <c r="AH22" i="1"/>
  <c r="Y22" i="1"/>
  <c r="X22" i="1"/>
  <c r="W22" i="1" s="1"/>
  <c r="P22" i="1"/>
  <c r="I22" i="1"/>
  <c r="H22" i="1"/>
  <c r="AA22" i="1" s="1"/>
  <c r="AM21" i="1"/>
  <c r="AL21" i="1"/>
  <c r="AJ21" i="1"/>
  <c r="AK21" i="1" s="1"/>
  <c r="AI21" i="1"/>
  <c r="AG21" i="1"/>
  <c r="J21" i="1" s="1"/>
  <c r="Y21" i="1"/>
  <c r="X21" i="1"/>
  <c r="W21" i="1"/>
  <c r="S21" i="1"/>
  <c r="P21" i="1"/>
  <c r="N21" i="1"/>
  <c r="AM20" i="1"/>
  <c r="AL20" i="1"/>
  <c r="AJ20" i="1"/>
  <c r="AI20" i="1"/>
  <c r="AG20" i="1" s="1"/>
  <c r="I20" i="1" s="1"/>
  <c r="H20" i="1" s="1"/>
  <c r="AH20" i="1"/>
  <c r="Y20" i="1"/>
  <c r="X20" i="1"/>
  <c r="W20" i="1" s="1"/>
  <c r="P20" i="1"/>
  <c r="AM19" i="1"/>
  <c r="AL19" i="1"/>
  <c r="AJ19" i="1"/>
  <c r="S19" i="1" s="1"/>
  <c r="AI19" i="1"/>
  <c r="AG19" i="1"/>
  <c r="Y19" i="1"/>
  <c r="X19" i="1"/>
  <c r="W19" i="1"/>
  <c r="P19" i="1"/>
  <c r="N19" i="1"/>
  <c r="K19" i="1"/>
  <c r="J19" i="1"/>
  <c r="AM18" i="1"/>
  <c r="AL18" i="1"/>
  <c r="AJ18" i="1"/>
  <c r="AK18" i="1" s="1"/>
  <c r="AI18" i="1"/>
  <c r="AG18" i="1" s="1"/>
  <c r="AH18" i="1"/>
  <c r="Y18" i="1"/>
  <c r="X18" i="1"/>
  <c r="W18" i="1" s="1"/>
  <c r="P18" i="1"/>
  <c r="I18" i="1"/>
  <c r="H18" i="1"/>
  <c r="AA18" i="1" s="1"/>
  <c r="AM17" i="1"/>
  <c r="AL17" i="1"/>
  <c r="AJ17" i="1"/>
  <c r="S17" i="1" s="1"/>
  <c r="AI17" i="1"/>
  <c r="AG17" i="1"/>
  <c r="N17" i="1" s="1"/>
  <c r="Y17" i="1"/>
  <c r="X17" i="1"/>
  <c r="W17" i="1"/>
  <c r="P17" i="1"/>
  <c r="K17" i="1"/>
  <c r="J17" i="1"/>
  <c r="AA24" i="1" l="1"/>
  <c r="T19" i="1"/>
  <c r="U19" i="1" s="1"/>
  <c r="AA20" i="1"/>
  <c r="AA32" i="1"/>
  <c r="T21" i="1"/>
  <c r="U21" i="1" s="1"/>
  <c r="I29" i="1"/>
  <c r="H29" i="1" s="1"/>
  <c r="AH29" i="1"/>
  <c r="AA33" i="1"/>
  <c r="AA37" i="1"/>
  <c r="AA41" i="1"/>
  <c r="AA45" i="1"/>
  <c r="T60" i="1"/>
  <c r="U60" i="1" s="1"/>
  <c r="AH70" i="1"/>
  <c r="J70" i="1"/>
  <c r="K70" i="1"/>
  <c r="I70" i="1"/>
  <c r="H70" i="1" s="1"/>
  <c r="AA76" i="1"/>
  <c r="N83" i="1"/>
  <c r="J83" i="1"/>
  <c r="AH83" i="1"/>
  <c r="K83" i="1"/>
  <c r="I83" i="1"/>
  <c r="H83" i="1" s="1"/>
  <c r="AK17" i="1"/>
  <c r="I23" i="1"/>
  <c r="H23" i="1" s="1"/>
  <c r="AH23" i="1"/>
  <c r="AK25" i="1"/>
  <c r="K32" i="1"/>
  <c r="N32" i="1"/>
  <c r="J32" i="1"/>
  <c r="K34" i="1"/>
  <c r="I34" i="1"/>
  <c r="H34" i="1" s="1"/>
  <c r="N34" i="1"/>
  <c r="J34" i="1"/>
  <c r="K36" i="1"/>
  <c r="N36" i="1"/>
  <c r="J36" i="1"/>
  <c r="I36" i="1"/>
  <c r="H36" i="1" s="1"/>
  <c r="Q81" i="1"/>
  <c r="O81" i="1" s="1"/>
  <c r="R81" i="1" s="1"/>
  <c r="AA81" i="1"/>
  <c r="T81" i="1"/>
  <c r="U81" i="1" s="1"/>
  <c r="S104" i="1"/>
  <c r="AK104" i="1"/>
  <c r="AK19" i="1"/>
  <c r="I25" i="1"/>
  <c r="H25" i="1" s="1"/>
  <c r="AH25" i="1"/>
  <c r="AK43" i="1"/>
  <c r="S43" i="1"/>
  <c r="AK47" i="1"/>
  <c r="S47" i="1"/>
  <c r="N52" i="1"/>
  <c r="J52" i="1"/>
  <c r="I52" i="1"/>
  <c r="H52" i="1" s="1"/>
  <c r="K63" i="1"/>
  <c r="N63" i="1"/>
  <c r="I63" i="1"/>
  <c r="H63" i="1" s="1"/>
  <c r="AH63" i="1"/>
  <c r="J63" i="1"/>
  <c r="Q64" i="1"/>
  <c r="O64" i="1" s="1"/>
  <c r="R64" i="1" s="1"/>
  <c r="L64" i="1" s="1"/>
  <c r="M64" i="1" s="1"/>
  <c r="AA64" i="1"/>
  <c r="T68" i="1"/>
  <c r="U68" i="1" s="1"/>
  <c r="I21" i="1"/>
  <c r="H21" i="1" s="1"/>
  <c r="AH21" i="1"/>
  <c r="K24" i="1"/>
  <c r="N24" i="1"/>
  <c r="J24" i="1"/>
  <c r="T29" i="1"/>
  <c r="U29" i="1" s="1"/>
  <c r="AA35" i="1"/>
  <c r="AA39" i="1"/>
  <c r="AA43" i="1"/>
  <c r="AA47" i="1"/>
  <c r="N50" i="1"/>
  <c r="J50" i="1"/>
  <c r="AH50" i="1"/>
  <c r="K50" i="1"/>
  <c r="I50" i="1"/>
  <c r="H50" i="1" s="1"/>
  <c r="N70" i="1"/>
  <c r="T70" i="1"/>
  <c r="U70" i="1" s="1"/>
  <c r="T73" i="1"/>
  <c r="U73" i="1" s="1"/>
  <c r="AA82" i="1"/>
  <c r="T83" i="1"/>
  <c r="U83" i="1" s="1"/>
  <c r="AK86" i="1"/>
  <c r="S86" i="1"/>
  <c r="K18" i="1"/>
  <c r="N18" i="1"/>
  <c r="J18" i="1"/>
  <c r="T23" i="1"/>
  <c r="U23" i="1" s="1"/>
  <c r="K26" i="1"/>
  <c r="N26" i="1"/>
  <c r="J26" i="1"/>
  <c r="I31" i="1"/>
  <c r="H31" i="1" s="1"/>
  <c r="AH31" i="1"/>
  <c r="K38" i="1"/>
  <c r="I38" i="1"/>
  <c r="H38" i="1" s="1"/>
  <c r="N38" i="1"/>
  <c r="J38" i="1"/>
  <c r="K40" i="1"/>
  <c r="I40" i="1"/>
  <c r="H40" i="1" s="1"/>
  <c r="N40" i="1"/>
  <c r="J40" i="1"/>
  <c r="K42" i="1"/>
  <c r="N42" i="1"/>
  <c r="J42" i="1"/>
  <c r="I42" i="1"/>
  <c r="H42" i="1" s="1"/>
  <c r="K44" i="1"/>
  <c r="N44" i="1"/>
  <c r="J44" i="1"/>
  <c r="I44" i="1"/>
  <c r="H44" i="1" s="1"/>
  <c r="K46" i="1"/>
  <c r="I46" i="1"/>
  <c r="H46" i="1" s="1"/>
  <c r="N46" i="1"/>
  <c r="J46" i="1"/>
  <c r="K48" i="1"/>
  <c r="N48" i="1"/>
  <c r="J48" i="1"/>
  <c r="I48" i="1"/>
  <c r="H48" i="1" s="1"/>
  <c r="AH49" i="1"/>
  <c r="I49" i="1"/>
  <c r="H49" i="1" s="1"/>
  <c r="K49" i="1"/>
  <c r="AH51" i="1"/>
  <c r="K51" i="1"/>
  <c r="I51" i="1"/>
  <c r="H51" i="1" s="1"/>
  <c r="J51" i="1"/>
  <c r="N51" i="1"/>
  <c r="T51" i="1"/>
  <c r="U51" i="1" s="1"/>
  <c r="T52" i="1"/>
  <c r="U52" i="1" s="1"/>
  <c r="AB52" i="1" s="1"/>
  <c r="T53" i="1"/>
  <c r="U53" i="1" s="1"/>
  <c r="N54" i="1"/>
  <c r="J54" i="1"/>
  <c r="AH54" i="1"/>
  <c r="K54" i="1"/>
  <c r="I56" i="1"/>
  <c r="H56" i="1" s="1"/>
  <c r="T56" i="1" s="1"/>
  <c r="U56" i="1" s="1"/>
  <c r="J56" i="1"/>
  <c r="K56" i="1"/>
  <c r="AH56" i="1"/>
  <c r="N56" i="1"/>
  <c r="I58" i="1"/>
  <c r="H58" i="1" s="1"/>
  <c r="J58" i="1"/>
  <c r="K58" i="1"/>
  <c r="N58" i="1"/>
  <c r="AH58" i="1"/>
  <c r="V79" i="1"/>
  <c r="Z79" i="1" s="1"/>
  <c r="AC79" i="1"/>
  <c r="AD79" i="1" s="1"/>
  <c r="I17" i="1"/>
  <c r="H17" i="1" s="1"/>
  <c r="AH17" i="1"/>
  <c r="K20" i="1"/>
  <c r="N20" i="1"/>
  <c r="J20" i="1"/>
  <c r="AK27" i="1"/>
  <c r="K28" i="1"/>
  <c r="N28" i="1"/>
  <c r="J28" i="1"/>
  <c r="J29" i="1"/>
  <c r="AB29" i="1"/>
  <c r="S33" i="1"/>
  <c r="AK33" i="1"/>
  <c r="AK35" i="1"/>
  <c r="S35" i="1"/>
  <c r="S37" i="1"/>
  <c r="AK37" i="1"/>
  <c r="S39" i="1"/>
  <c r="AK39" i="1"/>
  <c r="AK41" i="1"/>
  <c r="S41" i="1"/>
  <c r="S45" i="1"/>
  <c r="AK45" i="1"/>
  <c r="S49" i="1"/>
  <c r="K52" i="1"/>
  <c r="I54" i="1"/>
  <c r="H54" i="1" s="1"/>
  <c r="AA97" i="1"/>
  <c r="I98" i="1"/>
  <c r="H98" i="1" s="1"/>
  <c r="N98" i="1"/>
  <c r="AH98" i="1"/>
  <c r="K98" i="1"/>
  <c r="J98" i="1"/>
  <c r="AA101" i="1"/>
  <c r="I19" i="1"/>
  <c r="H19" i="1" s="1"/>
  <c r="AH19" i="1"/>
  <c r="AK20" i="1"/>
  <c r="K21" i="1"/>
  <c r="K22" i="1"/>
  <c r="N22" i="1"/>
  <c r="J22" i="1"/>
  <c r="J23" i="1"/>
  <c r="AB23" i="1"/>
  <c r="W24" i="1"/>
  <c r="AH24" i="1"/>
  <c r="I27" i="1"/>
  <c r="H27" i="1" s="1"/>
  <c r="AH27" i="1"/>
  <c r="AK28" i="1"/>
  <c r="K29" i="1"/>
  <c r="K30" i="1"/>
  <c r="N30" i="1"/>
  <c r="J30" i="1"/>
  <c r="J31" i="1"/>
  <c r="AA73" i="1"/>
  <c r="AC84" i="1"/>
  <c r="AD84" i="1" s="1"/>
  <c r="V84" i="1"/>
  <c r="Z84" i="1" s="1"/>
  <c r="T77" i="1"/>
  <c r="U77" i="1" s="1"/>
  <c r="AB77" i="1" s="1"/>
  <c r="AA84" i="1"/>
  <c r="Q84" i="1"/>
  <c r="O84" i="1" s="1"/>
  <c r="R84" i="1" s="1"/>
  <c r="AK95" i="1"/>
  <c r="S95" i="1"/>
  <c r="S100" i="1"/>
  <c r="AK100" i="1"/>
  <c r="AH33" i="1"/>
  <c r="AH35" i="1"/>
  <c r="AH37" i="1"/>
  <c r="AH39" i="1"/>
  <c r="AH41" i="1"/>
  <c r="AH43" i="1"/>
  <c r="AH45" i="1"/>
  <c r="AH47" i="1"/>
  <c r="AK49" i="1"/>
  <c r="I53" i="1"/>
  <c r="H53" i="1" s="1"/>
  <c r="N53" i="1"/>
  <c r="Q60" i="1"/>
  <c r="O60" i="1" s="1"/>
  <c r="R60" i="1" s="1"/>
  <c r="L60" i="1" s="1"/>
  <c r="M60" i="1" s="1"/>
  <c r="T64" i="1"/>
  <c r="U64" i="1" s="1"/>
  <c r="K67" i="1"/>
  <c r="N67" i="1"/>
  <c r="I67" i="1"/>
  <c r="H67" i="1" s="1"/>
  <c r="N71" i="1"/>
  <c r="J71" i="1"/>
  <c r="K71" i="1"/>
  <c r="I71" i="1"/>
  <c r="H71" i="1" s="1"/>
  <c r="AH72" i="1"/>
  <c r="N72" i="1"/>
  <c r="I72" i="1"/>
  <c r="H72" i="1" s="1"/>
  <c r="K72" i="1"/>
  <c r="J72" i="1"/>
  <c r="AH74" i="1"/>
  <c r="K74" i="1"/>
  <c r="N74" i="1"/>
  <c r="J74" i="1"/>
  <c r="N77" i="1"/>
  <c r="J77" i="1"/>
  <c r="I77" i="1"/>
  <c r="H77" i="1" s="1"/>
  <c r="K77" i="1"/>
  <c r="T78" i="1"/>
  <c r="U78" i="1" s="1"/>
  <c r="AB81" i="1"/>
  <c r="T82" i="1"/>
  <c r="U82" i="1" s="1"/>
  <c r="AB89" i="1"/>
  <c r="N89" i="1"/>
  <c r="J89" i="1"/>
  <c r="I89" i="1"/>
  <c r="H89" i="1" s="1"/>
  <c r="K89" i="1"/>
  <c r="AK91" i="1"/>
  <c r="S91" i="1"/>
  <c r="AA93" i="1"/>
  <c r="I94" i="1"/>
  <c r="H94" i="1" s="1"/>
  <c r="N94" i="1"/>
  <c r="AH94" i="1"/>
  <c r="K94" i="1"/>
  <c r="J94" i="1"/>
  <c r="T62" i="1"/>
  <c r="U62" i="1" s="1"/>
  <c r="K65" i="1"/>
  <c r="N65" i="1"/>
  <c r="I65" i="1"/>
  <c r="H65" i="1" s="1"/>
  <c r="AB79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AB51" i="1"/>
  <c r="J53" i="1"/>
  <c r="I55" i="1"/>
  <c r="H55" i="1" s="1"/>
  <c r="I57" i="1"/>
  <c r="H57" i="1" s="1"/>
  <c r="I59" i="1"/>
  <c r="H59" i="1" s="1"/>
  <c r="K61" i="1"/>
  <c r="N61" i="1"/>
  <c r="I61" i="1"/>
  <c r="H61" i="1" s="1"/>
  <c r="T66" i="1"/>
  <c r="U66" i="1" s="1"/>
  <c r="AA66" i="1"/>
  <c r="J67" i="1"/>
  <c r="K69" i="1"/>
  <c r="N69" i="1"/>
  <c r="I69" i="1"/>
  <c r="H69" i="1" s="1"/>
  <c r="I74" i="1"/>
  <c r="H74" i="1" s="1"/>
  <c r="N75" i="1"/>
  <c r="J75" i="1"/>
  <c r="AH75" i="1"/>
  <c r="K75" i="1"/>
  <c r="I75" i="1"/>
  <c r="H75" i="1" s="1"/>
  <c r="AH76" i="1"/>
  <c r="K76" i="1"/>
  <c r="J76" i="1"/>
  <c r="N76" i="1"/>
  <c r="T76" i="1"/>
  <c r="U76" i="1" s="1"/>
  <c r="Q79" i="1"/>
  <c r="O79" i="1" s="1"/>
  <c r="R79" i="1" s="1"/>
  <c r="L79" i="1" s="1"/>
  <c r="M79" i="1" s="1"/>
  <c r="S80" i="1"/>
  <c r="AH82" i="1"/>
  <c r="K82" i="1"/>
  <c r="N82" i="1"/>
  <c r="J82" i="1"/>
  <c r="AA86" i="1"/>
  <c r="T89" i="1"/>
  <c r="U89" i="1" s="1"/>
  <c r="AH89" i="1"/>
  <c r="W55" i="1"/>
  <c r="AK55" i="1"/>
  <c r="S55" i="1"/>
  <c r="W57" i="1"/>
  <c r="AK57" i="1"/>
  <c r="S57" i="1"/>
  <c r="W59" i="1"/>
  <c r="AK59" i="1"/>
  <c r="S59" i="1"/>
  <c r="J60" i="1"/>
  <c r="W61" i="1"/>
  <c r="AK61" i="1"/>
  <c r="S61" i="1"/>
  <c r="J62" i="1"/>
  <c r="W63" i="1"/>
  <c r="AK63" i="1"/>
  <c r="S63" i="1"/>
  <c r="J64" i="1"/>
  <c r="W65" i="1"/>
  <c r="AK65" i="1"/>
  <c r="S65" i="1"/>
  <c r="J66" i="1"/>
  <c r="W67" i="1"/>
  <c r="AK67" i="1"/>
  <c r="S67" i="1"/>
  <c r="J68" i="1"/>
  <c r="W69" i="1"/>
  <c r="AK69" i="1"/>
  <c r="S69" i="1"/>
  <c r="N79" i="1"/>
  <c r="J79" i="1"/>
  <c r="AH88" i="1"/>
  <c r="K88" i="1"/>
  <c r="J88" i="1"/>
  <c r="I88" i="1"/>
  <c r="H88" i="1" s="1"/>
  <c r="AH90" i="1"/>
  <c r="K90" i="1"/>
  <c r="I90" i="1"/>
  <c r="H90" i="1" s="1"/>
  <c r="N90" i="1"/>
  <c r="T96" i="1"/>
  <c r="U96" i="1" s="1"/>
  <c r="AK103" i="1"/>
  <c r="S103" i="1"/>
  <c r="W73" i="1"/>
  <c r="N73" i="1"/>
  <c r="J73" i="1"/>
  <c r="AH73" i="1"/>
  <c r="AH78" i="1"/>
  <c r="J78" i="1"/>
  <c r="N78" i="1"/>
  <c r="I78" i="1"/>
  <c r="H78" i="1" s="1"/>
  <c r="N81" i="1"/>
  <c r="J81" i="1"/>
  <c r="AH81" i="1"/>
  <c r="K81" i="1"/>
  <c r="AK88" i="1"/>
  <c r="S88" i="1"/>
  <c r="W97" i="1"/>
  <c r="AK99" i="1"/>
  <c r="S99" i="1"/>
  <c r="I102" i="1"/>
  <c r="H102" i="1" s="1"/>
  <c r="N102" i="1"/>
  <c r="AH102" i="1"/>
  <c r="K102" i="1"/>
  <c r="N85" i="1"/>
  <c r="J85" i="1"/>
  <c r="I85" i="1"/>
  <c r="H85" i="1" s="1"/>
  <c r="T90" i="1"/>
  <c r="U90" i="1" s="1"/>
  <c r="AA91" i="1"/>
  <c r="I92" i="1"/>
  <c r="H92" i="1" s="1"/>
  <c r="N92" i="1"/>
  <c r="AH92" i="1"/>
  <c r="AK93" i="1"/>
  <c r="S93" i="1"/>
  <c r="AA95" i="1"/>
  <c r="I96" i="1"/>
  <c r="H96" i="1" s="1"/>
  <c r="N96" i="1"/>
  <c r="AH96" i="1"/>
  <c r="AK97" i="1"/>
  <c r="S97" i="1"/>
  <c r="AA99" i="1"/>
  <c r="I100" i="1"/>
  <c r="H100" i="1" s="1"/>
  <c r="N100" i="1"/>
  <c r="AH100" i="1"/>
  <c r="AK101" i="1"/>
  <c r="S101" i="1"/>
  <c r="AA103" i="1"/>
  <c r="I104" i="1"/>
  <c r="H104" i="1" s="1"/>
  <c r="N104" i="1"/>
  <c r="AH104" i="1"/>
  <c r="AB76" i="1"/>
  <c r="I80" i="1"/>
  <c r="H80" i="1" s="1"/>
  <c r="N80" i="1"/>
  <c r="K84" i="1"/>
  <c r="AB84" i="1"/>
  <c r="K85" i="1"/>
  <c r="AH85" i="1"/>
  <c r="AH86" i="1"/>
  <c r="K86" i="1"/>
  <c r="N87" i="1"/>
  <c r="J87" i="1"/>
  <c r="I87" i="1"/>
  <c r="H87" i="1" s="1"/>
  <c r="AB90" i="1"/>
  <c r="AK90" i="1"/>
  <c r="J92" i="1"/>
  <c r="AK94" i="1"/>
  <c r="J96" i="1"/>
  <c r="AK98" i="1"/>
  <c r="J100" i="1"/>
  <c r="AK102" i="1"/>
  <c r="J104" i="1"/>
  <c r="AC56" i="1" l="1"/>
  <c r="V56" i="1"/>
  <c r="Z56" i="1" s="1"/>
  <c r="AB56" i="1"/>
  <c r="Q85" i="1"/>
  <c r="O85" i="1" s="1"/>
  <c r="R85" i="1" s="1"/>
  <c r="L85" i="1" s="1"/>
  <c r="M85" i="1" s="1"/>
  <c r="AA85" i="1"/>
  <c r="T85" i="1"/>
  <c r="U85" i="1" s="1"/>
  <c r="AA69" i="1"/>
  <c r="Q69" i="1"/>
  <c r="O69" i="1" s="1"/>
  <c r="R69" i="1" s="1"/>
  <c r="L69" i="1" s="1"/>
  <c r="M69" i="1" s="1"/>
  <c r="AA57" i="1"/>
  <c r="T42" i="1"/>
  <c r="U42" i="1" s="1"/>
  <c r="T26" i="1"/>
  <c r="U26" i="1" s="1"/>
  <c r="Q94" i="1"/>
  <c r="O94" i="1" s="1"/>
  <c r="R94" i="1" s="1"/>
  <c r="L94" i="1" s="1"/>
  <c r="M94" i="1" s="1"/>
  <c r="AA94" i="1"/>
  <c r="T94" i="1"/>
  <c r="U94" i="1" s="1"/>
  <c r="V82" i="1"/>
  <c r="Z82" i="1" s="1"/>
  <c r="AC82" i="1"/>
  <c r="AD82" i="1" s="1"/>
  <c r="AC78" i="1"/>
  <c r="AD78" i="1" s="1"/>
  <c r="V78" i="1"/>
  <c r="Z78" i="1" s="1"/>
  <c r="T33" i="1"/>
  <c r="U33" i="1" s="1"/>
  <c r="Q58" i="1"/>
  <c r="O58" i="1" s="1"/>
  <c r="R58" i="1" s="1"/>
  <c r="L58" i="1" s="1"/>
  <c r="M58" i="1" s="1"/>
  <c r="AA58" i="1"/>
  <c r="AC53" i="1"/>
  <c r="V53" i="1"/>
  <c r="Z53" i="1" s="1"/>
  <c r="Q82" i="1"/>
  <c r="O82" i="1" s="1"/>
  <c r="R82" i="1" s="1"/>
  <c r="L82" i="1" s="1"/>
  <c r="M82" i="1" s="1"/>
  <c r="AC70" i="1"/>
  <c r="V70" i="1"/>
  <c r="Z70" i="1" s="1"/>
  <c r="AA50" i="1"/>
  <c r="Q50" i="1"/>
  <c r="O50" i="1" s="1"/>
  <c r="R50" i="1" s="1"/>
  <c r="L50" i="1" s="1"/>
  <c r="M50" i="1" s="1"/>
  <c r="AC21" i="1"/>
  <c r="V21" i="1"/>
  <c r="Z21" i="1" s="1"/>
  <c r="T99" i="1"/>
  <c r="U99" i="1" s="1"/>
  <c r="T55" i="1"/>
  <c r="U55" i="1" s="1"/>
  <c r="AC66" i="1"/>
  <c r="AD66" i="1" s="1"/>
  <c r="V66" i="1"/>
  <c r="Z66" i="1" s="1"/>
  <c r="AB66" i="1"/>
  <c r="T48" i="1"/>
  <c r="U48" i="1" s="1"/>
  <c r="T40" i="1"/>
  <c r="U40" i="1" s="1"/>
  <c r="T24" i="1"/>
  <c r="U24" i="1" s="1"/>
  <c r="AB70" i="1"/>
  <c r="T35" i="1"/>
  <c r="U35" i="1" s="1"/>
  <c r="T58" i="1"/>
  <c r="U58" i="1" s="1"/>
  <c r="AA48" i="1"/>
  <c r="AA44" i="1"/>
  <c r="V73" i="1"/>
  <c r="Z73" i="1" s="1"/>
  <c r="AC73" i="1"/>
  <c r="AC29" i="1"/>
  <c r="V29" i="1"/>
  <c r="Z29" i="1" s="1"/>
  <c r="AC68" i="1"/>
  <c r="AD68" i="1" s="1"/>
  <c r="V68" i="1"/>
  <c r="Z68" i="1" s="1"/>
  <c r="AB68" i="1"/>
  <c r="T47" i="1"/>
  <c r="U47" i="1" s="1"/>
  <c r="AA34" i="1"/>
  <c r="AA70" i="1"/>
  <c r="Q70" i="1"/>
  <c r="O70" i="1" s="1"/>
  <c r="R70" i="1" s="1"/>
  <c r="L70" i="1" s="1"/>
  <c r="M70" i="1" s="1"/>
  <c r="AA80" i="1"/>
  <c r="T101" i="1"/>
  <c r="U101" i="1" s="1"/>
  <c r="Q96" i="1"/>
  <c r="O96" i="1" s="1"/>
  <c r="R96" i="1" s="1"/>
  <c r="L96" i="1" s="1"/>
  <c r="M96" i="1" s="1"/>
  <c r="AA96" i="1"/>
  <c r="T93" i="1"/>
  <c r="U93" i="1" s="1"/>
  <c r="AA92" i="1"/>
  <c r="AB78" i="1"/>
  <c r="T57" i="1"/>
  <c r="U57" i="1" s="1"/>
  <c r="V89" i="1"/>
  <c r="Z89" i="1" s="1"/>
  <c r="AC89" i="1"/>
  <c r="T80" i="1"/>
  <c r="U80" i="1" s="1"/>
  <c r="AC76" i="1"/>
  <c r="AD76" i="1" s="1"/>
  <c r="V76" i="1"/>
  <c r="Z76" i="1" s="1"/>
  <c r="Q74" i="1"/>
  <c r="O74" i="1" s="1"/>
  <c r="R74" i="1" s="1"/>
  <c r="L74" i="1" s="1"/>
  <c r="M74" i="1" s="1"/>
  <c r="AA74" i="1"/>
  <c r="T46" i="1"/>
  <c r="U46" i="1" s="1"/>
  <c r="T38" i="1"/>
  <c r="U38" i="1" s="1"/>
  <c r="T30" i="1"/>
  <c r="U30" i="1" s="1"/>
  <c r="T22" i="1"/>
  <c r="U22" i="1" s="1"/>
  <c r="Q66" i="1"/>
  <c r="O66" i="1" s="1"/>
  <c r="R66" i="1" s="1"/>
  <c r="L66" i="1" s="1"/>
  <c r="M66" i="1" s="1"/>
  <c r="AC62" i="1"/>
  <c r="AD62" i="1" s="1"/>
  <c r="V62" i="1"/>
  <c r="Z62" i="1" s="1"/>
  <c r="AB62" i="1"/>
  <c r="Q89" i="1"/>
  <c r="O89" i="1" s="1"/>
  <c r="R89" i="1" s="1"/>
  <c r="L89" i="1" s="1"/>
  <c r="M89" i="1" s="1"/>
  <c r="AA89" i="1"/>
  <c r="AA77" i="1"/>
  <c r="Q77" i="1"/>
  <c r="O77" i="1" s="1"/>
  <c r="R77" i="1" s="1"/>
  <c r="L77" i="1" s="1"/>
  <c r="M77" i="1" s="1"/>
  <c r="T71" i="1"/>
  <c r="U71" i="1" s="1"/>
  <c r="AA71" i="1"/>
  <c r="Q68" i="1"/>
  <c r="O68" i="1" s="1"/>
  <c r="R68" i="1" s="1"/>
  <c r="L68" i="1" s="1"/>
  <c r="M68" i="1" s="1"/>
  <c r="AC64" i="1"/>
  <c r="V64" i="1"/>
  <c r="Z64" i="1" s="1"/>
  <c r="AB64" i="1"/>
  <c r="AA53" i="1"/>
  <c r="Q53" i="1"/>
  <c r="O53" i="1" s="1"/>
  <c r="R53" i="1" s="1"/>
  <c r="L53" i="1" s="1"/>
  <c r="M53" i="1" s="1"/>
  <c r="T100" i="1"/>
  <c r="U100" i="1" s="1"/>
  <c r="L84" i="1"/>
  <c r="M84" i="1" s="1"/>
  <c r="Q19" i="1"/>
  <c r="O19" i="1" s="1"/>
  <c r="R19" i="1" s="1"/>
  <c r="L19" i="1" s="1"/>
  <c r="M19" i="1" s="1"/>
  <c r="AA19" i="1"/>
  <c r="Q98" i="1"/>
  <c r="O98" i="1" s="1"/>
  <c r="R98" i="1" s="1"/>
  <c r="L98" i="1" s="1"/>
  <c r="M98" i="1" s="1"/>
  <c r="AA98" i="1"/>
  <c r="T98" i="1"/>
  <c r="U98" i="1" s="1"/>
  <c r="Q54" i="1"/>
  <c r="O54" i="1" s="1"/>
  <c r="R54" i="1" s="1"/>
  <c r="L54" i="1" s="1"/>
  <c r="M54" i="1" s="1"/>
  <c r="AA54" i="1"/>
  <c r="T54" i="1"/>
  <c r="U54" i="1" s="1"/>
  <c r="T45" i="1"/>
  <c r="U45" i="1" s="1"/>
  <c r="T39" i="1"/>
  <c r="U39" i="1" s="1"/>
  <c r="Q31" i="1"/>
  <c r="O31" i="1" s="1"/>
  <c r="R31" i="1" s="1"/>
  <c r="L31" i="1" s="1"/>
  <c r="M31" i="1" s="1"/>
  <c r="AA31" i="1"/>
  <c r="Q52" i="1"/>
  <c r="O52" i="1" s="1"/>
  <c r="R52" i="1" s="1"/>
  <c r="L52" i="1" s="1"/>
  <c r="M52" i="1" s="1"/>
  <c r="AA52" i="1"/>
  <c r="T104" i="1"/>
  <c r="U104" i="1" s="1"/>
  <c r="Q73" i="1"/>
  <c r="O73" i="1" s="1"/>
  <c r="R73" i="1" s="1"/>
  <c r="L73" i="1" s="1"/>
  <c r="M73" i="1" s="1"/>
  <c r="T31" i="1"/>
  <c r="U31" i="1" s="1"/>
  <c r="Q23" i="1"/>
  <c r="O23" i="1" s="1"/>
  <c r="R23" i="1" s="1"/>
  <c r="L23" i="1" s="1"/>
  <c r="M23" i="1" s="1"/>
  <c r="AA23" i="1"/>
  <c r="AA83" i="1"/>
  <c r="Q83" i="1"/>
  <c r="O83" i="1" s="1"/>
  <c r="R83" i="1" s="1"/>
  <c r="L83" i="1" s="1"/>
  <c r="M83" i="1" s="1"/>
  <c r="AA102" i="1"/>
  <c r="T102" i="1"/>
  <c r="U102" i="1" s="1"/>
  <c r="Q102" i="1" s="1"/>
  <c r="O102" i="1" s="1"/>
  <c r="R102" i="1" s="1"/>
  <c r="L102" i="1" s="1"/>
  <c r="M102" i="1" s="1"/>
  <c r="T88" i="1"/>
  <c r="U88" i="1" s="1"/>
  <c r="T103" i="1"/>
  <c r="U103" i="1" s="1"/>
  <c r="AA61" i="1"/>
  <c r="T34" i="1"/>
  <c r="U34" i="1" s="1"/>
  <c r="T18" i="1"/>
  <c r="U18" i="1" s="1"/>
  <c r="V77" i="1"/>
  <c r="Z77" i="1" s="1"/>
  <c r="AC77" i="1"/>
  <c r="AD77" i="1" s="1"/>
  <c r="T49" i="1"/>
  <c r="U49" i="1" s="1"/>
  <c r="T37" i="1"/>
  <c r="U37" i="1" s="1"/>
  <c r="AA17" i="1"/>
  <c r="Q56" i="1"/>
  <c r="O56" i="1" s="1"/>
  <c r="R56" i="1" s="1"/>
  <c r="L56" i="1" s="1"/>
  <c r="M56" i="1" s="1"/>
  <c r="AA56" i="1"/>
  <c r="AC51" i="1"/>
  <c r="V51" i="1"/>
  <c r="Z51" i="1" s="1"/>
  <c r="T50" i="1"/>
  <c r="U50" i="1" s="1"/>
  <c r="AC96" i="1"/>
  <c r="V96" i="1"/>
  <c r="Z96" i="1" s="1"/>
  <c r="AA75" i="1"/>
  <c r="Q75" i="1"/>
  <c r="O75" i="1" s="1"/>
  <c r="R75" i="1" s="1"/>
  <c r="L75" i="1" s="1"/>
  <c r="M75" i="1" s="1"/>
  <c r="AA55" i="1"/>
  <c r="Q55" i="1"/>
  <c r="O55" i="1" s="1"/>
  <c r="R55" i="1" s="1"/>
  <c r="L55" i="1" s="1"/>
  <c r="M55" i="1" s="1"/>
  <c r="T32" i="1"/>
  <c r="U32" i="1" s="1"/>
  <c r="AB53" i="1"/>
  <c r="AA27" i="1"/>
  <c r="V52" i="1"/>
  <c r="Z52" i="1" s="1"/>
  <c r="AC52" i="1"/>
  <c r="AD52" i="1" s="1"/>
  <c r="AA42" i="1"/>
  <c r="V83" i="1"/>
  <c r="Z83" i="1" s="1"/>
  <c r="AC83" i="1"/>
  <c r="AD83" i="1" s="1"/>
  <c r="AB83" i="1"/>
  <c r="L81" i="1"/>
  <c r="M81" i="1" s="1"/>
  <c r="AC60" i="1"/>
  <c r="AD60" i="1" s="1"/>
  <c r="V60" i="1"/>
  <c r="Z60" i="1" s="1"/>
  <c r="AB60" i="1"/>
  <c r="AC19" i="1"/>
  <c r="V19" i="1"/>
  <c r="Z19" i="1" s="1"/>
  <c r="T17" i="1"/>
  <c r="U17" i="1" s="1"/>
  <c r="AA104" i="1"/>
  <c r="Q100" i="1"/>
  <c r="O100" i="1" s="1"/>
  <c r="R100" i="1" s="1"/>
  <c r="L100" i="1" s="1"/>
  <c r="M100" i="1" s="1"/>
  <c r="AA100" i="1"/>
  <c r="T97" i="1"/>
  <c r="U97" i="1" s="1"/>
  <c r="AC90" i="1"/>
  <c r="V90" i="1"/>
  <c r="Z90" i="1" s="1"/>
  <c r="AA78" i="1"/>
  <c r="Q78" i="1"/>
  <c r="O78" i="1" s="1"/>
  <c r="R78" i="1" s="1"/>
  <c r="L78" i="1" s="1"/>
  <c r="M78" i="1" s="1"/>
  <c r="AA88" i="1"/>
  <c r="Q88" i="1"/>
  <c r="O88" i="1" s="1"/>
  <c r="R88" i="1" s="1"/>
  <c r="L88" i="1" s="1"/>
  <c r="M88" i="1" s="1"/>
  <c r="AA87" i="1"/>
  <c r="T87" i="1"/>
  <c r="U87" i="1" s="1"/>
  <c r="AB96" i="1"/>
  <c r="AB82" i="1"/>
  <c r="T92" i="1"/>
  <c r="U92" i="1" s="1"/>
  <c r="AB73" i="1"/>
  <c r="AA90" i="1"/>
  <c r="Q90" i="1"/>
  <c r="O90" i="1" s="1"/>
  <c r="R90" i="1" s="1"/>
  <c r="L90" i="1" s="1"/>
  <c r="M90" i="1" s="1"/>
  <c r="T69" i="1"/>
  <c r="U69" i="1" s="1"/>
  <c r="T67" i="1"/>
  <c r="U67" i="1" s="1"/>
  <c r="T65" i="1"/>
  <c r="U65" i="1" s="1"/>
  <c r="T63" i="1"/>
  <c r="U63" i="1" s="1"/>
  <c r="T61" i="1"/>
  <c r="U61" i="1" s="1"/>
  <c r="T59" i="1"/>
  <c r="U59" i="1" s="1"/>
  <c r="T75" i="1"/>
  <c r="U75" i="1" s="1"/>
  <c r="Q62" i="1"/>
  <c r="O62" i="1" s="1"/>
  <c r="R62" i="1" s="1"/>
  <c r="L62" i="1" s="1"/>
  <c r="M62" i="1" s="1"/>
  <c r="AA59" i="1"/>
  <c r="T44" i="1"/>
  <c r="U44" i="1" s="1"/>
  <c r="T36" i="1"/>
  <c r="U36" i="1" s="1"/>
  <c r="T28" i="1"/>
  <c r="U28" i="1" s="1"/>
  <c r="T20" i="1"/>
  <c r="U20" i="1" s="1"/>
  <c r="T74" i="1"/>
  <c r="U74" i="1" s="1"/>
  <c r="AA65" i="1"/>
  <c r="Q65" i="1"/>
  <c r="O65" i="1" s="1"/>
  <c r="R65" i="1" s="1"/>
  <c r="L65" i="1" s="1"/>
  <c r="M65" i="1" s="1"/>
  <c r="T91" i="1"/>
  <c r="U91" i="1" s="1"/>
  <c r="AA72" i="1"/>
  <c r="Q72" i="1"/>
  <c r="O72" i="1" s="1"/>
  <c r="R72" i="1" s="1"/>
  <c r="L72" i="1" s="1"/>
  <c r="M72" i="1" s="1"/>
  <c r="AA67" i="1"/>
  <c r="Q67" i="1"/>
  <c r="O67" i="1" s="1"/>
  <c r="R67" i="1" s="1"/>
  <c r="L67" i="1" s="1"/>
  <c r="M67" i="1" s="1"/>
  <c r="T95" i="1"/>
  <c r="U95" i="1" s="1"/>
  <c r="T72" i="1"/>
  <c r="U72" i="1" s="1"/>
  <c r="T41" i="1"/>
  <c r="U41" i="1" s="1"/>
  <c r="AB21" i="1"/>
  <c r="AA51" i="1"/>
  <c r="Q51" i="1"/>
  <c r="O51" i="1" s="1"/>
  <c r="R51" i="1" s="1"/>
  <c r="L51" i="1" s="1"/>
  <c r="M51" i="1" s="1"/>
  <c r="Q49" i="1"/>
  <c r="O49" i="1" s="1"/>
  <c r="R49" i="1" s="1"/>
  <c r="L49" i="1" s="1"/>
  <c r="M49" i="1" s="1"/>
  <c r="AA49" i="1"/>
  <c r="AA46" i="1"/>
  <c r="AA40" i="1"/>
  <c r="Q40" i="1"/>
  <c r="O40" i="1" s="1"/>
  <c r="R40" i="1" s="1"/>
  <c r="L40" i="1" s="1"/>
  <c r="M40" i="1" s="1"/>
  <c r="AA38" i="1"/>
  <c r="Q38" i="1"/>
  <c r="O38" i="1" s="1"/>
  <c r="R38" i="1" s="1"/>
  <c r="L38" i="1" s="1"/>
  <c r="M38" i="1" s="1"/>
  <c r="AC23" i="1"/>
  <c r="AD23" i="1" s="1"/>
  <c r="V23" i="1"/>
  <c r="Z23" i="1" s="1"/>
  <c r="T86" i="1"/>
  <c r="U86" i="1" s="1"/>
  <c r="Q21" i="1"/>
  <c r="O21" i="1" s="1"/>
  <c r="R21" i="1" s="1"/>
  <c r="L21" i="1" s="1"/>
  <c r="M21" i="1" s="1"/>
  <c r="AA21" i="1"/>
  <c r="AA63" i="1"/>
  <c r="Q63" i="1"/>
  <c r="O63" i="1" s="1"/>
  <c r="R63" i="1" s="1"/>
  <c r="L63" i="1" s="1"/>
  <c r="M63" i="1" s="1"/>
  <c r="T43" i="1"/>
  <c r="U43" i="1" s="1"/>
  <c r="AA25" i="1"/>
  <c r="V81" i="1"/>
  <c r="Z81" i="1" s="1"/>
  <c r="AC81" i="1"/>
  <c r="AD81" i="1" s="1"/>
  <c r="AA36" i="1"/>
  <c r="Q36" i="1"/>
  <c r="O36" i="1" s="1"/>
  <c r="R36" i="1" s="1"/>
  <c r="L36" i="1" s="1"/>
  <c r="M36" i="1" s="1"/>
  <c r="AB19" i="1"/>
  <c r="Q76" i="1"/>
  <c r="O76" i="1" s="1"/>
  <c r="R76" i="1" s="1"/>
  <c r="L76" i="1" s="1"/>
  <c r="M76" i="1" s="1"/>
  <c r="Q29" i="1"/>
  <c r="O29" i="1" s="1"/>
  <c r="R29" i="1" s="1"/>
  <c r="L29" i="1" s="1"/>
  <c r="M29" i="1" s="1"/>
  <c r="AA29" i="1"/>
  <c r="T25" i="1"/>
  <c r="U25" i="1" s="1"/>
  <c r="T27" i="1"/>
  <c r="U27" i="1" s="1"/>
  <c r="AC27" i="1" l="1"/>
  <c r="V27" i="1"/>
  <c r="Z27" i="1" s="1"/>
  <c r="AB27" i="1"/>
  <c r="V95" i="1"/>
  <c r="Z95" i="1" s="1"/>
  <c r="AC95" i="1"/>
  <c r="Q95" i="1"/>
  <c r="O95" i="1" s="1"/>
  <c r="R95" i="1" s="1"/>
  <c r="L95" i="1" s="1"/>
  <c r="M95" i="1" s="1"/>
  <c r="AB95" i="1"/>
  <c r="AC59" i="1"/>
  <c r="AD59" i="1" s="1"/>
  <c r="V59" i="1"/>
  <c r="Z59" i="1" s="1"/>
  <c r="AB59" i="1"/>
  <c r="AC34" i="1"/>
  <c r="AD34" i="1" s="1"/>
  <c r="V34" i="1"/>
  <c r="Z34" i="1" s="1"/>
  <c r="AB34" i="1"/>
  <c r="V80" i="1"/>
  <c r="Z80" i="1" s="1"/>
  <c r="AC80" i="1"/>
  <c r="AB80" i="1"/>
  <c r="V42" i="1"/>
  <c r="Z42" i="1" s="1"/>
  <c r="AC42" i="1"/>
  <c r="AB42" i="1"/>
  <c r="V28" i="1"/>
  <c r="Z28" i="1" s="1"/>
  <c r="AC28" i="1"/>
  <c r="AB28" i="1"/>
  <c r="Q28" i="1"/>
  <c r="O28" i="1" s="1"/>
  <c r="R28" i="1" s="1"/>
  <c r="L28" i="1" s="1"/>
  <c r="M28" i="1" s="1"/>
  <c r="V44" i="1"/>
  <c r="Z44" i="1" s="1"/>
  <c r="AC44" i="1"/>
  <c r="AB44" i="1"/>
  <c r="AC61" i="1"/>
  <c r="AD61" i="1" s="1"/>
  <c r="V61" i="1"/>
  <c r="Z61" i="1" s="1"/>
  <c r="AB61" i="1"/>
  <c r="AC69" i="1"/>
  <c r="V69" i="1"/>
  <c r="Z69" i="1" s="1"/>
  <c r="AB69" i="1"/>
  <c r="V87" i="1"/>
  <c r="Z87" i="1" s="1"/>
  <c r="AC87" i="1"/>
  <c r="AB87" i="1"/>
  <c r="AD90" i="1"/>
  <c r="V50" i="1"/>
  <c r="Z50" i="1" s="1"/>
  <c r="AC50" i="1"/>
  <c r="AB50" i="1"/>
  <c r="AC37" i="1"/>
  <c r="AD37" i="1" s="1"/>
  <c r="V37" i="1"/>
  <c r="Z37" i="1" s="1"/>
  <c r="Q37" i="1"/>
  <c r="O37" i="1" s="1"/>
  <c r="R37" i="1" s="1"/>
  <c r="L37" i="1" s="1"/>
  <c r="M37" i="1" s="1"/>
  <c r="AB37" i="1"/>
  <c r="AC100" i="1"/>
  <c r="AD100" i="1" s="1"/>
  <c r="V100" i="1"/>
  <c r="Z100" i="1" s="1"/>
  <c r="AB100" i="1"/>
  <c r="V46" i="1"/>
  <c r="Z46" i="1" s="1"/>
  <c r="AC46" i="1"/>
  <c r="AD46" i="1" s="1"/>
  <c r="AB46" i="1"/>
  <c r="AD89" i="1"/>
  <c r="AC58" i="1"/>
  <c r="AD58" i="1" s="1"/>
  <c r="V58" i="1"/>
  <c r="Z58" i="1" s="1"/>
  <c r="AB58" i="1"/>
  <c r="AC48" i="1"/>
  <c r="V48" i="1"/>
  <c r="Z48" i="1" s="1"/>
  <c r="AB48" i="1"/>
  <c r="V99" i="1"/>
  <c r="Z99" i="1" s="1"/>
  <c r="AC99" i="1"/>
  <c r="AB99" i="1"/>
  <c r="Q99" i="1"/>
  <c r="O99" i="1" s="1"/>
  <c r="R99" i="1" s="1"/>
  <c r="L99" i="1" s="1"/>
  <c r="M99" i="1" s="1"/>
  <c r="AC41" i="1"/>
  <c r="V41" i="1"/>
  <c r="Z41" i="1" s="1"/>
  <c r="Q41" i="1"/>
  <c r="O41" i="1" s="1"/>
  <c r="R41" i="1" s="1"/>
  <c r="L41" i="1" s="1"/>
  <c r="M41" i="1" s="1"/>
  <c r="AB41" i="1"/>
  <c r="V91" i="1"/>
  <c r="Z91" i="1" s="1"/>
  <c r="AC91" i="1"/>
  <c r="AB91" i="1"/>
  <c r="Q91" i="1"/>
  <c r="O91" i="1" s="1"/>
  <c r="R91" i="1" s="1"/>
  <c r="L91" i="1" s="1"/>
  <c r="M91" i="1" s="1"/>
  <c r="V75" i="1"/>
  <c r="Z75" i="1" s="1"/>
  <c r="AC75" i="1"/>
  <c r="AB75" i="1"/>
  <c r="AC92" i="1"/>
  <c r="AD92" i="1" s="1"/>
  <c r="V92" i="1"/>
  <c r="Z92" i="1" s="1"/>
  <c r="AB92" i="1"/>
  <c r="V97" i="1"/>
  <c r="Z97" i="1" s="1"/>
  <c r="AC97" i="1"/>
  <c r="AD97" i="1" s="1"/>
  <c r="Q97" i="1"/>
  <c r="O97" i="1" s="1"/>
  <c r="R97" i="1" s="1"/>
  <c r="L97" i="1" s="1"/>
  <c r="M97" i="1" s="1"/>
  <c r="AB97" i="1"/>
  <c r="Q42" i="1"/>
  <c r="O42" i="1" s="1"/>
  <c r="R42" i="1" s="1"/>
  <c r="L42" i="1" s="1"/>
  <c r="M42" i="1" s="1"/>
  <c r="V18" i="1"/>
  <c r="Z18" i="1" s="1"/>
  <c r="AC18" i="1"/>
  <c r="AB18" i="1"/>
  <c r="Q18" i="1"/>
  <c r="O18" i="1" s="1"/>
  <c r="R18" i="1" s="1"/>
  <c r="L18" i="1" s="1"/>
  <c r="M18" i="1" s="1"/>
  <c r="Q61" i="1"/>
  <c r="O61" i="1" s="1"/>
  <c r="R61" i="1" s="1"/>
  <c r="L61" i="1" s="1"/>
  <c r="M61" i="1" s="1"/>
  <c r="AC17" i="1"/>
  <c r="V17" i="1"/>
  <c r="Z17" i="1" s="1"/>
  <c r="AB17" i="1"/>
  <c r="AD96" i="1"/>
  <c r="V103" i="1"/>
  <c r="Z103" i="1" s="1"/>
  <c r="AC103" i="1"/>
  <c r="AB103" i="1"/>
  <c r="Q103" i="1"/>
  <c r="O103" i="1" s="1"/>
  <c r="R103" i="1" s="1"/>
  <c r="L103" i="1" s="1"/>
  <c r="M103" i="1" s="1"/>
  <c r="AC102" i="1"/>
  <c r="V102" i="1"/>
  <c r="Z102" i="1" s="1"/>
  <c r="AB102" i="1"/>
  <c r="AC39" i="1"/>
  <c r="AD39" i="1" s="1"/>
  <c r="V39" i="1"/>
  <c r="Z39" i="1" s="1"/>
  <c r="AB39" i="1"/>
  <c r="Q39" i="1"/>
  <c r="O39" i="1" s="1"/>
  <c r="R39" i="1" s="1"/>
  <c r="L39" i="1" s="1"/>
  <c r="M39" i="1" s="1"/>
  <c r="AC57" i="1"/>
  <c r="AD57" i="1" s="1"/>
  <c r="V57" i="1"/>
  <c r="Z57" i="1" s="1"/>
  <c r="AB57" i="1"/>
  <c r="V93" i="1"/>
  <c r="Z93" i="1" s="1"/>
  <c r="AC93" i="1"/>
  <c r="AD93" i="1" s="1"/>
  <c r="AB93" i="1"/>
  <c r="Q93" i="1"/>
  <c r="O93" i="1" s="1"/>
  <c r="R93" i="1" s="1"/>
  <c r="L93" i="1" s="1"/>
  <c r="M93" i="1" s="1"/>
  <c r="V101" i="1"/>
  <c r="Z101" i="1" s="1"/>
  <c r="AC101" i="1"/>
  <c r="AD101" i="1" s="1"/>
  <c r="AB101" i="1"/>
  <c r="Q101" i="1"/>
  <c r="O101" i="1" s="1"/>
  <c r="R101" i="1" s="1"/>
  <c r="L101" i="1" s="1"/>
  <c r="M101" i="1" s="1"/>
  <c r="AC25" i="1"/>
  <c r="AD25" i="1" s="1"/>
  <c r="V25" i="1"/>
  <c r="Z25" i="1" s="1"/>
  <c r="AB25" i="1"/>
  <c r="AC43" i="1"/>
  <c r="V43" i="1"/>
  <c r="Z43" i="1" s="1"/>
  <c r="AB43" i="1"/>
  <c r="Q43" i="1"/>
  <c r="O43" i="1" s="1"/>
  <c r="R43" i="1" s="1"/>
  <c r="L43" i="1" s="1"/>
  <c r="M43" i="1" s="1"/>
  <c r="AC65" i="1"/>
  <c r="V65" i="1"/>
  <c r="Z65" i="1" s="1"/>
  <c r="AB65" i="1"/>
  <c r="V32" i="1"/>
  <c r="Z32" i="1" s="1"/>
  <c r="AC32" i="1"/>
  <c r="AB32" i="1"/>
  <c r="Q32" i="1"/>
  <c r="O32" i="1" s="1"/>
  <c r="R32" i="1" s="1"/>
  <c r="L32" i="1" s="1"/>
  <c r="M32" i="1" s="1"/>
  <c r="V71" i="1"/>
  <c r="Z71" i="1" s="1"/>
  <c r="AC71" i="1"/>
  <c r="AB71" i="1"/>
  <c r="V30" i="1"/>
  <c r="Z30" i="1" s="1"/>
  <c r="AC30" i="1"/>
  <c r="AB30" i="1"/>
  <c r="Q30" i="1"/>
  <c r="O30" i="1" s="1"/>
  <c r="R30" i="1" s="1"/>
  <c r="L30" i="1" s="1"/>
  <c r="M30" i="1" s="1"/>
  <c r="AC47" i="1"/>
  <c r="AD47" i="1" s="1"/>
  <c r="V47" i="1"/>
  <c r="Z47" i="1" s="1"/>
  <c r="AB47" i="1"/>
  <c r="Q47" i="1"/>
  <c r="O47" i="1" s="1"/>
  <c r="R47" i="1" s="1"/>
  <c r="L47" i="1" s="1"/>
  <c r="M47" i="1" s="1"/>
  <c r="Q44" i="1"/>
  <c r="O44" i="1" s="1"/>
  <c r="R44" i="1" s="1"/>
  <c r="L44" i="1" s="1"/>
  <c r="M44" i="1" s="1"/>
  <c r="V24" i="1"/>
  <c r="Z24" i="1" s="1"/>
  <c r="AC24" i="1"/>
  <c r="AB24" i="1"/>
  <c r="Q24" i="1"/>
  <c r="O24" i="1" s="1"/>
  <c r="R24" i="1" s="1"/>
  <c r="L24" i="1" s="1"/>
  <c r="M24" i="1" s="1"/>
  <c r="Q46" i="1"/>
  <c r="O46" i="1" s="1"/>
  <c r="R46" i="1" s="1"/>
  <c r="L46" i="1" s="1"/>
  <c r="M46" i="1" s="1"/>
  <c r="V74" i="1"/>
  <c r="Z74" i="1" s="1"/>
  <c r="AC74" i="1"/>
  <c r="AB74" i="1"/>
  <c r="AD19" i="1"/>
  <c r="AC104" i="1"/>
  <c r="V104" i="1"/>
  <c r="Z104" i="1" s="1"/>
  <c r="AB104" i="1"/>
  <c r="AC45" i="1"/>
  <c r="V45" i="1"/>
  <c r="Z45" i="1" s="1"/>
  <c r="AB45" i="1"/>
  <c r="Q45" i="1"/>
  <c r="O45" i="1" s="1"/>
  <c r="R45" i="1" s="1"/>
  <c r="L45" i="1" s="1"/>
  <c r="M45" i="1" s="1"/>
  <c r="AC98" i="1"/>
  <c r="V98" i="1"/>
  <c r="Z98" i="1" s="1"/>
  <c r="AB98" i="1"/>
  <c r="AD64" i="1"/>
  <c r="Q71" i="1"/>
  <c r="O71" i="1" s="1"/>
  <c r="R71" i="1" s="1"/>
  <c r="L71" i="1" s="1"/>
  <c r="M71" i="1" s="1"/>
  <c r="Q80" i="1"/>
  <c r="O80" i="1" s="1"/>
  <c r="R80" i="1" s="1"/>
  <c r="L80" i="1" s="1"/>
  <c r="M80" i="1" s="1"/>
  <c r="Q34" i="1"/>
  <c r="O34" i="1" s="1"/>
  <c r="R34" i="1" s="1"/>
  <c r="L34" i="1" s="1"/>
  <c r="M34" i="1" s="1"/>
  <c r="AD29" i="1"/>
  <c r="AD53" i="1"/>
  <c r="AC33" i="1"/>
  <c r="V33" i="1"/>
  <c r="Z33" i="1" s="1"/>
  <c r="Q33" i="1"/>
  <c r="O33" i="1" s="1"/>
  <c r="R33" i="1" s="1"/>
  <c r="L33" i="1" s="1"/>
  <c r="M33" i="1" s="1"/>
  <c r="AB33" i="1"/>
  <c r="V26" i="1"/>
  <c r="Z26" i="1" s="1"/>
  <c r="AC26" i="1"/>
  <c r="AB26" i="1"/>
  <c r="Q26" i="1"/>
  <c r="O26" i="1" s="1"/>
  <c r="R26" i="1" s="1"/>
  <c r="L26" i="1" s="1"/>
  <c r="M26" i="1" s="1"/>
  <c r="Q57" i="1"/>
  <c r="O57" i="1" s="1"/>
  <c r="R57" i="1" s="1"/>
  <c r="L57" i="1" s="1"/>
  <c r="M57" i="1" s="1"/>
  <c r="V85" i="1"/>
  <c r="Z85" i="1" s="1"/>
  <c r="AC85" i="1"/>
  <c r="AD85" i="1" s="1"/>
  <c r="AB85" i="1"/>
  <c r="Q25" i="1"/>
  <c r="O25" i="1" s="1"/>
  <c r="R25" i="1" s="1"/>
  <c r="L25" i="1" s="1"/>
  <c r="M25" i="1" s="1"/>
  <c r="AC86" i="1"/>
  <c r="AD86" i="1" s="1"/>
  <c r="V86" i="1"/>
  <c r="Z86" i="1" s="1"/>
  <c r="Q86" i="1"/>
  <c r="O86" i="1" s="1"/>
  <c r="R86" i="1" s="1"/>
  <c r="L86" i="1" s="1"/>
  <c r="M86" i="1" s="1"/>
  <c r="AB86" i="1"/>
  <c r="AC72" i="1"/>
  <c r="AD72" i="1" s="1"/>
  <c r="V72" i="1"/>
  <c r="Z72" i="1" s="1"/>
  <c r="AB72" i="1"/>
  <c r="V20" i="1"/>
  <c r="Z20" i="1" s="1"/>
  <c r="AC20" i="1"/>
  <c r="AD20" i="1" s="1"/>
  <c r="Q20" i="1"/>
  <c r="O20" i="1" s="1"/>
  <c r="R20" i="1" s="1"/>
  <c r="L20" i="1" s="1"/>
  <c r="M20" i="1" s="1"/>
  <c r="AB20" i="1"/>
  <c r="V36" i="1"/>
  <c r="Z36" i="1" s="1"/>
  <c r="AC36" i="1"/>
  <c r="AB36" i="1"/>
  <c r="Q59" i="1"/>
  <c r="O59" i="1" s="1"/>
  <c r="R59" i="1" s="1"/>
  <c r="L59" i="1" s="1"/>
  <c r="M59" i="1" s="1"/>
  <c r="AC63" i="1"/>
  <c r="AB63" i="1"/>
  <c r="V63" i="1"/>
  <c r="Z63" i="1" s="1"/>
  <c r="AC67" i="1"/>
  <c r="AD67" i="1" s="1"/>
  <c r="AB67" i="1"/>
  <c r="V67" i="1"/>
  <c r="Z67" i="1" s="1"/>
  <c r="Q87" i="1"/>
  <c r="O87" i="1" s="1"/>
  <c r="R87" i="1" s="1"/>
  <c r="L87" i="1" s="1"/>
  <c r="M87" i="1" s="1"/>
  <c r="Q104" i="1"/>
  <c r="O104" i="1" s="1"/>
  <c r="R104" i="1" s="1"/>
  <c r="L104" i="1" s="1"/>
  <c r="M104" i="1" s="1"/>
  <c r="Q27" i="1"/>
  <c r="O27" i="1" s="1"/>
  <c r="R27" i="1" s="1"/>
  <c r="L27" i="1" s="1"/>
  <c r="M27" i="1" s="1"/>
  <c r="AD51" i="1"/>
  <c r="Q17" i="1"/>
  <c r="O17" i="1" s="1"/>
  <c r="R17" i="1" s="1"/>
  <c r="L17" i="1" s="1"/>
  <c r="M17" i="1" s="1"/>
  <c r="V49" i="1"/>
  <c r="Z49" i="1" s="1"/>
  <c r="AC49" i="1"/>
  <c r="AB49" i="1"/>
  <c r="AC88" i="1"/>
  <c r="AD88" i="1" s="1"/>
  <c r="V88" i="1"/>
  <c r="Z88" i="1" s="1"/>
  <c r="AB88" i="1"/>
  <c r="AC31" i="1"/>
  <c r="AD31" i="1" s="1"/>
  <c r="V31" i="1"/>
  <c r="Z31" i="1" s="1"/>
  <c r="AB31" i="1"/>
  <c r="V54" i="1"/>
  <c r="Z54" i="1" s="1"/>
  <c r="AC54" i="1"/>
  <c r="AB54" i="1"/>
  <c r="V22" i="1"/>
  <c r="Z22" i="1" s="1"/>
  <c r="AC22" i="1"/>
  <c r="AB22" i="1"/>
  <c r="Q22" i="1"/>
  <c r="O22" i="1" s="1"/>
  <c r="R22" i="1" s="1"/>
  <c r="L22" i="1" s="1"/>
  <c r="M22" i="1" s="1"/>
  <c r="V38" i="1"/>
  <c r="Z38" i="1" s="1"/>
  <c r="AC38" i="1"/>
  <c r="AB38" i="1"/>
  <c r="Q92" i="1"/>
  <c r="O92" i="1" s="1"/>
  <c r="R92" i="1" s="1"/>
  <c r="L92" i="1" s="1"/>
  <c r="M92" i="1" s="1"/>
  <c r="AD73" i="1"/>
  <c r="Q48" i="1"/>
  <c r="O48" i="1" s="1"/>
  <c r="R48" i="1" s="1"/>
  <c r="L48" i="1" s="1"/>
  <c r="M48" i="1" s="1"/>
  <c r="AC35" i="1"/>
  <c r="AD35" i="1" s="1"/>
  <c r="V35" i="1"/>
  <c r="Z35" i="1" s="1"/>
  <c r="AB35" i="1"/>
  <c r="Q35" i="1"/>
  <c r="O35" i="1" s="1"/>
  <c r="R35" i="1" s="1"/>
  <c r="L35" i="1" s="1"/>
  <c r="M35" i="1" s="1"/>
  <c r="AC40" i="1"/>
  <c r="AD40" i="1" s="1"/>
  <c r="V40" i="1"/>
  <c r="Z40" i="1" s="1"/>
  <c r="AB40" i="1"/>
  <c r="AC55" i="1"/>
  <c r="V55" i="1"/>
  <c r="Z55" i="1" s="1"/>
  <c r="AB55" i="1"/>
  <c r="AD21" i="1"/>
  <c r="AD70" i="1"/>
  <c r="AC94" i="1"/>
  <c r="AD94" i="1" s="1"/>
  <c r="V94" i="1"/>
  <c r="Z94" i="1" s="1"/>
  <c r="AB94" i="1"/>
  <c r="AD56" i="1"/>
  <c r="AD36" i="1" l="1"/>
  <c r="AD80" i="1"/>
  <c r="AD38" i="1"/>
  <c r="AD22" i="1"/>
  <c r="AD49" i="1"/>
  <c r="AD63" i="1"/>
  <c r="AD33" i="1"/>
  <c r="AD104" i="1"/>
  <c r="AD24" i="1"/>
  <c r="AD71" i="1"/>
  <c r="AD32" i="1"/>
  <c r="AD65" i="1"/>
  <c r="AD43" i="1"/>
  <c r="AD103" i="1"/>
  <c r="AD75" i="1"/>
  <c r="AD91" i="1"/>
  <c r="AD99" i="1"/>
  <c r="AD48" i="1"/>
  <c r="AD50" i="1"/>
  <c r="AD87" i="1"/>
  <c r="AD69" i="1"/>
  <c r="AD42" i="1"/>
  <c r="AD54" i="1"/>
  <c r="AD26" i="1"/>
  <c r="AD74" i="1"/>
  <c r="AD55" i="1"/>
  <c r="AD98" i="1"/>
  <c r="AD45" i="1"/>
  <c r="AD30" i="1"/>
  <c r="AD102" i="1"/>
  <c r="AD17" i="1"/>
  <c r="AD18" i="1"/>
  <c r="AD41" i="1"/>
  <c r="AD44" i="1"/>
  <c r="AD28" i="1"/>
  <c r="AD95" i="1"/>
  <c r="AD27" i="1"/>
</calcChain>
</file>

<file path=xl/sharedStrings.xml><?xml version="1.0" encoding="utf-8"?>
<sst xmlns="http://schemas.openxmlformats.org/spreadsheetml/2006/main" count="1629" uniqueCount="534">
  <si>
    <t>File opened</t>
  </si>
  <si>
    <t>2022-06-03 10:02:35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</si>
  <si>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</si>
  <si>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</si>
  <si>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</si>
  <si>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</si>
  <si>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</si>
  <si>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</si>
  <si>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</si>
  <si>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</si>
  <si>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</si>
  <si>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</si>
  <si>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</si>
  <si>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</si>
  <si>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</si>
  <si>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</si>
  <si>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</si>
  <si>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</si>
  <si>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</si>
  <si>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</si>
  <si>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</si>
  <si>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</si>
  <si>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</si>
  <si>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</si>
  <si>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</si>
  <si>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</si>
  <si>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</si>
  <si>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</si>
  <si>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</si>
  <si>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</si>
  <si>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</si>
  <si>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</si>
  <si>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</si>
  <si>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</si>
  <si>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10:02:35</t>
  </si>
  <si>
    <t>Stability Definition:	ΔCO2 (Meas2): Slp&lt;0.1 Per=20	ΔH2O (Meas2): Slp&lt;0.1 Per=20</t>
  </si>
  <si>
    <t>10:02:45</t>
  </si>
  <si>
    <t>n1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</si>
  <si>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</si>
  <si>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</si>
  <si>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</si>
  <si>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</si>
  <si>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</si>
  <si>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</si>
  <si>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</si>
  <si>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</si>
  <si>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</si>
  <si>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</si>
  <si>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</si>
  <si>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</si>
  <si>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</si>
  <si>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</si>
  <si>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</si>
  <si>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</si>
  <si>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</si>
  <si>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</si>
  <si>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</si>
  <si>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</si>
  <si>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</si>
  <si>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</si>
  <si>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</si>
  <si>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</si>
  <si>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</si>
  <si>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</si>
  <si>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</si>
  <si>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</si>
  <si>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</si>
  <si>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</si>
  <si>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</si>
  <si>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</si>
  <si>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</si>
  <si>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</si>
  <si>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</si>
  <si>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</si>
  <si>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</si>
  <si>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</si>
  <si>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</si>
  <si>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</si>
  <si>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</si>
  <si>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</si>
  <si>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</si>
  <si>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</si>
  <si>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</si>
  <si>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</si>
  <si>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</si>
  <si>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</si>
  <si>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</si>
  <si>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</si>
  <si>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</si>
  <si>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</si>
  <si>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</si>
  <si>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1.12227 72.9898 363.742 614.596 855.016 1068.4 1212.35 1304.07</t>
  </si>
  <si>
    <t>Fs_true</t>
  </si>
  <si>
    <t>0.0132169 100.478 402.329 604.394 801.48 1003.6 1200.89 1402.86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</si>
  <si>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</si>
  <si>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</si>
  <si>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</si>
  <si>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</si>
  <si>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</si>
  <si>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</si>
  <si>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</si>
  <si>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</si>
  <si>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</si>
  <si>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</si>
  <si>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</si>
  <si>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</si>
  <si>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</si>
  <si>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</si>
  <si>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</si>
  <si>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</si>
  <si>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</si>
  <si>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</si>
  <si>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</si>
  <si>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</si>
  <si>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</si>
  <si>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</si>
  <si>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</si>
  <si>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</si>
  <si>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</si>
  <si>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</si>
  <si>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</si>
  <si>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</si>
  <si>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</si>
  <si>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</si>
  <si>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</si>
  <si>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</si>
  <si>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</si>
  <si>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</si>
  <si>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</si>
  <si>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</si>
  <si>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</si>
  <si>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</si>
  <si>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</si>
  <si>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</si>
  <si>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</si>
  <si>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</si>
  <si>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</si>
  <si>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</si>
  <si>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</si>
  <si>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</si>
  <si>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</si>
  <si>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</si>
  <si>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</si>
  <si>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</si>
  <si>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</si>
  <si>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</si>
  <si>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</si>
  <si>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</si>
  <si>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</si>
  <si>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</si>
  <si>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</si>
  <si>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</si>
  <si>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</si>
  <si>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</si>
  <si>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</si>
  <si>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</si>
  <si>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</si>
  <si>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</si>
  <si>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</si>
  <si>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</si>
  <si>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</si>
  <si>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</si>
  <si>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</si>
  <si>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</si>
  <si>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</si>
  <si>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</si>
  <si>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</si>
  <si>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</si>
  <si>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</si>
  <si>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</si>
  <si>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</si>
  <si>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</si>
  <si>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</si>
  <si>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</si>
  <si>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</si>
  <si>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</si>
  <si>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</si>
  <si>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</si>
  <si>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</si>
  <si>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</si>
  <si>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</si>
  <si>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</si>
  <si>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</si>
  <si>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</si>
  <si>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</si>
  <si>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</si>
  <si>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</si>
  <si>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</si>
  <si>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</si>
  <si>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</si>
  <si>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</si>
  <si>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</si>
  <si>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</si>
  <si>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</si>
  <si>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</si>
  <si>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</si>
  <si>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</si>
  <si>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</si>
  <si>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</si>
  <si>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</si>
  <si>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</si>
  <si>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</si>
  <si>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</si>
  <si>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</si>
  <si>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</si>
  <si>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</si>
  <si>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</si>
  <si>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</si>
  <si>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</si>
  <si>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</si>
  <si>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</si>
  <si>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</si>
  <si>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</si>
  <si>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</si>
  <si>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</si>
  <si>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</si>
  <si>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</si>
  <si>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</si>
  <si>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</si>
  <si>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</si>
  <si>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</si>
  <si>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</si>
  <si>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</si>
  <si>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</si>
  <si>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</si>
  <si>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</si>
  <si>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</si>
  <si>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</si>
  <si>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</si>
  <si>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</si>
  <si>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</si>
  <si>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</si>
  <si>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</si>
  <si>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</si>
  <si>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</si>
  <si>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</si>
  <si>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</si>
  <si>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</si>
  <si>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</si>
  <si>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</si>
  <si>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</si>
  <si>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</si>
  <si>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</si>
  <si>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</si>
  <si>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</si>
  <si>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</si>
  <si>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</si>
  <si>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</si>
  <si>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</si>
  <si>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</si>
  <si>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</si>
  <si>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</si>
  <si>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</si>
  <si>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</si>
  <si>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</si>
  <si>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</si>
  <si>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</si>
  <si>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</si>
  <si>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</si>
  <si>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</si>
  <si>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</si>
  <si>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</si>
  <si>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</si>
  <si>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</si>
  <si>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</si>
  <si>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</si>
  <si>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</si>
  <si>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</si>
  <si>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</si>
  <si>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</si>
  <si>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</si>
  <si>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</si>
  <si>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</si>
  <si>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</si>
  <si>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</si>
  <si>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</si>
  <si>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</si>
  <si>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</si>
  <si>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</si>
  <si>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</si>
  <si>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</si>
  <si>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</si>
  <si>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</si>
  <si>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</si>
  <si>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</si>
  <si>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</si>
  <si>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</si>
  <si>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</si>
  <si>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</si>
  <si>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</si>
  <si>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</si>
  <si>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</si>
  <si>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</si>
  <si>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</si>
  <si>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</si>
  <si>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</si>
  <si>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</si>
  <si>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</si>
  <si>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</si>
  <si>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</si>
  <si>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</si>
  <si>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</si>
  <si>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</si>
  <si>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</si>
  <si>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</si>
  <si>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</si>
  <si>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</si>
  <si>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</si>
  <si>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</si>
  <si>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</si>
  <si>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</si>
  <si>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</si>
  <si>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</si>
  <si>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</si>
  <si>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</si>
  <si>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</si>
  <si>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</si>
  <si>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</si>
  <si>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</si>
  <si>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</si>
  <si>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</si>
  <si>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</si>
  <si>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</si>
  <si>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</si>
  <si>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</si>
  <si>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</si>
  <si>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</si>
  <si>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</si>
  <si>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</si>
  <si>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20220603 10:20:01</t>
  </si>
  <si>
    <t>10:20:01</t>
  </si>
  <si>
    <t>0: Broadleaf</t>
  </si>
  <si>
    <t>10:17:51</t>
  </si>
  <si>
    <t>2/2</t>
  </si>
  <si>
    <t>11111111</t>
  </si>
  <si>
    <t>oooooooo</t>
  </si>
  <si>
    <t>on</t>
  </si>
  <si>
    <t>20220603 10:21:04</t>
  </si>
  <si>
    <t>10:21:04</t>
  </si>
  <si>
    <t>20220603 10:22:26</t>
  </si>
  <si>
    <t>10:22:26</t>
  </si>
  <si>
    <t>20220603 10:23:34</t>
  </si>
  <si>
    <t>10:23:34</t>
  </si>
  <si>
    <t>20220603 10:24:40</t>
  </si>
  <si>
    <t>10:24:40</t>
  </si>
  <si>
    <t>20220603 10:25:53</t>
  </si>
  <si>
    <t>10:25:53</t>
  </si>
  <si>
    <t>20220603 10:26:59</t>
  </si>
  <si>
    <t>10:26:59</t>
  </si>
  <si>
    <t>20220603 10:28:05</t>
  </si>
  <si>
    <t>10:28:05</t>
  </si>
  <si>
    <t>20220603 10:29:24</t>
  </si>
  <si>
    <t>10:29:24</t>
  </si>
  <si>
    <t>20220603 10:30:24</t>
  </si>
  <si>
    <t>10:30:24</t>
  </si>
  <si>
    <t>20220603 10:31:33</t>
  </si>
  <si>
    <t>10:31:33</t>
  </si>
  <si>
    <t>10:39:31</t>
  </si>
  <si>
    <t>n2</t>
  </si>
  <si>
    <t>20220603 10:42:10</t>
  </si>
  <si>
    <t>10:42:10</t>
  </si>
  <si>
    <t>10:40:14</t>
  </si>
  <si>
    <t>20220603 10:43:10</t>
  </si>
  <si>
    <t>10:43:10</t>
  </si>
  <si>
    <t>20220603 10:44:11</t>
  </si>
  <si>
    <t>10:44:11</t>
  </si>
  <si>
    <t>20220603 10:45:12</t>
  </si>
  <si>
    <t>10:45:12</t>
  </si>
  <si>
    <t>20220603 10:46:22</t>
  </si>
  <si>
    <t>10:46:22</t>
  </si>
  <si>
    <t>20220603 10:47:31</t>
  </si>
  <si>
    <t>10:47:31</t>
  </si>
  <si>
    <t>20220603 10:48:44</t>
  </si>
  <si>
    <t>10:48:44</t>
  </si>
  <si>
    <t>20220603 10:49:49</t>
  </si>
  <si>
    <t>10:49:49</t>
  </si>
  <si>
    <t>20220603 10:51:12</t>
  </si>
  <si>
    <t>10:51:12</t>
  </si>
  <si>
    <t>20220603 10:52:43</t>
  </si>
  <si>
    <t>10:52:43</t>
  </si>
  <si>
    <t>1/2</t>
  </si>
  <si>
    <t>20220603 10:53:52</t>
  </si>
  <si>
    <t>10:53:52</t>
  </si>
  <si>
    <t>10:55:48</t>
  </si>
  <si>
    <t>n3</t>
  </si>
  <si>
    <t>20220603 10:59:33</t>
  </si>
  <si>
    <t>10:59:33</t>
  </si>
  <si>
    <t>10:58:03</t>
  </si>
  <si>
    <t>20220603 11:00:58</t>
  </si>
  <si>
    <t>11:00:58</t>
  </si>
  <si>
    <t>20220603 11:02:12</t>
  </si>
  <si>
    <t>11:02:12</t>
  </si>
  <si>
    <t>20220603 11:03:13</t>
  </si>
  <si>
    <t>11:03:13</t>
  </si>
  <si>
    <t>20220603 11:04:29</t>
  </si>
  <si>
    <t>11:04:29</t>
  </si>
  <si>
    <t>20220603 11:05:44</t>
  </si>
  <si>
    <t>11:05:44</t>
  </si>
  <si>
    <t>20220603 11:06:45</t>
  </si>
  <si>
    <t>11:06:45</t>
  </si>
  <si>
    <t>20220603 11:07:51</t>
  </si>
  <si>
    <t>11:07:51</t>
  </si>
  <si>
    <t>20220603 11:08:52</t>
  </si>
  <si>
    <t>11:08:52</t>
  </si>
  <si>
    <t>20220603 11:10:08</t>
  </si>
  <si>
    <t>11:10:08</t>
  </si>
  <si>
    <t>20220603 11:11:29</t>
  </si>
  <si>
    <t>11:11:29</t>
  </si>
  <si>
    <t>11:17:54</t>
  </si>
  <si>
    <t>n4</t>
  </si>
  <si>
    <t>20220603 11:22:04</t>
  </si>
  <si>
    <t>11:22:04</t>
  </si>
  <si>
    <t>11:20:10</t>
  </si>
  <si>
    <t>20220603 11:23:17</t>
  </si>
  <si>
    <t>11:23:17</t>
  </si>
  <si>
    <t>20220603 11:24:17</t>
  </si>
  <si>
    <t>11:24:17</t>
  </si>
  <si>
    <t>20220603 11:25:24</t>
  </si>
  <si>
    <t>11:25:24</t>
  </si>
  <si>
    <t>20220603 11:26:36</t>
  </si>
  <si>
    <t>11:26:36</t>
  </si>
  <si>
    <t>20220603 11:28:04</t>
  </si>
  <si>
    <t>11:28:04</t>
  </si>
  <si>
    <t>20220603 11:29:15</t>
  </si>
  <si>
    <t>11:29:15</t>
  </si>
  <si>
    <t>20220603 11:30:34</t>
  </si>
  <si>
    <t>11:30:34</t>
  </si>
  <si>
    <t>20220603 11:31:39</t>
  </si>
  <si>
    <t>11:31:39</t>
  </si>
  <si>
    <t>20220603 11:32:40</t>
  </si>
  <si>
    <t>11:32:40</t>
  </si>
  <si>
    <t>20220603 11:33:58</t>
  </si>
  <si>
    <t>11:33:58</t>
  </si>
  <si>
    <t>11:36:44</t>
  </si>
  <si>
    <t>c1</t>
  </si>
  <si>
    <t>20220603 11:39:45</t>
  </si>
  <si>
    <t>11:39:45</t>
  </si>
  <si>
    <t>11:38:22</t>
  </si>
  <si>
    <t>20220603 11:40:45</t>
  </si>
  <si>
    <t>11:40:45</t>
  </si>
  <si>
    <t>20220603 11:41:52</t>
  </si>
  <si>
    <t>11:41:52</t>
  </si>
  <si>
    <t>20220603 11:43:22</t>
  </si>
  <si>
    <t>11:43:22</t>
  </si>
  <si>
    <t>0/2</t>
  </si>
  <si>
    <t>20220603 11:44:52</t>
  </si>
  <si>
    <t>11:44:52</t>
  </si>
  <si>
    <t>20220603 11:46:04</t>
  </si>
  <si>
    <t>11:46:04</t>
  </si>
  <si>
    <t>20220603 11:47:34</t>
  </si>
  <si>
    <t>11:47:34</t>
  </si>
  <si>
    <t>20220603 11:48:42</t>
  </si>
  <si>
    <t>11:48:42</t>
  </si>
  <si>
    <t>20220603 11:49:42</t>
  </si>
  <si>
    <t>11:49:42</t>
  </si>
  <si>
    <t>20220603 11:50:43</t>
  </si>
  <si>
    <t>11:50:43</t>
  </si>
  <si>
    <t>20220603 11:52:13</t>
  </si>
  <si>
    <t>11:52:13</t>
  </si>
  <si>
    <t>11:58:38</t>
  </si>
  <si>
    <t>c2</t>
  </si>
  <si>
    <t>20220603 11:59:34</t>
  </si>
  <si>
    <t>11:59:34</t>
  </si>
  <si>
    <t>11:58:00</t>
  </si>
  <si>
    <t>20220603 12:00:40</t>
  </si>
  <si>
    <t>12:00:40</t>
  </si>
  <si>
    <t>20220603 12:02:11</t>
  </si>
  <si>
    <t>12:02:11</t>
  </si>
  <si>
    <t>20220603 12:03:16</t>
  </si>
  <si>
    <t>12:03:16</t>
  </si>
  <si>
    <t>20220603 12:04:46</t>
  </si>
  <si>
    <t>12:04:46</t>
  </si>
  <si>
    <t>20220603 12:06:12</t>
  </si>
  <si>
    <t>12:06:12</t>
  </si>
  <si>
    <t>20220603 12:07:13</t>
  </si>
  <si>
    <t>12:07:13</t>
  </si>
  <si>
    <t>20220603 12:08:13</t>
  </si>
  <si>
    <t>12:08:13</t>
  </si>
  <si>
    <t>20220603 12:09:14</t>
  </si>
  <si>
    <t>12:09:14</t>
  </si>
  <si>
    <t>20220603 12:10:16</t>
  </si>
  <si>
    <t>12:10:16</t>
  </si>
  <si>
    <t>20220603 12:11:46</t>
  </si>
  <si>
    <t>12:11:46</t>
  </si>
  <si>
    <t>12:14:02</t>
  </si>
  <si>
    <t>c3</t>
  </si>
  <si>
    <t>20220603 12:17:33</t>
  </si>
  <si>
    <t>12:17:33</t>
  </si>
  <si>
    <t>12:15:51</t>
  </si>
  <si>
    <t>20220603 12:18:36</t>
  </si>
  <si>
    <t>12:18:36</t>
  </si>
  <si>
    <t>20220603 12:20:07</t>
  </si>
  <si>
    <t>12:20:07</t>
  </si>
  <si>
    <t>20220603 12:21:37</t>
  </si>
  <si>
    <t>12:21:37</t>
  </si>
  <si>
    <t>20220603 12:23:08</t>
  </si>
  <si>
    <t>12:23:08</t>
  </si>
  <si>
    <t>20220603 12:24:09</t>
  </si>
  <si>
    <t>12:24:09</t>
  </si>
  <si>
    <t>20220603 12:25:10</t>
  </si>
  <si>
    <t>12:25:10</t>
  </si>
  <si>
    <t>20220603 12:26:30</t>
  </si>
  <si>
    <t>12:26:30</t>
  </si>
  <si>
    <t>20220603 12:27:33</t>
  </si>
  <si>
    <t>12:27:33</t>
  </si>
  <si>
    <t>20220603 12:28:34</t>
  </si>
  <si>
    <t>12:28:34</t>
  </si>
  <si>
    <t>20220603 12:30:04</t>
  </si>
  <si>
    <t>12:30:04</t>
  </si>
  <si>
    <t>12:33:35</t>
  </si>
  <si>
    <t>c4</t>
  </si>
  <si>
    <t>20220603 12:34:54</t>
  </si>
  <si>
    <t>12:34:54</t>
  </si>
  <si>
    <t>12:33:13</t>
  </si>
  <si>
    <t>20220603 12:35:55</t>
  </si>
  <si>
    <t>12:35:55</t>
  </si>
  <si>
    <t>20220603 12:36:55</t>
  </si>
  <si>
    <t>12:36:55</t>
  </si>
  <si>
    <t>20220603 12:38:26</t>
  </si>
  <si>
    <t>12:38:26</t>
  </si>
  <si>
    <t>20220603 12:39:39</t>
  </si>
  <si>
    <t>12:39:39</t>
  </si>
  <si>
    <t>20220603 12:40:42</t>
  </si>
  <si>
    <t>12:40:42</t>
  </si>
  <si>
    <t>20220603 12:41:52</t>
  </si>
  <si>
    <t>12:41:52</t>
  </si>
  <si>
    <t>20220603 12:43:07</t>
  </si>
  <si>
    <t>12:43:07</t>
  </si>
  <si>
    <t>20220603 12:44:32</t>
  </si>
  <si>
    <t>12:44:32</t>
  </si>
  <si>
    <t>20220603 12:45:42</t>
  </si>
  <si>
    <t>12:45:42</t>
  </si>
  <si>
    <t>20220603 12:46:54</t>
  </si>
  <si>
    <t>12:46:54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</si>
</sst>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P104"/>
  <sheetViews>
    <sheetView tabSelected="1" workbookViewId="0"/>
  </sheetViews>
  <sheetFormatPr defaultRowHeight="15" x14ac:dyDescent="0.25"/>
  <sheetData>
    <row r="2" spans="1:198" x14ac:dyDescent="0.25">
      <c r="A2" t="s">
        <v>38</v>
      </c>
      <c r="B2" t="s">
        <v>39</v>
      </c>
      <c r="C2" t="s">
        <v>41</v>
      </c>
    </row>
    <row r="3" spans="1:198" x14ac:dyDescent="0.25">
      <c r="B3" t="s">
        <v>40</v>
      </c>
      <c r="C3" t="s">
        <v>42</v>
      </c>
    </row>
    <row r="4" spans="1:198" x14ac:dyDescent="0.25">
      <c r="A4" t="s">
        <v>43</v>
      </c>
      <c r="B4" t="s">
        <v>44</v>
      </c>
      <c r="C4" t="s">
        <v>45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</row>
    <row r="5" spans="1:198" x14ac:dyDescent="0.25">
      <c r="B5" t="s">
        <v>19</v>
      </c>
      <c r="C5" t="s">
        <v>46</v>
      </c>
      <c r="D5">
        <v>0.57899999999999996</v>
      </c>
      <c r="E5">
        <v>0.32106390000000001</v>
      </c>
      <c r="F5">
        <v>-1.109987E-3</v>
      </c>
      <c r="G5">
        <v>5.1068160000000001E-3</v>
      </c>
      <c r="H5">
        <v>-3.2836879999999999E-3</v>
      </c>
      <c r="I5">
        <v>2</v>
      </c>
      <c r="J5">
        <v>9</v>
      </c>
      <c r="K5">
        <v>96.7</v>
      </c>
    </row>
    <row r="6" spans="1:198" x14ac:dyDescent="0.25">
      <c r="A6" t="s">
        <v>55</v>
      </c>
      <c r="B6" t="s">
        <v>56</v>
      </c>
      <c r="C6" t="s">
        <v>57</v>
      </c>
      <c r="D6" t="s">
        <v>58</v>
      </c>
      <c r="E6" t="s">
        <v>59</v>
      </c>
    </row>
    <row r="7" spans="1:198" x14ac:dyDescent="0.25">
      <c r="B7">
        <v>0</v>
      </c>
      <c r="C7">
        <v>1</v>
      </c>
      <c r="D7">
        <v>0</v>
      </c>
      <c r="E7">
        <v>0</v>
      </c>
    </row>
    <row r="8" spans="1:198" x14ac:dyDescent="0.25">
      <c r="A8" t="s">
        <v>60</v>
      </c>
      <c r="B8" t="s">
        <v>61</v>
      </c>
      <c r="C8" t="s">
        <v>63</v>
      </c>
      <c r="D8" t="s">
        <v>65</v>
      </c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K8" t="s">
        <v>72</v>
      </c>
      <c r="L8" t="s">
        <v>73</v>
      </c>
      <c r="M8" t="s">
        <v>74</v>
      </c>
      <c r="N8" t="s">
        <v>75</v>
      </c>
      <c r="O8" t="s">
        <v>76</v>
      </c>
      <c r="P8" t="s">
        <v>77</v>
      </c>
      <c r="Q8" t="s">
        <v>78</v>
      </c>
    </row>
    <row r="9" spans="1:198" x14ac:dyDescent="0.25">
      <c r="B9" t="s">
        <v>62</v>
      </c>
      <c r="C9" t="s">
        <v>64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198" x14ac:dyDescent="0.25">
      <c r="A10" t="s">
        <v>79</v>
      </c>
      <c r="B10" t="s">
        <v>80</v>
      </c>
      <c r="C10" t="s">
        <v>81</v>
      </c>
      <c r="D10" t="s">
        <v>82</v>
      </c>
      <c r="E10" t="s">
        <v>83</v>
      </c>
      <c r="F10" t="s">
        <v>84</v>
      </c>
    </row>
    <row r="11" spans="1:198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98" x14ac:dyDescent="0.25">
      <c r="A12" t="s">
        <v>85</v>
      </c>
      <c r="B12" t="s">
        <v>86</v>
      </c>
      <c r="C12" t="s">
        <v>87</v>
      </c>
      <c r="D12" t="s">
        <v>88</v>
      </c>
      <c r="E12" t="s">
        <v>89</v>
      </c>
      <c r="F12" t="s">
        <v>90</v>
      </c>
      <c r="G12" t="s">
        <v>92</v>
      </c>
      <c r="H12" t="s">
        <v>94</v>
      </c>
    </row>
    <row r="13" spans="1:198" x14ac:dyDescent="0.25">
      <c r="B13">
        <v>-6276</v>
      </c>
      <c r="C13">
        <v>6.6</v>
      </c>
      <c r="D13">
        <v>1.7090000000000001E-5</v>
      </c>
      <c r="E13">
        <v>3.11</v>
      </c>
      <c r="F13" t="s">
        <v>91</v>
      </c>
      <c r="G13" t="s">
        <v>93</v>
      </c>
      <c r="H13">
        <v>0</v>
      </c>
    </row>
    <row r="14" spans="1:198" x14ac:dyDescent="0.25">
      <c r="A14" t="s">
        <v>95</v>
      </c>
      <c r="B14" t="s">
        <v>95</v>
      </c>
      <c r="C14" t="s">
        <v>95</v>
      </c>
      <c r="D14" t="s">
        <v>95</v>
      </c>
      <c r="E14" t="s">
        <v>95</v>
      </c>
      <c r="F14" t="s">
        <v>95</v>
      </c>
      <c r="G14" t="s">
        <v>96</v>
      </c>
      <c r="H14" t="s">
        <v>96</v>
      </c>
      <c r="I14" t="s">
        <v>96</v>
      </c>
      <c r="J14" t="s">
        <v>96</v>
      </c>
      <c r="K14" t="s">
        <v>96</v>
      </c>
      <c r="L14" t="s">
        <v>96</v>
      </c>
      <c r="M14" t="s">
        <v>96</v>
      </c>
      <c r="N14" t="s">
        <v>96</v>
      </c>
      <c r="O14" t="s">
        <v>96</v>
      </c>
      <c r="P14" t="s">
        <v>96</v>
      </c>
      <c r="Q14" t="s">
        <v>96</v>
      </c>
      <c r="R14" t="s">
        <v>96</v>
      </c>
      <c r="S14" t="s">
        <v>96</v>
      </c>
      <c r="T14" t="s">
        <v>96</v>
      </c>
      <c r="U14" t="s">
        <v>96</v>
      </c>
      <c r="V14" t="s">
        <v>96</v>
      </c>
      <c r="W14" t="s">
        <v>96</v>
      </c>
      <c r="X14" t="s">
        <v>96</v>
      </c>
      <c r="Y14" t="s">
        <v>96</v>
      </c>
      <c r="Z14" t="s">
        <v>96</v>
      </c>
      <c r="AA14" t="s">
        <v>96</v>
      </c>
      <c r="AB14" t="s">
        <v>96</v>
      </c>
      <c r="AC14" t="s">
        <v>96</v>
      </c>
      <c r="AD14" t="s">
        <v>96</v>
      </c>
      <c r="AE14" t="s">
        <v>97</v>
      </c>
      <c r="AF14" t="s">
        <v>97</v>
      </c>
      <c r="AG14" t="s">
        <v>97</v>
      </c>
      <c r="AH14" t="s">
        <v>97</v>
      </c>
      <c r="AI14" t="s">
        <v>97</v>
      </c>
      <c r="AJ14" t="s">
        <v>98</v>
      </c>
      <c r="AK14" t="s">
        <v>98</v>
      </c>
      <c r="AL14" t="s">
        <v>98</v>
      </c>
      <c r="AM14" t="s">
        <v>98</v>
      </c>
      <c r="AN14" t="s">
        <v>99</v>
      </c>
      <c r="AO14" t="s">
        <v>99</v>
      </c>
      <c r="AP14" t="s">
        <v>99</v>
      </c>
      <c r="AQ14" t="s">
        <v>99</v>
      </c>
      <c r="AR14" t="s">
        <v>100</v>
      </c>
      <c r="AS14" t="s">
        <v>100</v>
      </c>
      <c r="AT14" t="s">
        <v>100</v>
      </c>
      <c r="AU14" t="s">
        <v>100</v>
      </c>
      <c r="AV14" t="s">
        <v>100</v>
      </c>
      <c r="AW14" t="s">
        <v>100</v>
      </c>
      <c r="AX14" t="s">
        <v>100</v>
      </c>
      <c r="AY14" t="s">
        <v>100</v>
      </c>
      <c r="AZ14" t="s">
        <v>100</v>
      </c>
      <c r="BA14" t="s">
        <v>100</v>
      </c>
      <c r="BB14" t="s">
        <v>100</v>
      </c>
      <c r="BC14" t="s">
        <v>100</v>
      </c>
      <c r="BD14" t="s">
        <v>100</v>
      </c>
      <c r="BE14" t="s">
        <v>100</v>
      </c>
      <c r="BF14" t="s">
        <v>100</v>
      </c>
      <c r="BG14" t="s">
        <v>100</v>
      </c>
      <c r="BH14" t="s">
        <v>100</v>
      </c>
      <c r="BI14" t="s">
        <v>100</v>
      </c>
      <c r="BJ14" t="s">
        <v>101</v>
      </c>
      <c r="BK14" t="s">
        <v>101</v>
      </c>
      <c r="BL14" t="s">
        <v>101</v>
      </c>
      <c r="BM14" t="s">
        <v>101</v>
      </c>
      <c r="BN14" t="s">
        <v>101</v>
      </c>
      <c r="BO14" t="s">
        <v>101</v>
      </c>
      <c r="BP14" t="s">
        <v>101</v>
      </c>
      <c r="BQ14" t="s">
        <v>101</v>
      </c>
      <c r="BR14" t="s">
        <v>101</v>
      </c>
      <c r="BS14" t="s">
        <v>101</v>
      </c>
      <c r="BT14" t="s">
        <v>102</v>
      </c>
      <c r="BU14" t="s">
        <v>102</v>
      </c>
      <c r="BV14" t="s">
        <v>102</v>
      </c>
      <c r="BW14" t="s">
        <v>102</v>
      </c>
      <c r="BX14" t="s">
        <v>102</v>
      </c>
      <c r="BY14" t="s">
        <v>103</v>
      </c>
      <c r="BZ14" t="s">
        <v>103</v>
      </c>
      <c r="CA14" t="s">
        <v>103</v>
      </c>
      <c r="CB14" t="s">
        <v>103</v>
      </c>
      <c r="CC14" t="s">
        <v>103</v>
      </c>
      <c r="CD14" t="s">
        <v>103</v>
      </c>
      <c r="CE14" t="s">
        <v>103</v>
      </c>
      <c r="CF14" t="s">
        <v>103</v>
      </c>
      <c r="CG14" t="s">
        <v>103</v>
      </c>
      <c r="CH14" t="s">
        <v>103</v>
      </c>
      <c r="CI14" t="s">
        <v>103</v>
      </c>
      <c r="CJ14" t="s">
        <v>103</v>
      </c>
      <c r="CK14" t="s">
        <v>103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  <c r="CQ14" t="s">
        <v>104</v>
      </c>
      <c r="CR14" t="s">
        <v>104</v>
      </c>
      <c r="CS14" t="s">
        <v>104</v>
      </c>
      <c r="CT14" t="s">
        <v>104</v>
      </c>
      <c r="CU14" t="s">
        <v>104</v>
      </c>
      <c r="CV14" t="s">
        <v>104</v>
      </c>
      <c r="CW14" t="s">
        <v>105</v>
      </c>
      <c r="CX14" t="s">
        <v>105</v>
      </c>
      <c r="CY14" t="s">
        <v>105</v>
      </c>
      <c r="CZ14" t="s">
        <v>105</v>
      </c>
      <c r="DA14" t="s">
        <v>105</v>
      </c>
      <c r="DB14" t="s">
        <v>105</v>
      </c>
      <c r="DC14" t="s">
        <v>105</v>
      </c>
      <c r="DD14" t="s">
        <v>105</v>
      </c>
      <c r="DE14" t="s">
        <v>105</v>
      </c>
      <c r="DF14" t="s">
        <v>105</v>
      </c>
      <c r="DG14" t="s">
        <v>105</v>
      </c>
      <c r="DH14" t="s">
        <v>105</v>
      </c>
      <c r="DI14" t="s">
        <v>105</v>
      </c>
      <c r="DJ14" t="s">
        <v>105</v>
      </c>
      <c r="DK14" t="s">
        <v>105</v>
      </c>
      <c r="DL14" t="s">
        <v>105</v>
      </c>
      <c r="DM14" t="s">
        <v>105</v>
      </c>
      <c r="DN14" t="s">
        <v>105</v>
      </c>
      <c r="DO14" t="s">
        <v>106</v>
      </c>
      <c r="DP14" t="s">
        <v>106</v>
      </c>
      <c r="DQ14" t="s">
        <v>106</v>
      </c>
      <c r="DR14" t="s">
        <v>106</v>
      </c>
      <c r="DS14" t="s">
        <v>106</v>
      </c>
      <c r="DT14" t="s">
        <v>106</v>
      </c>
      <c r="DU14" t="s">
        <v>106</v>
      </c>
      <c r="DV14" t="s">
        <v>106</v>
      </c>
      <c r="DW14" t="s">
        <v>106</v>
      </c>
      <c r="DX14" t="s">
        <v>106</v>
      </c>
      <c r="DY14" t="s">
        <v>106</v>
      </c>
      <c r="DZ14" t="s">
        <v>106</v>
      </c>
      <c r="EA14" t="s">
        <v>106</v>
      </c>
      <c r="EB14" t="s">
        <v>106</v>
      </c>
      <c r="EC14" t="s">
        <v>106</v>
      </c>
      <c r="ED14" t="s">
        <v>106</v>
      </c>
      <c r="EE14" t="s">
        <v>106</v>
      </c>
      <c r="EF14" t="s">
        <v>106</v>
      </c>
      <c r="EG14" t="s">
        <v>106</v>
      </c>
      <c r="EH14" t="s">
        <v>107</v>
      </c>
      <c r="EI14" t="s">
        <v>107</v>
      </c>
      <c r="EJ14" t="s">
        <v>107</v>
      </c>
      <c r="EK14" t="s">
        <v>107</v>
      </c>
      <c r="EL14" t="s">
        <v>107</v>
      </c>
      <c r="EM14" t="s">
        <v>107</v>
      </c>
      <c r="EN14" t="s">
        <v>107</v>
      </c>
      <c r="EO14" t="s">
        <v>107</v>
      </c>
      <c r="EP14" t="s">
        <v>107</v>
      </c>
      <c r="EQ14" t="s">
        <v>107</v>
      </c>
      <c r="ER14" t="s">
        <v>107</v>
      </c>
      <c r="ES14" t="s">
        <v>107</v>
      </c>
      <c r="ET14" t="s">
        <v>107</v>
      </c>
      <c r="EU14" t="s">
        <v>107</v>
      </c>
      <c r="EV14" t="s">
        <v>107</v>
      </c>
      <c r="EW14" t="s">
        <v>107</v>
      </c>
      <c r="EX14" t="s">
        <v>107</v>
      </c>
      <c r="EY14" t="s">
        <v>107</v>
      </c>
      <c r="EZ14" t="s">
        <v>107</v>
      </c>
      <c r="FA14" t="s">
        <v>108</v>
      </c>
      <c r="FB14" t="s">
        <v>108</v>
      </c>
      <c r="FC14" t="s">
        <v>108</v>
      </c>
      <c r="FD14" t="s">
        <v>108</v>
      </c>
      <c r="FE14" t="s">
        <v>108</v>
      </c>
      <c r="FF14" t="s">
        <v>108</v>
      </c>
      <c r="FG14" t="s">
        <v>108</v>
      </c>
      <c r="FH14" t="s">
        <v>108</v>
      </c>
      <c r="FI14" t="s">
        <v>108</v>
      </c>
      <c r="FJ14" t="s">
        <v>108</v>
      </c>
      <c r="FK14" t="s">
        <v>108</v>
      </c>
      <c r="FL14" t="s">
        <v>108</v>
      </c>
      <c r="FM14" t="s">
        <v>108</v>
      </c>
      <c r="FN14" t="s">
        <v>108</v>
      </c>
      <c r="FO14" t="s">
        <v>108</v>
      </c>
      <c r="FP14" t="s">
        <v>108</v>
      </c>
      <c r="FQ14" t="s">
        <v>108</v>
      </c>
      <c r="FR14" t="s">
        <v>108</v>
      </c>
      <c r="FS14" t="s">
        <v>109</v>
      </c>
      <c r="FT14" t="s">
        <v>109</v>
      </c>
      <c r="FU14" t="s">
        <v>109</v>
      </c>
      <c r="FV14" t="s">
        <v>109</v>
      </c>
      <c r="FW14" t="s">
        <v>109</v>
      </c>
      <c r="FX14" t="s">
        <v>109</v>
      </c>
      <c r="FY14" t="s">
        <v>109</v>
      </c>
      <c r="FZ14" t="s">
        <v>109</v>
      </c>
      <c r="GA14" t="s">
        <v>110</v>
      </c>
      <c r="GB14" t="s">
        <v>110</v>
      </c>
      <c r="GC14" t="s">
        <v>110</v>
      </c>
      <c r="GD14" t="s">
        <v>110</v>
      </c>
      <c r="GE14" t="s">
        <v>110</v>
      </c>
      <c r="GF14" t="s">
        <v>110</v>
      </c>
      <c r="GG14" t="s">
        <v>110</v>
      </c>
      <c r="GH14" t="s">
        <v>110</v>
      </c>
      <c r="GI14" t="s">
        <v>110</v>
      </c>
      <c r="GJ14" t="s">
        <v>110</v>
      </c>
      <c r="GK14" t="s">
        <v>110</v>
      </c>
      <c r="GL14" t="s">
        <v>110</v>
      </c>
      <c r="GM14" t="s">
        <v>110</v>
      </c>
      <c r="GN14" t="s">
        <v>110</v>
      </c>
      <c r="GO14" t="s">
        <v>110</v>
      </c>
      <c r="GP14" t="s">
        <v>110</v>
      </c>
    </row>
    <row r="15" spans="1:198" x14ac:dyDescent="0.25">
      <c r="A15" t="s">
        <v>111</v>
      </c>
      <c r="B15" t="s">
        <v>112</v>
      </c>
      <c r="C15" t="s">
        <v>113</v>
      </c>
      <c r="D15" t="s">
        <v>114</v>
      </c>
      <c r="E15" t="s">
        <v>115</v>
      </c>
      <c r="F15" t="s">
        <v>116</v>
      </c>
      <c r="G15" t="s">
        <v>117</v>
      </c>
      <c r="H15" t="s">
        <v>118</v>
      </c>
      <c r="I15" t="s">
        <v>119</v>
      </c>
      <c r="J15" t="s">
        <v>120</v>
      </c>
      <c r="K15" t="s">
        <v>121</v>
      </c>
      <c r="L15" t="s">
        <v>122</v>
      </c>
      <c r="M15" t="s">
        <v>123</v>
      </c>
      <c r="N15" t="s">
        <v>124</v>
      </c>
      <c r="O15" t="s">
        <v>125</v>
      </c>
      <c r="P15" t="s">
        <v>126</v>
      </c>
      <c r="Q15" t="s">
        <v>127</v>
      </c>
      <c r="R15" t="s">
        <v>128</v>
      </c>
      <c r="S15" t="s">
        <v>129</v>
      </c>
      <c r="T15" t="s">
        <v>130</v>
      </c>
      <c r="U15" t="s">
        <v>131</v>
      </c>
      <c r="V15" t="s">
        <v>132</v>
      </c>
      <c r="W15" t="s">
        <v>133</v>
      </c>
      <c r="X15" t="s">
        <v>134</v>
      </c>
      <c r="Y15" t="s">
        <v>135</v>
      </c>
      <c r="Z15" t="s">
        <v>136</v>
      </c>
      <c r="AA15" t="s">
        <v>137</v>
      </c>
      <c r="AB15" t="s">
        <v>138</v>
      </c>
      <c r="AC15" t="s">
        <v>139</v>
      </c>
      <c r="AD15" t="s">
        <v>140</v>
      </c>
      <c r="AE15" t="s">
        <v>97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152</v>
      </c>
      <c r="AR15" t="s">
        <v>117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165</v>
      </c>
      <c r="BF15" t="s">
        <v>166</v>
      </c>
      <c r="BG15" t="s">
        <v>167</v>
      </c>
      <c r="BH15" t="s">
        <v>168</v>
      </c>
      <c r="BI15" t="s">
        <v>169</v>
      </c>
      <c r="BJ15" t="s">
        <v>170</v>
      </c>
      <c r="BK15" t="s">
        <v>171</v>
      </c>
      <c r="BL15" t="s">
        <v>172</v>
      </c>
      <c r="BM15" t="s">
        <v>173</v>
      </c>
      <c r="BN15" t="s">
        <v>174</v>
      </c>
      <c r="BO15" t="s">
        <v>175</v>
      </c>
      <c r="BP15" t="s">
        <v>176</v>
      </c>
      <c r="BQ15" t="s">
        <v>177</v>
      </c>
      <c r="BR15" t="s">
        <v>178</v>
      </c>
      <c r="BS15" t="s">
        <v>179</v>
      </c>
      <c r="BT15" t="s">
        <v>180</v>
      </c>
      <c r="BU15" t="s">
        <v>181</v>
      </c>
      <c r="BV15" t="s">
        <v>182</v>
      </c>
      <c r="BW15" t="s">
        <v>183</v>
      </c>
      <c r="BX15" t="s">
        <v>184</v>
      </c>
      <c r="BY15" t="s">
        <v>112</v>
      </c>
      <c r="BZ15" t="s">
        <v>115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209</v>
      </c>
      <c r="CZ15" t="s">
        <v>210</v>
      </c>
      <c r="DA15" t="s">
        <v>211</v>
      </c>
      <c r="DB15" t="s">
        <v>212</v>
      </c>
      <c r="DC15" t="s">
        <v>213</v>
      </c>
      <c r="DD15" t="s">
        <v>214</v>
      </c>
      <c r="DE15" t="s">
        <v>215</v>
      </c>
      <c r="DF15" t="s">
        <v>216</v>
      </c>
      <c r="DG15" t="s">
        <v>217</v>
      </c>
      <c r="DH15" t="s">
        <v>218</v>
      </c>
      <c r="DI15" t="s">
        <v>219</v>
      </c>
      <c r="DJ15" t="s">
        <v>220</v>
      </c>
      <c r="DK15" t="s">
        <v>221</v>
      </c>
      <c r="DL15" t="s">
        <v>222</v>
      </c>
      <c r="DM15" t="s">
        <v>223</v>
      </c>
      <c r="DN15" t="s">
        <v>224</v>
      </c>
      <c r="DO15" t="s">
        <v>225</v>
      </c>
      <c r="DP15" t="s">
        <v>226</v>
      </c>
      <c r="DQ15" t="s">
        <v>227</v>
      </c>
      <c r="DR15" t="s">
        <v>228</v>
      </c>
      <c r="DS15" t="s">
        <v>229</v>
      </c>
      <c r="DT15" t="s">
        <v>230</v>
      </c>
      <c r="DU15" t="s">
        <v>231</v>
      </c>
      <c r="DV15" t="s">
        <v>232</v>
      </c>
      <c r="DW15" t="s">
        <v>233</v>
      </c>
      <c r="DX15" t="s">
        <v>234</v>
      </c>
      <c r="DY15" t="s">
        <v>235</v>
      </c>
      <c r="DZ15" t="s">
        <v>236</v>
      </c>
      <c r="EA15" t="s">
        <v>237</v>
      </c>
      <c r="EB15" t="s">
        <v>238</v>
      </c>
      <c r="EC15" t="s">
        <v>239</v>
      </c>
      <c r="ED15" t="s">
        <v>240</v>
      </c>
      <c r="EE15" t="s">
        <v>241</v>
      </c>
      <c r="EF15" t="s">
        <v>242</v>
      </c>
      <c r="EG15" t="s">
        <v>243</v>
      </c>
      <c r="EH15" t="s">
        <v>244</v>
      </c>
      <c r="EI15" t="s">
        <v>245</v>
      </c>
      <c r="EJ15" t="s">
        <v>246</v>
      </c>
      <c r="EK15" t="s">
        <v>247</v>
      </c>
      <c r="EL15" t="s">
        <v>248</v>
      </c>
      <c r="EM15" t="s">
        <v>249</v>
      </c>
      <c r="EN15" t="s">
        <v>250</v>
      </c>
      <c r="EO15" t="s">
        <v>251</v>
      </c>
      <c r="EP15" t="s">
        <v>252</v>
      </c>
      <c r="EQ15" t="s">
        <v>253</v>
      </c>
      <c r="ER15" t="s">
        <v>254</v>
      </c>
      <c r="ES15" t="s">
        <v>255</v>
      </c>
      <c r="ET15" t="s">
        <v>256</v>
      </c>
      <c r="EU15" t="s">
        <v>257</v>
      </c>
      <c r="EV15" t="s">
        <v>258</v>
      </c>
      <c r="EW15" t="s">
        <v>259</v>
      </c>
      <c r="EX15" t="s">
        <v>260</v>
      </c>
      <c r="EY15" t="s">
        <v>261</v>
      </c>
      <c r="EZ15" t="s">
        <v>262</v>
      </c>
      <c r="FA15" t="s">
        <v>263</v>
      </c>
      <c r="FB15" t="s">
        <v>264</v>
      </c>
      <c r="FC15" t="s">
        <v>265</v>
      </c>
      <c r="FD15" t="s">
        <v>266</v>
      </c>
      <c r="FE15" t="s">
        <v>267</v>
      </c>
      <c r="FF15" t="s">
        <v>268</v>
      </c>
      <c r="FG15" t="s">
        <v>269</v>
      </c>
      <c r="FH15" t="s">
        <v>270</v>
      </c>
      <c r="FI15" t="s">
        <v>271</v>
      </c>
      <c r="FJ15" t="s">
        <v>272</v>
      </c>
      <c r="FK15" t="s">
        <v>273</v>
      </c>
      <c r="FL15" t="s">
        <v>274</v>
      </c>
      <c r="FM15" t="s">
        <v>275</v>
      </c>
      <c r="FN15" t="s">
        <v>276</v>
      </c>
      <c r="FO15" t="s">
        <v>277</v>
      </c>
      <c r="FP15" t="s">
        <v>278</v>
      </c>
      <c r="FQ15" t="s">
        <v>279</v>
      </c>
      <c r="FR15" t="s">
        <v>280</v>
      </c>
      <c r="FS15" t="s">
        <v>281</v>
      </c>
      <c r="FT15" t="s">
        <v>282</v>
      </c>
      <c r="FU15" t="s">
        <v>283</v>
      </c>
      <c r="FV15" t="s">
        <v>284</v>
      </c>
      <c r="FW15" t="s">
        <v>285</v>
      </c>
      <c r="FX15" t="s">
        <v>286</v>
      </c>
      <c r="FY15" t="s">
        <v>287</v>
      </c>
      <c r="FZ15" t="s">
        <v>288</v>
      </c>
      <c r="GA15" t="s">
        <v>289</v>
      </c>
      <c r="GB15" t="s">
        <v>290</v>
      </c>
      <c r="GC15" t="s">
        <v>291</v>
      </c>
      <c r="GD15" t="s">
        <v>292</v>
      </c>
      <c r="GE15" t="s">
        <v>293</v>
      </c>
      <c r="GF15" t="s">
        <v>294</v>
      </c>
      <c r="GG15" t="s">
        <v>295</v>
      </c>
      <c r="GH15" t="s">
        <v>296</v>
      </c>
      <c r="GI15" t="s">
        <v>297</v>
      </c>
      <c r="GJ15" t="s">
        <v>298</v>
      </c>
      <c r="GK15" t="s">
        <v>299</v>
      </c>
      <c r="GL15" t="s">
        <v>300</v>
      </c>
      <c r="GM15" t="s">
        <v>301</v>
      </c>
      <c r="GN15" t="s">
        <v>302</v>
      </c>
      <c r="GO15" t="s">
        <v>303</v>
      </c>
      <c r="GP15" t="s">
        <v>304</v>
      </c>
    </row>
    <row r="16" spans="1:198" x14ac:dyDescent="0.25">
      <c r="B16" t="s">
        <v>305</v>
      </c>
      <c r="C16" t="s">
        <v>305</v>
      </c>
      <c r="F16" t="s">
        <v>305</v>
      </c>
      <c r="G16" t="s">
        <v>305</v>
      </c>
      <c r="H16" t="s">
        <v>306</v>
      </c>
      <c r="I16" t="s">
        <v>307</v>
      </c>
      <c r="J16" t="s">
        <v>308</v>
      </c>
      <c r="K16" t="s">
        <v>309</v>
      </c>
      <c r="L16" t="s">
        <v>309</v>
      </c>
      <c r="M16" t="s">
        <v>160</v>
      </c>
      <c r="N16" t="s">
        <v>160</v>
      </c>
      <c r="O16" t="s">
        <v>306</v>
      </c>
      <c r="P16" t="s">
        <v>306</v>
      </c>
      <c r="Q16" t="s">
        <v>306</v>
      </c>
      <c r="R16" t="s">
        <v>306</v>
      </c>
      <c r="S16" t="s">
        <v>310</v>
      </c>
      <c r="T16" t="s">
        <v>311</v>
      </c>
      <c r="U16" t="s">
        <v>311</v>
      </c>
      <c r="V16" t="s">
        <v>312</v>
      </c>
      <c r="W16" t="s">
        <v>313</v>
      </c>
      <c r="X16" t="s">
        <v>312</v>
      </c>
      <c r="Y16" t="s">
        <v>312</v>
      </c>
      <c r="Z16" t="s">
        <v>312</v>
      </c>
      <c r="AA16" t="s">
        <v>310</v>
      </c>
      <c r="AB16" t="s">
        <v>310</v>
      </c>
      <c r="AC16" t="s">
        <v>310</v>
      </c>
      <c r="AD16" t="s">
        <v>310</v>
      </c>
      <c r="AE16" t="s">
        <v>314</v>
      </c>
      <c r="AF16" t="s">
        <v>313</v>
      </c>
      <c r="AH16" t="s">
        <v>313</v>
      </c>
      <c r="AI16" t="s">
        <v>314</v>
      </c>
      <c r="AJ16" t="s">
        <v>308</v>
      </c>
      <c r="AK16" t="s">
        <v>308</v>
      </c>
      <c r="AM16" t="s">
        <v>315</v>
      </c>
      <c r="AN16" t="s">
        <v>316</v>
      </c>
      <c r="AQ16" t="s">
        <v>306</v>
      </c>
      <c r="AR16" t="s">
        <v>305</v>
      </c>
      <c r="AS16" t="s">
        <v>309</v>
      </c>
      <c r="AT16" t="s">
        <v>309</v>
      </c>
      <c r="AU16" t="s">
        <v>317</v>
      </c>
      <c r="AV16" t="s">
        <v>317</v>
      </c>
      <c r="AW16" t="s">
        <v>309</v>
      </c>
      <c r="AX16" t="s">
        <v>317</v>
      </c>
      <c r="AY16" t="s">
        <v>314</v>
      </c>
      <c r="AZ16" t="s">
        <v>312</v>
      </c>
      <c r="BA16" t="s">
        <v>312</v>
      </c>
      <c r="BB16" t="s">
        <v>311</v>
      </c>
      <c r="BC16" t="s">
        <v>311</v>
      </c>
      <c r="BD16" t="s">
        <v>311</v>
      </c>
      <c r="BE16" t="s">
        <v>311</v>
      </c>
      <c r="BF16" t="s">
        <v>311</v>
      </c>
      <c r="BG16" t="s">
        <v>318</v>
      </c>
      <c r="BH16" t="s">
        <v>308</v>
      </c>
      <c r="BI16" t="s">
        <v>308</v>
      </c>
      <c r="BJ16" t="s">
        <v>309</v>
      </c>
      <c r="BK16" t="s">
        <v>309</v>
      </c>
      <c r="BL16" t="s">
        <v>309</v>
      </c>
      <c r="BM16" t="s">
        <v>317</v>
      </c>
      <c r="BN16" t="s">
        <v>309</v>
      </c>
      <c r="BO16" t="s">
        <v>317</v>
      </c>
      <c r="BP16" t="s">
        <v>312</v>
      </c>
      <c r="BQ16" t="s">
        <v>312</v>
      </c>
      <c r="BR16" t="s">
        <v>311</v>
      </c>
      <c r="BS16" t="s">
        <v>311</v>
      </c>
      <c r="BT16" t="s">
        <v>308</v>
      </c>
      <c r="BW16" t="s">
        <v>311</v>
      </c>
      <c r="BY16" t="s">
        <v>319</v>
      </c>
      <c r="CA16" t="s">
        <v>305</v>
      </c>
      <c r="CB16" t="s">
        <v>305</v>
      </c>
      <c r="CD16" t="s">
        <v>320</v>
      </c>
      <c r="CE16" t="s">
        <v>321</v>
      </c>
      <c r="CF16" t="s">
        <v>320</v>
      </c>
      <c r="CG16" t="s">
        <v>321</v>
      </c>
      <c r="CH16" t="s">
        <v>320</v>
      </c>
      <c r="CI16" t="s">
        <v>321</v>
      </c>
      <c r="CJ16" t="s">
        <v>313</v>
      </c>
      <c r="CK16" t="s">
        <v>313</v>
      </c>
      <c r="CL16" t="s">
        <v>309</v>
      </c>
      <c r="CM16" t="s">
        <v>322</v>
      </c>
      <c r="CN16" t="s">
        <v>309</v>
      </c>
      <c r="CP16" t="s">
        <v>317</v>
      </c>
      <c r="CQ16" t="s">
        <v>323</v>
      </c>
      <c r="CR16" t="s">
        <v>317</v>
      </c>
      <c r="CW16" t="s">
        <v>324</v>
      </c>
      <c r="CX16" t="s">
        <v>324</v>
      </c>
      <c r="DK16" t="s">
        <v>324</v>
      </c>
      <c r="DL16" t="s">
        <v>324</v>
      </c>
      <c r="DM16" t="s">
        <v>325</v>
      </c>
      <c r="DN16" t="s">
        <v>325</v>
      </c>
      <c r="DO16" t="s">
        <v>311</v>
      </c>
      <c r="DP16" t="s">
        <v>311</v>
      </c>
      <c r="DQ16" t="s">
        <v>313</v>
      </c>
      <c r="DR16" t="s">
        <v>311</v>
      </c>
      <c r="DS16" t="s">
        <v>317</v>
      </c>
      <c r="DT16" t="s">
        <v>313</v>
      </c>
      <c r="DU16" t="s">
        <v>313</v>
      </c>
      <c r="DW16" t="s">
        <v>324</v>
      </c>
      <c r="DX16" t="s">
        <v>324</v>
      </c>
      <c r="DY16" t="s">
        <v>324</v>
      </c>
      <c r="DZ16" t="s">
        <v>324</v>
      </c>
      <c r="EA16" t="s">
        <v>324</v>
      </c>
      <c r="EB16" t="s">
        <v>324</v>
      </c>
      <c r="EC16" t="s">
        <v>324</v>
      </c>
      <c r="ED16" t="s">
        <v>326</v>
      </c>
      <c r="EE16" t="s">
        <v>326</v>
      </c>
      <c r="EF16" t="s">
        <v>326</v>
      </c>
      <c r="EG16" t="s">
        <v>327</v>
      </c>
      <c r="EH16" t="s">
        <v>324</v>
      </c>
      <c r="EI16" t="s">
        <v>324</v>
      </c>
      <c r="EJ16" t="s">
        <v>324</v>
      </c>
      <c r="EK16" t="s">
        <v>324</v>
      </c>
      <c r="EL16" t="s">
        <v>324</v>
      </c>
      <c r="EM16" t="s">
        <v>324</v>
      </c>
      <c r="EN16" t="s">
        <v>324</v>
      </c>
      <c r="EO16" t="s">
        <v>324</v>
      </c>
      <c r="EP16" t="s">
        <v>324</v>
      </c>
      <c r="EQ16" t="s">
        <v>324</v>
      </c>
      <c r="ER16" t="s">
        <v>324</v>
      </c>
      <c r="ES16" t="s">
        <v>324</v>
      </c>
      <c r="EZ16" t="s">
        <v>324</v>
      </c>
      <c r="FA16" t="s">
        <v>313</v>
      </c>
      <c r="FB16" t="s">
        <v>313</v>
      </c>
      <c r="FC16" t="s">
        <v>320</v>
      </c>
      <c r="FD16" t="s">
        <v>321</v>
      </c>
      <c r="FE16" t="s">
        <v>321</v>
      </c>
      <c r="FI16" t="s">
        <v>321</v>
      </c>
      <c r="FM16" t="s">
        <v>309</v>
      </c>
      <c r="FN16" t="s">
        <v>309</v>
      </c>
      <c r="FO16" t="s">
        <v>317</v>
      </c>
      <c r="FP16" t="s">
        <v>317</v>
      </c>
      <c r="FQ16" t="s">
        <v>328</v>
      </c>
      <c r="FR16" t="s">
        <v>328</v>
      </c>
      <c r="FS16" t="s">
        <v>324</v>
      </c>
      <c r="FT16" t="s">
        <v>324</v>
      </c>
      <c r="FU16" t="s">
        <v>324</v>
      </c>
      <c r="FV16" t="s">
        <v>324</v>
      </c>
      <c r="FW16" t="s">
        <v>324</v>
      </c>
      <c r="FX16" t="s">
        <v>324</v>
      </c>
      <c r="FY16" t="s">
        <v>311</v>
      </c>
      <c r="FZ16" t="s">
        <v>324</v>
      </c>
      <c r="GB16" t="s">
        <v>314</v>
      </c>
      <c r="GC16" t="s">
        <v>314</v>
      </c>
      <c r="GD16" t="s">
        <v>311</v>
      </c>
      <c r="GE16" t="s">
        <v>311</v>
      </c>
      <c r="GF16" t="s">
        <v>311</v>
      </c>
      <c r="GG16" t="s">
        <v>311</v>
      </c>
      <c r="GH16" t="s">
        <v>311</v>
      </c>
      <c r="GI16" t="s">
        <v>313</v>
      </c>
      <c r="GJ16" t="s">
        <v>313</v>
      </c>
      <c r="GK16" t="s">
        <v>313</v>
      </c>
      <c r="GL16" t="s">
        <v>311</v>
      </c>
      <c r="GM16" t="s">
        <v>309</v>
      </c>
      <c r="GN16" t="s">
        <v>317</v>
      </c>
      <c r="GO16" t="s">
        <v>313</v>
      </c>
      <c r="GP16" t="s">
        <v>313</v>
      </c>
    </row>
    <row r="17" spans="1:198" x14ac:dyDescent="0.25">
      <c r="A17">
        <v>1</v>
      </c>
      <c r="B17">
        <v>1654273201.0999999</v>
      </c>
      <c r="C17">
        <v>0</v>
      </c>
      <c r="D17" t="s">
        <v>329</v>
      </c>
      <c r="E17" t="s">
        <v>330</v>
      </c>
      <c r="F17">
        <v>15</v>
      </c>
      <c r="G17">
        <v>1654273193.099999</v>
      </c>
      <c r="H17">
        <f t="shared" ref="H17:H48" si="0">(I17)/1000</f>
        <v>2.5160733429930738E-3</v>
      </c>
      <c r="I17">
        <f t="shared" ref="I17:I48" si="1">1000*AY17*AG17*(AU17-AV17)/(100*AN17*(1000-AG17*AU17))</f>
        <v>2.5160733429930739</v>
      </c>
      <c r="J17">
        <f t="shared" ref="J17:J48" si="2">AY17*AG17*(AT17-AS17*(1000-AG17*AV17)/(1000-AG17*AU17))/(100*AN17)</f>
        <v>14.996220181615604</v>
      </c>
      <c r="K17">
        <f t="shared" ref="K17:K48" si="3">AS17 - IF(AG17&gt;1, J17*AN17*100/(AI17*BG17), 0)</f>
        <v>414.02887096774202</v>
      </c>
      <c r="L17">
        <f t="shared" ref="L17:L48" si="4">((R17-H17/2)*K17-J17)/(R17+H17/2)</f>
        <v>251.35419777488221</v>
      </c>
      <c r="M17">
        <f t="shared" ref="M17:M48" si="5">L17*(AZ17+BA17)/1000</f>
        <v>21.299856568975279</v>
      </c>
      <c r="N17">
        <f t="shared" ref="N17:N48" si="6">(AS17 - IF(AG17&gt;1, J17*AN17*100/(AI17*BG17), 0))*(AZ17+BA17)/1000</f>
        <v>35.084974291640556</v>
      </c>
      <c r="O17">
        <f t="shared" ref="O17:O48" si="7">2/((1/Q17-1/P17)+SIGN(Q17)*SQRT((1/Q17-1/P17)*(1/Q17-1/P17) + 4*AO17/((AO17+1)*(AO17+1))*(2*1/Q17*1/P17-1/P17*1/P17)))</f>
        <v>0.159426213153638</v>
      </c>
      <c r="P17">
        <f t="shared" ref="P17:P48" si="8">IF(LEFT(AP17,1)&lt;&gt;"0",IF(LEFT(AP17,1)="1",3,AQ17),$D$5+$E$5*(BG17*AZ17/($K$5*1000))+$F$5*(BG17*AZ17/($K$5*1000))*MAX(MIN(AN17,$J$5),$I$5)*MAX(MIN(AN17,$J$5),$I$5)+$G$5*MAX(MIN(AN17,$J$5),$I$5)*(BG17*AZ17/($K$5*1000))+$H$5*(BG17*AZ17/($K$5*1000))*(BG17*AZ17/($K$5*1000)))</f>
        <v>3.1889866470954291</v>
      </c>
      <c r="Q17">
        <f t="shared" ref="Q17:Q48" si="9">H17*(1000-(1000*0.61365*EXP(17.502*U17/(240.97+U17))/(AZ17+BA17)+AU17)/2)/(1000*0.61365*EXP(17.502*U17/(240.97+U17))/(AZ17+BA17)-AU17)</f>
        <v>0.15512711627498108</v>
      </c>
      <c r="R17">
        <f t="shared" ref="R17:R48" si="10">1/((AO17+1)/(O17/1.6)+1/(P17/1.37)) + AO17/((AO17+1)/(O17/1.6) + AO17/(P17/1.37))</f>
        <v>9.7331048355114774E-2</v>
      </c>
      <c r="S17">
        <f t="shared" ref="S17:S48" si="11">(AJ17*AM17)</f>
        <v>427.13425812561263</v>
      </c>
      <c r="T17">
        <f t="shared" ref="T17:T48" si="12">(BB17+(S17+2*0.95*0.0000000567*(((BB17+$B$7)+273)^4-(BB17+273)^4)-44100*H17)/(1.84*29.3*P17+8*0.95*0.0000000567*(BB17+273)^3))</f>
        <v>22.627610411965861</v>
      </c>
      <c r="U17">
        <f t="shared" ref="U17:U48" si="13">($C$7*BC17+$D$7*BD17+$E$7*T17)</f>
        <v>23.016577419354839</v>
      </c>
      <c r="V17">
        <f t="shared" ref="V17:V48" si="14">0.61365*EXP(17.502*U17/(240.97+U17))</f>
        <v>2.8225521723592308</v>
      </c>
      <c r="W17">
        <f t="shared" ref="W17:W48" si="15">(X17/Y17*100)</f>
        <v>59.78940569146269</v>
      </c>
      <c r="X17">
        <f t="shared" ref="X17:X48" si="16">AU17*(AZ17+BA17)/1000</f>
        <v>1.4830281636543643</v>
      </c>
      <c r="Y17">
        <f t="shared" ref="Y17:Y48" si="17">0.61365*EXP(17.502*BB17/(240.97+BB17))</f>
        <v>2.4804196437532497</v>
      </c>
      <c r="Z17">
        <f t="shared" ref="Z17:Z48" si="18">(V17-AU17*(AZ17+BA17)/1000)</f>
        <v>1.3395240087048665</v>
      </c>
      <c r="AA17">
        <f t="shared" ref="AA17:AA48" si="19">(-H17*44100)</f>
        <v>-110.95883442599455</v>
      </c>
      <c r="AB17">
        <f t="shared" ref="AB17:AB48" si="20">2*29.3*P17*0.92*(BB17-U17)</f>
        <v>-364.13418633180919</v>
      </c>
      <c r="AC17">
        <f t="shared" ref="AC17:AC48" si="21">2*0.95*0.0000000567*(((BB17+$B$7)+273)^4-(U17+273)^4)</f>
        <v>-23.420936720060535</v>
      </c>
      <c r="AD17">
        <f t="shared" ref="AD17:AD48" si="22">S17+AC17+AA17+AB17</f>
        <v>-71.379699352251635</v>
      </c>
      <c r="AE17">
        <v>0</v>
      </c>
      <c r="AF17">
        <v>0</v>
      </c>
      <c r="AG17">
        <f t="shared" ref="AG17:AG48" si="23">IF(AE17*$H$13&gt;=AI17,1,(AI17/(AI17-AE17*$H$13)))</f>
        <v>1</v>
      </c>
      <c r="AH17">
        <f t="shared" ref="AH17:AH48" si="24">(AG17-1)*100</f>
        <v>0</v>
      </c>
      <c r="AI17">
        <f t="shared" ref="AI17:AI48" si="25">MAX(0,($B$13+$C$13*BG17)/(1+$D$13*BG17)*AZ17/(BB17+273)*$E$13)</f>
        <v>45684.755182619454</v>
      </c>
      <c r="AJ17">
        <f t="shared" ref="AJ17:AJ48" si="26">$B$11*BH17+$C$11*BI17+$D$11*BT17</f>
        <v>2399.9680645161288</v>
      </c>
      <c r="AK17">
        <f t="shared" ref="AK17:AK48" si="27">AJ17*AL17</f>
        <v>2041.6767485527257</v>
      </c>
      <c r="AL17">
        <f t="shared" ref="AL17:AL48" si="28">($B$11*$D$9+$C$11*$D$9+$D$11*(BU17*$E$9+BV17*$G$9))/($B$11+$C$11+$D$11)</f>
        <v>0.85070996516129049</v>
      </c>
      <c r="AM17">
        <f t="shared" ref="AM17:AM48" si="29">($B$11*$K$9+$C$11*$K$9+$D$11*(BU17*$L$9+BV17*$N$9))/($B$11+$C$11+$D$11)</f>
        <v>0.17797497576774196</v>
      </c>
      <c r="AN17">
        <v>2.2000000000000002</v>
      </c>
      <c r="AO17">
        <v>0.5</v>
      </c>
      <c r="AP17" t="s">
        <v>331</v>
      </c>
      <c r="AQ17">
        <v>2</v>
      </c>
      <c r="AR17">
        <v>1654273193.099999</v>
      </c>
      <c r="AS17">
        <v>414.02887096774202</v>
      </c>
      <c r="AT17">
        <v>419.90941935483869</v>
      </c>
      <c r="AU17">
        <v>17.500838709677421</v>
      </c>
      <c r="AV17">
        <v>16.59442903225807</v>
      </c>
      <c r="AW17">
        <v>409.59387096774191</v>
      </c>
      <c r="AX17">
        <v>17.387861290322579</v>
      </c>
      <c r="AY17">
        <v>600.0032903225806</v>
      </c>
      <c r="AZ17">
        <v>84.640416129032275</v>
      </c>
      <c r="BA17">
        <v>9.9989074193548397E-2</v>
      </c>
      <c r="BB17">
        <v>20.898590322580649</v>
      </c>
      <c r="BC17">
        <v>23.016577419354839</v>
      </c>
      <c r="BD17">
        <v>999.90000000000032</v>
      </c>
      <c r="BE17">
        <v>0</v>
      </c>
      <c r="BF17">
        <v>0</v>
      </c>
      <c r="BG17">
        <v>10000.037096774189</v>
      </c>
      <c r="BH17">
        <v>724.26064516129043</v>
      </c>
      <c r="BI17">
        <v>1.2410322580645159</v>
      </c>
      <c r="BJ17">
        <v>-5.8805074193548386</v>
      </c>
      <c r="BK17">
        <v>421.40377419354837</v>
      </c>
      <c r="BL17">
        <v>426.99516129032253</v>
      </c>
      <c r="BM17">
        <v>0.90639929032258071</v>
      </c>
      <c r="BN17">
        <v>419.90941935483869</v>
      </c>
      <c r="BO17">
        <v>16.59442903225807</v>
      </c>
      <c r="BP17">
        <v>1.481277419354839</v>
      </c>
      <c r="BQ17">
        <v>1.404558709677419</v>
      </c>
      <c r="BR17">
        <v>12.776270967741929</v>
      </c>
      <c r="BS17">
        <v>11.966954838709681</v>
      </c>
      <c r="BT17">
        <v>2399.9680645161288</v>
      </c>
      <c r="BU17">
        <v>0.64300022580645189</v>
      </c>
      <c r="BV17">
        <v>0.35699974193548378</v>
      </c>
      <c r="BW17">
        <v>22</v>
      </c>
      <c r="BX17">
        <v>40084.012903225812</v>
      </c>
      <c r="BY17">
        <v>1654273071.5999999</v>
      </c>
      <c r="BZ17" t="s">
        <v>332</v>
      </c>
      <c r="CA17">
        <v>1654273066.0999999</v>
      </c>
      <c r="CB17">
        <v>1654273071.5999999</v>
      </c>
      <c r="CC17">
        <v>2</v>
      </c>
      <c r="CD17">
        <v>-3.7999999999999999E-2</v>
      </c>
      <c r="CE17">
        <v>3.0000000000000001E-3</v>
      </c>
      <c r="CF17">
        <v>4.4359999999999999</v>
      </c>
      <c r="CG17">
        <v>9.1999999999999998E-2</v>
      </c>
      <c r="CH17">
        <v>420</v>
      </c>
      <c r="CI17">
        <v>16</v>
      </c>
      <c r="CJ17">
        <v>0.28000000000000003</v>
      </c>
      <c r="CK17">
        <v>0.1</v>
      </c>
      <c r="CL17">
        <v>-5.8856510000000002</v>
      </c>
      <c r="CM17">
        <v>7.1840375234528672E-2</v>
      </c>
      <c r="CN17">
        <v>2.3852505717429379E-2</v>
      </c>
      <c r="CO17">
        <v>1</v>
      </c>
      <c r="CP17">
        <v>0.90328222500000011</v>
      </c>
      <c r="CQ17">
        <v>6.268564727955088E-2</v>
      </c>
      <c r="CR17">
        <v>6.1828189100421697E-3</v>
      </c>
      <c r="CS17">
        <v>1</v>
      </c>
      <c r="CT17">
        <v>2</v>
      </c>
      <c r="CU17">
        <v>2</v>
      </c>
      <c r="CV17" t="s">
        <v>333</v>
      </c>
      <c r="CW17">
        <v>3.23915</v>
      </c>
      <c r="CX17">
        <v>2.7813500000000002</v>
      </c>
      <c r="CY17">
        <v>8.2232299999999994E-2</v>
      </c>
      <c r="CZ17">
        <v>8.4920200000000001E-2</v>
      </c>
      <c r="DA17">
        <v>8.2144200000000001E-2</v>
      </c>
      <c r="DB17">
        <v>8.0829399999999996E-2</v>
      </c>
      <c r="DC17">
        <v>23439.599999999999</v>
      </c>
      <c r="DD17">
        <v>23107.4</v>
      </c>
      <c r="DE17">
        <v>24533.5</v>
      </c>
      <c r="DF17">
        <v>22478.2</v>
      </c>
      <c r="DG17">
        <v>33244.5</v>
      </c>
      <c r="DH17">
        <v>26368</v>
      </c>
      <c r="DI17">
        <v>40064.699999999997</v>
      </c>
      <c r="DJ17">
        <v>31143.8</v>
      </c>
      <c r="DK17">
        <v>2.2647300000000001</v>
      </c>
      <c r="DL17">
        <v>2.3771499999999999</v>
      </c>
      <c r="DM17">
        <v>0.11493299999999999</v>
      </c>
      <c r="DN17">
        <v>0</v>
      </c>
      <c r="DO17">
        <v>21.127400000000002</v>
      </c>
      <c r="DP17">
        <v>999.9</v>
      </c>
      <c r="DQ17">
        <v>77.8</v>
      </c>
      <c r="DR17">
        <v>19.7</v>
      </c>
      <c r="DS17">
        <v>21.1724</v>
      </c>
      <c r="DT17">
        <v>62.24</v>
      </c>
      <c r="DU17">
        <v>13.088900000000001</v>
      </c>
      <c r="DV17">
        <v>2</v>
      </c>
      <c r="DW17">
        <v>-0.39038600000000001</v>
      </c>
      <c r="DX17">
        <v>0.33117099999999999</v>
      </c>
      <c r="DY17">
        <v>20.359100000000002</v>
      </c>
      <c r="DZ17">
        <v>5.2307699999999997</v>
      </c>
      <c r="EA17">
        <v>11.9381</v>
      </c>
      <c r="EB17">
        <v>4.9798</v>
      </c>
      <c r="EC17">
        <v>3.282</v>
      </c>
      <c r="ED17">
        <v>1058.9000000000001</v>
      </c>
      <c r="EE17">
        <v>3533.6</v>
      </c>
      <c r="EF17">
        <v>259.39999999999998</v>
      </c>
      <c r="EG17">
        <v>101.4</v>
      </c>
      <c r="EH17">
        <v>4.9716300000000002</v>
      </c>
      <c r="EI17">
        <v>1.86114</v>
      </c>
      <c r="EJ17">
        <v>1.8666100000000001</v>
      </c>
      <c r="EK17">
        <v>1.85771</v>
      </c>
      <c r="EL17">
        <v>1.86246</v>
      </c>
      <c r="EM17">
        <v>1.8629500000000001</v>
      </c>
      <c r="EN17">
        <v>1.86385</v>
      </c>
      <c r="EO17">
        <v>1.85958</v>
      </c>
      <c r="EP17">
        <v>0</v>
      </c>
      <c r="EQ17">
        <v>0</v>
      </c>
      <c r="ER17">
        <v>0</v>
      </c>
      <c r="ES17">
        <v>0</v>
      </c>
      <c r="ET17" t="s">
        <v>334</v>
      </c>
      <c r="EU17" t="s">
        <v>335</v>
      </c>
      <c r="EV17" t="s">
        <v>336</v>
      </c>
      <c r="EW17" t="s">
        <v>336</v>
      </c>
      <c r="EX17" t="s">
        <v>336</v>
      </c>
      <c r="EY17" t="s">
        <v>336</v>
      </c>
      <c r="EZ17">
        <v>0</v>
      </c>
      <c r="FA17">
        <v>100</v>
      </c>
      <c r="FB17">
        <v>100</v>
      </c>
      <c r="FC17">
        <v>4.4349999999999996</v>
      </c>
      <c r="FD17">
        <v>0.1132</v>
      </c>
      <c r="FE17">
        <v>4.2864744980656342</v>
      </c>
      <c r="FF17">
        <v>6.7843858137211317E-4</v>
      </c>
      <c r="FG17">
        <v>-9.1149672394835243E-7</v>
      </c>
      <c r="FH17">
        <v>3.4220399332756191E-10</v>
      </c>
      <c r="FI17">
        <v>2.689016991459461E-2</v>
      </c>
      <c r="FJ17">
        <v>-1.0294496597657229E-2</v>
      </c>
      <c r="FK17">
        <v>9.3241379300954626E-4</v>
      </c>
      <c r="FL17">
        <v>-3.1998259251072341E-6</v>
      </c>
      <c r="FM17">
        <v>1</v>
      </c>
      <c r="FN17">
        <v>2092</v>
      </c>
      <c r="FO17">
        <v>0</v>
      </c>
      <c r="FP17">
        <v>27</v>
      </c>
      <c r="FQ17">
        <v>2.2000000000000002</v>
      </c>
      <c r="FR17">
        <v>2.2000000000000002</v>
      </c>
      <c r="FS17">
        <v>1.33179</v>
      </c>
      <c r="FT17">
        <v>2.36084</v>
      </c>
      <c r="FU17">
        <v>2.1496599999999999</v>
      </c>
      <c r="FV17">
        <v>2.7819799999999999</v>
      </c>
      <c r="FW17">
        <v>2.1508799999999999</v>
      </c>
      <c r="FX17">
        <v>2.34253</v>
      </c>
      <c r="FY17">
        <v>25.7578</v>
      </c>
      <c r="FZ17">
        <v>16.0321</v>
      </c>
      <c r="GA17">
        <v>19</v>
      </c>
      <c r="GB17">
        <v>611.995</v>
      </c>
      <c r="GC17">
        <v>734.67399999999998</v>
      </c>
      <c r="GD17">
        <v>20.0001</v>
      </c>
      <c r="GE17">
        <v>22.038799999999998</v>
      </c>
      <c r="GF17">
        <v>30.000299999999999</v>
      </c>
      <c r="GG17">
        <v>21.788599999999999</v>
      </c>
      <c r="GH17">
        <v>21.723199999999999</v>
      </c>
      <c r="GI17">
        <v>26.681000000000001</v>
      </c>
      <c r="GJ17">
        <v>24.710799999999999</v>
      </c>
      <c r="GK17">
        <v>13.273099999999999</v>
      </c>
      <c r="GL17">
        <v>20</v>
      </c>
      <c r="GM17">
        <v>420</v>
      </c>
      <c r="GN17">
        <v>16.571100000000001</v>
      </c>
      <c r="GO17">
        <v>101.354</v>
      </c>
      <c r="GP17">
        <v>102.13500000000001</v>
      </c>
    </row>
    <row r="18" spans="1:198" x14ac:dyDescent="0.25">
      <c r="A18">
        <v>2</v>
      </c>
      <c r="B18">
        <v>1654273264.0999999</v>
      </c>
      <c r="C18">
        <v>63</v>
      </c>
      <c r="D18" t="s">
        <v>337</v>
      </c>
      <c r="E18" t="s">
        <v>338</v>
      </c>
      <c r="F18">
        <v>15</v>
      </c>
      <c r="G18">
        <v>1654273256.099999</v>
      </c>
      <c r="H18">
        <f t="shared" si="0"/>
        <v>2.3536237021549405E-3</v>
      </c>
      <c r="I18">
        <f t="shared" si="1"/>
        <v>2.3536237021549407</v>
      </c>
      <c r="J18">
        <f t="shared" si="2"/>
        <v>15.135987014513471</v>
      </c>
      <c r="K18">
        <f t="shared" si="3"/>
        <v>414.03535483870968</v>
      </c>
      <c r="L18">
        <f t="shared" si="4"/>
        <v>248.60730417960556</v>
      </c>
      <c r="M18">
        <f t="shared" si="5"/>
        <v>21.066938210072866</v>
      </c>
      <c r="N18">
        <f t="shared" si="6"/>
        <v>35.08528144801079</v>
      </c>
      <c r="O18">
        <f t="shared" si="7"/>
        <v>0.1575463846018838</v>
      </c>
      <c r="P18">
        <f t="shared" si="8"/>
        <v>3.1891392195760666</v>
      </c>
      <c r="Q18">
        <f t="shared" si="9"/>
        <v>0.15334683023359991</v>
      </c>
      <c r="R18">
        <f t="shared" si="10"/>
        <v>9.6209758171383053E-2</v>
      </c>
      <c r="S18">
        <f t="shared" si="11"/>
        <v>355.94888983070456</v>
      </c>
      <c r="T18">
        <f t="shared" si="12"/>
        <v>22.26092636282532</v>
      </c>
      <c r="U18">
        <f t="shared" si="13"/>
        <v>22.589770967741941</v>
      </c>
      <c r="V18">
        <f t="shared" si="14"/>
        <v>2.7504651904190873</v>
      </c>
      <c r="W18">
        <f t="shared" si="15"/>
        <v>59.822073561567201</v>
      </c>
      <c r="X18">
        <f t="shared" si="16"/>
        <v>1.4823304363737781</v>
      </c>
      <c r="Y18">
        <f t="shared" si="17"/>
        <v>2.4778987890618756</v>
      </c>
      <c r="Z18">
        <f t="shared" si="18"/>
        <v>1.2681347540453092</v>
      </c>
      <c r="AA18">
        <f t="shared" si="19"/>
        <v>-103.79480526503288</v>
      </c>
      <c r="AB18">
        <f t="shared" si="20"/>
        <v>-293.6119867452914</v>
      </c>
      <c r="AC18">
        <f t="shared" si="21"/>
        <v>-18.841450501236864</v>
      </c>
      <c r="AD18">
        <f t="shared" si="22"/>
        <v>-60.2993526808566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45690.147251566304</v>
      </c>
      <c r="AJ18">
        <f t="shared" si="26"/>
        <v>1999.9938709677419</v>
      </c>
      <c r="AK18">
        <f t="shared" si="27"/>
        <v>1701.4147782290563</v>
      </c>
      <c r="AL18">
        <f t="shared" si="28"/>
        <v>0.85070999612903242</v>
      </c>
      <c r="AM18">
        <f t="shared" si="29"/>
        <v>0.17797499032258068</v>
      </c>
      <c r="AN18">
        <v>2.2000000000000002</v>
      </c>
      <c r="AO18">
        <v>0.5</v>
      </c>
      <c r="AP18" t="s">
        <v>331</v>
      </c>
      <c r="AQ18">
        <v>2</v>
      </c>
      <c r="AR18">
        <v>1654273256.099999</v>
      </c>
      <c r="AS18">
        <v>414.03535483870968</v>
      </c>
      <c r="AT18">
        <v>419.94264516129027</v>
      </c>
      <c r="AU18">
        <v>17.49272580645162</v>
      </c>
      <c r="AV18">
        <v>16.644809677419349</v>
      </c>
      <c r="AW18">
        <v>409.60038709677423</v>
      </c>
      <c r="AX18">
        <v>17.379919354838709</v>
      </c>
      <c r="AY18">
        <v>599.98803225806455</v>
      </c>
      <c r="AZ18">
        <v>84.639838709677448</v>
      </c>
      <c r="BA18">
        <v>9.9981303225806464E-2</v>
      </c>
      <c r="BB18">
        <v>20.88205806451613</v>
      </c>
      <c r="BC18">
        <v>22.589770967741941</v>
      </c>
      <c r="BD18">
        <v>999.90000000000032</v>
      </c>
      <c r="BE18">
        <v>0</v>
      </c>
      <c r="BF18">
        <v>0</v>
      </c>
      <c r="BG18">
        <v>10000.75225806452</v>
      </c>
      <c r="BH18">
        <v>596.08429032258073</v>
      </c>
      <c r="BI18">
        <v>1.2416206451612899</v>
      </c>
      <c r="BJ18">
        <v>-5.9072409677419353</v>
      </c>
      <c r="BK18">
        <v>421.4069032258065</v>
      </c>
      <c r="BL18">
        <v>427.05074193548381</v>
      </c>
      <c r="BM18">
        <v>0.84791419354838704</v>
      </c>
      <c r="BN18">
        <v>419.94264516129027</v>
      </c>
      <c r="BO18">
        <v>16.644809677419349</v>
      </c>
      <c r="BP18">
        <v>1.480581290322581</v>
      </c>
      <c r="BQ18">
        <v>1.408813870967742</v>
      </c>
      <c r="BR18">
        <v>12.76909032258065</v>
      </c>
      <c r="BS18">
        <v>12.012835483870971</v>
      </c>
      <c r="BT18">
        <v>1999.9938709677419</v>
      </c>
      <c r="BU18">
        <v>0.64300012903225834</v>
      </c>
      <c r="BV18">
        <v>0.35699987096774188</v>
      </c>
      <c r="BW18">
        <v>22</v>
      </c>
      <c r="BX18">
        <v>33403.70322580645</v>
      </c>
      <c r="BY18">
        <v>1654273071.5999999</v>
      </c>
      <c r="BZ18" t="s">
        <v>332</v>
      </c>
      <c r="CA18">
        <v>1654273066.0999999</v>
      </c>
      <c r="CB18">
        <v>1654273071.5999999</v>
      </c>
      <c r="CC18">
        <v>2</v>
      </c>
      <c r="CD18">
        <v>-3.7999999999999999E-2</v>
      </c>
      <c r="CE18">
        <v>3.0000000000000001E-3</v>
      </c>
      <c r="CF18">
        <v>4.4359999999999999</v>
      </c>
      <c r="CG18">
        <v>9.1999999999999998E-2</v>
      </c>
      <c r="CH18">
        <v>420</v>
      </c>
      <c r="CI18">
        <v>16</v>
      </c>
      <c r="CJ18">
        <v>0.28000000000000003</v>
      </c>
      <c r="CK18">
        <v>0.1</v>
      </c>
      <c r="CL18">
        <v>-5.9034099999999992</v>
      </c>
      <c r="CM18">
        <v>-8.1077673545972853E-2</v>
      </c>
      <c r="CN18">
        <v>1.8800765542924081E-2</v>
      </c>
      <c r="CO18">
        <v>1</v>
      </c>
      <c r="CP18">
        <v>0.8484887499999999</v>
      </c>
      <c r="CQ18">
        <v>-9.3781688555347499E-3</v>
      </c>
      <c r="CR18">
        <v>1.423188423048742E-3</v>
      </c>
      <c r="CS18">
        <v>1</v>
      </c>
      <c r="CT18">
        <v>2</v>
      </c>
      <c r="CU18">
        <v>2</v>
      </c>
      <c r="CV18" t="s">
        <v>333</v>
      </c>
      <c r="CW18">
        <v>3.2391999999999999</v>
      </c>
      <c r="CX18">
        <v>2.7812700000000001</v>
      </c>
      <c r="CY18">
        <v>8.2216399999999995E-2</v>
      </c>
      <c r="CZ18">
        <v>8.4896299999999994E-2</v>
      </c>
      <c r="DA18">
        <v>8.2081600000000005E-2</v>
      </c>
      <c r="DB18">
        <v>8.0994700000000003E-2</v>
      </c>
      <c r="DC18">
        <v>23439.599999999999</v>
      </c>
      <c r="DD18">
        <v>23104.799999999999</v>
      </c>
      <c r="DE18">
        <v>24533.3</v>
      </c>
      <c r="DF18">
        <v>22475.200000000001</v>
      </c>
      <c r="DG18">
        <v>33246.9</v>
      </c>
      <c r="DH18">
        <v>26360</v>
      </c>
      <c r="DI18">
        <v>40064.9</v>
      </c>
      <c r="DJ18">
        <v>31140</v>
      </c>
      <c r="DK18">
        <v>2.2642000000000002</v>
      </c>
      <c r="DL18">
        <v>2.3754</v>
      </c>
      <c r="DM18">
        <v>9.3281299999999998E-2</v>
      </c>
      <c r="DN18">
        <v>0</v>
      </c>
      <c r="DO18">
        <v>21.058199999999999</v>
      </c>
      <c r="DP18">
        <v>999.9</v>
      </c>
      <c r="DQ18">
        <v>77.599999999999994</v>
      </c>
      <c r="DR18">
        <v>19.8</v>
      </c>
      <c r="DS18">
        <v>21.248699999999999</v>
      </c>
      <c r="DT18">
        <v>62.81</v>
      </c>
      <c r="DU18">
        <v>13.165100000000001</v>
      </c>
      <c r="DV18">
        <v>2</v>
      </c>
      <c r="DW18">
        <v>-0.38761200000000001</v>
      </c>
      <c r="DX18">
        <v>0.328287</v>
      </c>
      <c r="DY18">
        <v>20.3643</v>
      </c>
      <c r="DZ18">
        <v>5.2337600000000002</v>
      </c>
      <c r="EA18">
        <v>11.9381</v>
      </c>
      <c r="EB18">
        <v>4.9797000000000002</v>
      </c>
      <c r="EC18">
        <v>3.282</v>
      </c>
      <c r="ED18">
        <v>1060.8</v>
      </c>
      <c r="EE18">
        <v>3541.5</v>
      </c>
      <c r="EF18">
        <v>263.7</v>
      </c>
      <c r="EG18">
        <v>101.4</v>
      </c>
      <c r="EH18">
        <v>4.9716199999999997</v>
      </c>
      <c r="EI18">
        <v>1.8611500000000001</v>
      </c>
      <c r="EJ18">
        <v>1.8666100000000001</v>
      </c>
      <c r="EK18">
        <v>1.85775</v>
      </c>
      <c r="EL18">
        <v>1.86243</v>
      </c>
      <c r="EM18">
        <v>1.86294</v>
      </c>
      <c r="EN18">
        <v>1.8638300000000001</v>
      </c>
      <c r="EO18">
        <v>1.8595900000000001</v>
      </c>
      <c r="EP18">
        <v>0</v>
      </c>
      <c r="EQ18">
        <v>0</v>
      </c>
      <c r="ER18">
        <v>0</v>
      </c>
      <c r="ES18">
        <v>0</v>
      </c>
      <c r="ET18" t="s">
        <v>334</v>
      </c>
      <c r="EU18" t="s">
        <v>335</v>
      </c>
      <c r="EV18" t="s">
        <v>336</v>
      </c>
      <c r="EW18" t="s">
        <v>336</v>
      </c>
      <c r="EX18" t="s">
        <v>336</v>
      </c>
      <c r="EY18" t="s">
        <v>336</v>
      </c>
      <c r="EZ18">
        <v>0</v>
      </c>
      <c r="FA18">
        <v>100</v>
      </c>
      <c r="FB18">
        <v>100</v>
      </c>
      <c r="FC18">
        <v>4.4349999999999996</v>
      </c>
      <c r="FD18">
        <v>0.1129</v>
      </c>
      <c r="FE18">
        <v>4.2864744980656342</v>
      </c>
      <c r="FF18">
        <v>6.7843858137211317E-4</v>
      </c>
      <c r="FG18">
        <v>-9.1149672394835243E-7</v>
      </c>
      <c r="FH18">
        <v>3.4220399332756191E-10</v>
      </c>
      <c r="FI18">
        <v>2.689016991459461E-2</v>
      </c>
      <c r="FJ18">
        <v>-1.0294496597657229E-2</v>
      </c>
      <c r="FK18">
        <v>9.3241379300954626E-4</v>
      </c>
      <c r="FL18">
        <v>-3.1998259251072341E-6</v>
      </c>
      <c r="FM18">
        <v>1</v>
      </c>
      <c r="FN18">
        <v>2092</v>
      </c>
      <c r="FO18">
        <v>0</v>
      </c>
      <c r="FP18">
        <v>27</v>
      </c>
      <c r="FQ18">
        <v>3.3</v>
      </c>
      <c r="FR18">
        <v>3.2</v>
      </c>
      <c r="FS18">
        <v>1.33301</v>
      </c>
      <c r="FT18">
        <v>2.36084</v>
      </c>
      <c r="FU18">
        <v>2.1496599999999999</v>
      </c>
      <c r="FV18">
        <v>2.7807599999999999</v>
      </c>
      <c r="FW18">
        <v>2.1508799999999999</v>
      </c>
      <c r="FX18">
        <v>2.34375</v>
      </c>
      <c r="FY18">
        <v>25.8399</v>
      </c>
      <c r="FZ18">
        <v>16.014600000000002</v>
      </c>
      <c r="GA18">
        <v>19</v>
      </c>
      <c r="GB18">
        <v>612.54</v>
      </c>
      <c r="GC18">
        <v>734.32500000000005</v>
      </c>
      <c r="GD18">
        <v>20.0001</v>
      </c>
      <c r="GE18">
        <v>22.075500000000002</v>
      </c>
      <c r="GF18">
        <v>30.0002</v>
      </c>
      <c r="GG18">
        <v>21.865100000000002</v>
      </c>
      <c r="GH18">
        <v>21.8064</v>
      </c>
      <c r="GI18">
        <v>26.717300000000002</v>
      </c>
      <c r="GJ18">
        <v>24.710799999999999</v>
      </c>
      <c r="GK18">
        <v>12.899100000000001</v>
      </c>
      <c r="GL18">
        <v>20</v>
      </c>
      <c r="GM18">
        <v>420</v>
      </c>
      <c r="GN18">
        <v>16.652200000000001</v>
      </c>
      <c r="GO18">
        <v>101.354</v>
      </c>
      <c r="GP18">
        <v>102.122</v>
      </c>
    </row>
    <row r="19" spans="1:198" x14ac:dyDescent="0.25">
      <c r="A19">
        <v>3</v>
      </c>
      <c r="B19">
        <v>1654273346.0999999</v>
      </c>
      <c r="C19">
        <v>145</v>
      </c>
      <c r="D19" t="s">
        <v>339</v>
      </c>
      <c r="E19" t="s">
        <v>340</v>
      </c>
      <c r="F19">
        <v>15</v>
      </c>
      <c r="G19">
        <v>1654273338.099999</v>
      </c>
      <c r="H19">
        <f t="shared" si="0"/>
        <v>2.1653458050862684E-3</v>
      </c>
      <c r="I19">
        <f t="shared" si="1"/>
        <v>2.1653458050862686</v>
      </c>
      <c r="J19">
        <f t="shared" si="2"/>
        <v>15.47955488605378</v>
      </c>
      <c r="K19">
        <f t="shared" si="3"/>
        <v>413.9478387096774</v>
      </c>
      <c r="L19">
        <f t="shared" si="4"/>
        <v>244.29578946638952</v>
      </c>
      <c r="M19">
        <f t="shared" si="5"/>
        <v>20.701526527524436</v>
      </c>
      <c r="N19">
        <f t="shared" si="6"/>
        <v>35.077772657390696</v>
      </c>
      <c r="O19">
        <f t="shared" si="7"/>
        <v>0.15626405649583677</v>
      </c>
      <c r="P19">
        <f t="shared" si="8"/>
        <v>3.1880279691894673</v>
      </c>
      <c r="Q19">
        <f t="shared" si="9"/>
        <v>0.15213022237844942</v>
      </c>
      <c r="R19">
        <f t="shared" si="10"/>
        <v>9.5443688996243087E-2</v>
      </c>
      <c r="S19">
        <f t="shared" si="11"/>
        <v>266.96221532426614</v>
      </c>
      <c r="T19">
        <f t="shared" si="12"/>
        <v>21.761070361496461</v>
      </c>
      <c r="U19">
        <f t="shared" si="13"/>
        <v>22.057848387096779</v>
      </c>
      <c r="V19">
        <f t="shared" si="14"/>
        <v>2.6628829014937572</v>
      </c>
      <c r="W19">
        <f t="shared" si="15"/>
        <v>60.199151342453462</v>
      </c>
      <c r="X19">
        <f t="shared" si="16"/>
        <v>1.4862701909312579</v>
      </c>
      <c r="Y19">
        <f t="shared" si="17"/>
        <v>2.4689221654909193</v>
      </c>
      <c r="Z19">
        <f t="shared" si="18"/>
        <v>1.1766127105624993</v>
      </c>
      <c r="AA19">
        <f t="shared" si="19"/>
        <v>-95.491750004304436</v>
      </c>
      <c r="AB19">
        <f t="shared" si="20"/>
        <v>-212.22540921928658</v>
      </c>
      <c r="AC19">
        <f t="shared" si="21"/>
        <v>-13.582534853632033</v>
      </c>
      <c r="AD19">
        <f t="shared" si="22"/>
        <v>-54.337478752956912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45678.662632828782</v>
      </c>
      <c r="AJ19">
        <f t="shared" si="26"/>
        <v>1499.999032258065</v>
      </c>
      <c r="AK19">
        <f t="shared" si="27"/>
        <v>1276.0641694741987</v>
      </c>
      <c r="AL19">
        <f t="shared" si="28"/>
        <v>0.85070999516129031</v>
      </c>
      <c r="AM19">
        <f t="shared" si="29"/>
        <v>0.17797492503870965</v>
      </c>
      <c r="AN19">
        <v>2.2000000000000002</v>
      </c>
      <c r="AO19">
        <v>0.5</v>
      </c>
      <c r="AP19" t="s">
        <v>331</v>
      </c>
      <c r="AQ19">
        <v>2</v>
      </c>
      <c r="AR19">
        <v>1654273338.099999</v>
      </c>
      <c r="AS19">
        <v>413.9478387096774</v>
      </c>
      <c r="AT19">
        <v>419.95229032258061</v>
      </c>
      <c r="AU19">
        <v>17.53926451612903</v>
      </c>
      <c r="AV19">
        <v>16.75923548387097</v>
      </c>
      <c r="AW19">
        <v>409.51287096774189</v>
      </c>
      <c r="AX19">
        <v>17.42557096774193</v>
      </c>
      <c r="AY19">
        <v>600.00432258064507</v>
      </c>
      <c r="AZ19">
        <v>84.639564516129042</v>
      </c>
      <c r="BA19">
        <v>0.10003158064516129</v>
      </c>
      <c r="BB19">
        <v>20.823067741935478</v>
      </c>
      <c r="BC19">
        <v>22.057848387096779</v>
      </c>
      <c r="BD19">
        <v>999.90000000000032</v>
      </c>
      <c r="BE19">
        <v>0</v>
      </c>
      <c r="BF19">
        <v>0</v>
      </c>
      <c r="BG19">
        <v>9996.0729032258059</v>
      </c>
      <c r="BH19">
        <v>445.93890322580643</v>
      </c>
      <c r="BI19">
        <v>1.2270706451612901</v>
      </c>
      <c r="BJ19">
        <v>-6.0044035483870966</v>
      </c>
      <c r="BK19">
        <v>421.33783870967738</v>
      </c>
      <c r="BL19">
        <v>427.11025806451607</v>
      </c>
      <c r="BM19">
        <v>0.78002712903225824</v>
      </c>
      <c r="BN19">
        <v>419.95229032258061</v>
      </c>
      <c r="BO19">
        <v>16.75923548387097</v>
      </c>
      <c r="BP19">
        <v>1.4845161290322579</v>
      </c>
      <c r="BQ19">
        <v>1.4184938709677419</v>
      </c>
      <c r="BR19">
        <v>12.8096</v>
      </c>
      <c r="BS19">
        <v>12.116790322580639</v>
      </c>
      <c r="BT19">
        <v>1499.999032258065</v>
      </c>
      <c r="BU19">
        <v>0.64300109677419359</v>
      </c>
      <c r="BV19">
        <v>0.35699893548387091</v>
      </c>
      <c r="BW19">
        <v>22</v>
      </c>
      <c r="BX19">
        <v>25052.858064516131</v>
      </c>
      <c r="BY19">
        <v>1654273071.5999999</v>
      </c>
      <c r="BZ19" t="s">
        <v>332</v>
      </c>
      <c r="CA19">
        <v>1654273066.0999999</v>
      </c>
      <c r="CB19">
        <v>1654273071.5999999</v>
      </c>
      <c r="CC19">
        <v>2</v>
      </c>
      <c r="CD19">
        <v>-3.7999999999999999E-2</v>
      </c>
      <c r="CE19">
        <v>3.0000000000000001E-3</v>
      </c>
      <c r="CF19">
        <v>4.4359999999999999</v>
      </c>
      <c r="CG19">
        <v>9.1999999999999998E-2</v>
      </c>
      <c r="CH19">
        <v>420</v>
      </c>
      <c r="CI19">
        <v>16</v>
      </c>
      <c r="CJ19">
        <v>0.28000000000000003</v>
      </c>
      <c r="CK19">
        <v>0.1</v>
      </c>
      <c r="CL19">
        <v>-6.0025547499999998</v>
      </c>
      <c r="CM19">
        <v>-5.1862626641646738E-2</v>
      </c>
      <c r="CN19">
        <v>3.9434818560981057E-2</v>
      </c>
      <c r="CO19">
        <v>1</v>
      </c>
      <c r="CP19">
        <v>0.77736007500000004</v>
      </c>
      <c r="CQ19">
        <v>4.5203403377106988E-2</v>
      </c>
      <c r="CR19">
        <v>5.0851985181873628E-3</v>
      </c>
      <c r="CS19">
        <v>1</v>
      </c>
      <c r="CT19">
        <v>2</v>
      </c>
      <c r="CU19">
        <v>2</v>
      </c>
      <c r="CV19" t="s">
        <v>333</v>
      </c>
      <c r="CW19">
        <v>3.2391700000000001</v>
      </c>
      <c r="CX19">
        <v>2.78112</v>
      </c>
      <c r="CY19">
        <v>8.2183199999999998E-2</v>
      </c>
      <c r="CZ19">
        <v>8.4881399999999996E-2</v>
      </c>
      <c r="DA19">
        <v>8.2232700000000006E-2</v>
      </c>
      <c r="DB19">
        <v>8.1366599999999997E-2</v>
      </c>
      <c r="DC19">
        <v>23440.1</v>
      </c>
      <c r="DD19">
        <v>23104.1</v>
      </c>
      <c r="DE19">
        <v>24533.1</v>
      </c>
      <c r="DF19">
        <v>22474.2</v>
      </c>
      <c r="DG19">
        <v>33241.699999999997</v>
      </c>
      <c r="DH19">
        <v>26348.1</v>
      </c>
      <c r="DI19">
        <v>40065.199999999997</v>
      </c>
      <c r="DJ19">
        <v>31138.6</v>
      </c>
      <c r="DK19">
        <v>2.2639</v>
      </c>
      <c r="DL19">
        <v>2.3738000000000001</v>
      </c>
      <c r="DM19">
        <v>6.9700200000000004E-2</v>
      </c>
      <c r="DN19">
        <v>0</v>
      </c>
      <c r="DO19">
        <v>20.903400000000001</v>
      </c>
      <c r="DP19">
        <v>999.9</v>
      </c>
      <c r="DQ19">
        <v>77.2</v>
      </c>
      <c r="DR19">
        <v>20</v>
      </c>
      <c r="DS19">
        <v>21.4039</v>
      </c>
      <c r="DT19">
        <v>63.01</v>
      </c>
      <c r="DU19">
        <v>13.229200000000001</v>
      </c>
      <c r="DV19">
        <v>2</v>
      </c>
      <c r="DW19">
        <v>-0.38649099999999997</v>
      </c>
      <c r="DX19">
        <v>0.328154</v>
      </c>
      <c r="DY19">
        <v>20.369800000000001</v>
      </c>
      <c r="DZ19">
        <v>5.2336099999999997</v>
      </c>
      <c r="EA19">
        <v>11.9381</v>
      </c>
      <c r="EB19">
        <v>4.9797000000000002</v>
      </c>
      <c r="EC19">
        <v>3.282</v>
      </c>
      <c r="ED19">
        <v>1062.9000000000001</v>
      </c>
      <c r="EE19">
        <v>3550.8</v>
      </c>
      <c r="EF19">
        <v>268.60000000000002</v>
      </c>
      <c r="EG19">
        <v>101.4</v>
      </c>
      <c r="EH19">
        <v>4.9716500000000003</v>
      </c>
      <c r="EI19">
        <v>1.86114</v>
      </c>
      <c r="EJ19">
        <v>1.8666100000000001</v>
      </c>
      <c r="EK19">
        <v>1.8577399999999999</v>
      </c>
      <c r="EL19">
        <v>1.8624499999999999</v>
      </c>
      <c r="EM19">
        <v>1.8629500000000001</v>
      </c>
      <c r="EN19">
        <v>1.8638600000000001</v>
      </c>
      <c r="EO19">
        <v>1.8595900000000001</v>
      </c>
      <c r="EP19">
        <v>0</v>
      </c>
      <c r="EQ19">
        <v>0</v>
      </c>
      <c r="ER19">
        <v>0</v>
      </c>
      <c r="ES19">
        <v>0</v>
      </c>
      <c r="ET19" t="s">
        <v>334</v>
      </c>
      <c r="EU19" t="s">
        <v>335</v>
      </c>
      <c r="EV19" t="s">
        <v>336</v>
      </c>
      <c r="EW19" t="s">
        <v>336</v>
      </c>
      <c r="EX19" t="s">
        <v>336</v>
      </c>
      <c r="EY19" t="s">
        <v>336</v>
      </c>
      <c r="EZ19">
        <v>0</v>
      </c>
      <c r="FA19">
        <v>100</v>
      </c>
      <c r="FB19">
        <v>100</v>
      </c>
      <c r="FC19">
        <v>4.4349999999999996</v>
      </c>
      <c r="FD19">
        <v>0.1139</v>
      </c>
      <c r="FE19">
        <v>4.2864744980656342</v>
      </c>
      <c r="FF19">
        <v>6.7843858137211317E-4</v>
      </c>
      <c r="FG19">
        <v>-9.1149672394835243E-7</v>
      </c>
      <c r="FH19">
        <v>3.4220399332756191E-10</v>
      </c>
      <c r="FI19">
        <v>2.689016991459461E-2</v>
      </c>
      <c r="FJ19">
        <v>-1.0294496597657229E-2</v>
      </c>
      <c r="FK19">
        <v>9.3241379300954626E-4</v>
      </c>
      <c r="FL19">
        <v>-3.1998259251072341E-6</v>
      </c>
      <c r="FM19">
        <v>1</v>
      </c>
      <c r="FN19">
        <v>2092</v>
      </c>
      <c r="FO19">
        <v>0</v>
      </c>
      <c r="FP19">
        <v>27</v>
      </c>
      <c r="FQ19">
        <v>4.7</v>
      </c>
      <c r="FR19">
        <v>4.5999999999999996</v>
      </c>
      <c r="FS19">
        <v>1.33545</v>
      </c>
      <c r="FT19">
        <v>2.36938</v>
      </c>
      <c r="FU19">
        <v>2.1496599999999999</v>
      </c>
      <c r="FV19">
        <v>2.7807599999999999</v>
      </c>
      <c r="FW19">
        <v>2.1508799999999999</v>
      </c>
      <c r="FX19">
        <v>2.3571800000000001</v>
      </c>
      <c r="FY19">
        <v>25.942699999999999</v>
      </c>
      <c r="FZ19">
        <v>16.005800000000001</v>
      </c>
      <c r="GA19">
        <v>19</v>
      </c>
      <c r="GB19">
        <v>613.20500000000004</v>
      </c>
      <c r="GC19">
        <v>734.07100000000003</v>
      </c>
      <c r="GD19">
        <v>20.000399999999999</v>
      </c>
      <c r="GE19">
        <v>22.106200000000001</v>
      </c>
      <c r="GF19">
        <v>30</v>
      </c>
      <c r="GG19">
        <v>21.938099999999999</v>
      </c>
      <c r="GH19">
        <v>21.886800000000001</v>
      </c>
      <c r="GI19">
        <v>26.76</v>
      </c>
      <c r="GJ19">
        <v>24.437899999999999</v>
      </c>
      <c r="GK19">
        <v>12.153499999999999</v>
      </c>
      <c r="GL19">
        <v>20</v>
      </c>
      <c r="GM19">
        <v>420</v>
      </c>
      <c r="GN19">
        <v>16.7515</v>
      </c>
      <c r="GO19">
        <v>101.354</v>
      </c>
      <c r="GP19">
        <v>102.117</v>
      </c>
    </row>
    <row r="20" spans="1:198" x14ac:dyDescent="0.25">
      <c r="A20">
        <v>4</v>
      </c>
      <c r="B20">
        <v>1654273414.0999999</v>
      </c>
      <c r="C20">
        <v>213</v>
      </c>
      <c r="D20" t="s">
        <v>341</v>
      </c>
      <c r="E20" t="s">
        <v>342</v>
      </c>
      <c r="F20">
        <v>15</v>
      </c>
      <c r="G20">
        <v>1654273406.099999</v>
      </c>
      <c r="H20">
        <f t="shared" si="0"/>
        <v>2.1769681250895542E-3</v>
      </c>
      <c r="I20">
        <f t="shared" si="1"/>
        <v>2.1769681250895543</v>
      </c>
      <c r="J20">
        <f t="shared" si="2"/>
        <v>15.545773246798486</v>
      </c>
      <c r="K20">
        <f t="shared" si="3"/>
        <v>413.93280645161292</v>
      </c>
      <c r="L20">
        <f t="shared" si="4"/>
        <v>252.03819697360842</v>
      </c>
      <c r="M20">
        <f t="shared" si="5"/>
        <v>21.35761064167264</v>
      </c>
      <c r="N20">
        <f t="shared" si="6"/>
        <v>35.076491651517856</v>
      </c>
      <c r="O20">
        <f t="shared" si="7"/>
        <v>0.16474842450035407</v>
      </c>
      <c r="P20">
        <f t="shared" si="8"/>
        <v>3.1876229701542442</v>
      </c>
      <c r="Q20">
        <f t="shared" si="9"/>
        <v>0.1601600411613838</v>
      </c>
      <c r="R20">
        <f t="shared" si="10"/>
        <v>0.10050162956385755</v>
      </c>
      <c r="S20">
        <f t="shared" si="11"/>
        <v>213.5703379614925</v>
      </c>
      <c r="T20">
        <f t="shared" si="12"/>
        <v>21.411892759389811</v>
      </c>
      <c r="U20">
        <f t="shared" si="13"/>
        <v>21.70555483870967</v>
      </c>
      <c r="V20">
        <f t="shared" si="14"/>
        <v>2.6062296681142927</v>
      </c>
      <c r="W20">
        <f t="shared" si="15"/>
        <v>60.23550740548054</v>
      </c>
      <c r="X20">
        <f t="shared" si="16"/>
        <v>1.4821966465631551</v>
      </c>
      <c r="Y20">
        <f t="shared" si="17"/>
        <v>2.46066931350909</v>
      </c>
      <c r="Z20">
        <f t="shared" si="18"/>
        <v>1.1240330215511376</v>
      </c>
      <c r="AA20">
        <f t="shared" si="19"/>
        <v>-96.004294316449347</v>
      </c>
      <c r="AB20">
        <f t="shared" si="20"/>
        <v>-161.00510585735009</v>
      </c>
      <c r="AC20">
        <f t="shared" si="21"/>
        <v>-10.284361980487096</v>
      </c>
      <c r="AD20">
        <f t="shared" si="22"/>
        <v>-53.723424192794027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45679.593230253595</v>
      </c>
      <c r="AJ20">
        <f t="shared" si="26"/>
        <v>1200.0022580645159</v>
      </c>
      <c r="AK20">
        <f t="shared" si="27"/>
        <v>1020.8538652160237</v>
      </c>
      <c r="AL20">
        <f t="shared" si="28"/>
        <v>0.85070995354838685</v>
      </c>
      <c r="AM20">
        <f t="shared" si="29"/>
        <v>0.17797494673548381</v>
      </c>
      <c r="AN20">
        <v>2.2000000000000002</v>
      </c>
      <c r="AO20">
        <v>0.5</v>
      </c>
      <c r="AP20" t="s">
        <v>331</v>
      </c>
      <c r="AQ20">
        <v>2</v>
      </c>
      <c r="AR20">
        <v>1654273406.099999</v>
      </c>
      <c r="AS20">
        <v>413.93280645161292</v>
      </c>
      <c r="AT20">
        <v>419.96341935483872</v>
      </c>
      <c r="AU20">
        <v>17.491196774193551</v>
      </c>
      <c r="AV20">
        <v>16.706925806451611</v>
      </c>
      <c r="AW20">
        <v>409.49787096774202</v>
      </c>
      <c r="AX20">
        <v>17.378419354838709</v>
      </c>
      <c r="AY20">
        <v>599.99145161290323</v>
      </c>
      <c r="AZ20">
        <v>84.639564516129028</v>
      </c>
      <c r="BA20">
        <v>0.10001423870967741</v>
      </c>
      <c r="BB20">
        <v>20.768667741935481</v>
      </c>
      <c r="BC20">
        <v>21.70555483870967</v>
      </c>
      <c r="BD20">
        <v>999.90000000000032</v>
      </c>
      <c r="BE20">
        <v>0</v>
      </c>
      <c r="BF20">
        <v>0</v>
      </c>
      <c r="BG20">
        <v>9994.3558064516146</v>
      </c>
      <c r="BH20">
        <v>358.55432258064519</v>
      </c>
      <c r="BI20">
        <v>1.2188496774193549</v>
      </c>
      <c r="BJ20">
        <v>-6.030573548387097</v>
      </c>
      <c r="BK20">
        <v>421.30196774193553</v>
      </c>
      <c r="BL20">
        <v>427.09887096774202</v>
      </c>
      <c r="BM20">
        <v>0.78427474193548385</v>
      </c>
      <c r="BN20">
        <v>419.96341935483872</v>
      </c>
      <c r="BO20">
        <v>16.706925806451611</v>
      </c>
      <c r="BP20">
        <v>1.480447741935484</v>
      </c>
      <c r="BQ20">
        <v>1.414067096774194</v>
      </c>
      <c r="BR20">
        <v>12.76770322580645</v>
      </c>
      <c r="BS20">
        <v>12.069335483870971</v>
      </c>
      <c r="BT20">
        <v>1200.0022580645159</v>
      </c>
      <c r="BU20">
        <v>0.64300061290322563</v>
      </c>
      <c r="BV20">
        <v>0.35699935483870959</v>
      </c>
      <c r="BW20">
        <v>22</v>
      </c>
      <c r="BX20">
        <v>20042.29677419355</v>
      </c>
      <c r="BY20">
        <v>1654273071.5999999</v>
      </c>
      <c r="BZ20" t="s">
        <v>332</v>
      </c>
      <c r="CA20">
        <v>1654273066.0999999</v>
      </c>
      <c r="CB20">
        <v>1654273071.5999999</v>
      </c>
      <c r="CC20">
        <v>2</v>
      </c>
      <c r="CD20">
        <v>-3.7999999999999999E-2</v>
      </c>
      <c r="CE20">
        <v>3.0000000000000001E-3</v>
      </c>
      <c r="CF20">
        <v>4.4359999999999999</v>
      </c>
      <c r="CG20">
        <v>9.1999999999999998E-2</v>
      </c>
      <c r="CH20">
        <v>420</v>
      </c>
      <c r="CI20">
        <v>16</v>
      </c>
      <c r="CJ20">
        <v>0.28000000000000003</v>
      </c>
      <c r="CK20">
        <v>0.1</v>
      </c>
      <c r="CL20">
        <v>-6.0294819999999998</v>
      </c>
      <c r="CM20">
        <v>-1.180637898685917E-2</v>
      </c>
      <c r="CN20">
        <v>2.4283089300992971E-2</v>
      </c>
      <c r="CO20">
        <v>1</v>
      </c>
      <c r="CP20">
        <v>0.77844610000000003</v>
      </c>
      <c r="CQ20">
        <v>8.2557545966228246E-2</v>
      </c>
      <c r="CR20">
        <v>1.391146067420672E-2</v>
      </c>
      <c r="CS20">
        <v>1</v>
      </c>
      <c r="CT20">
        <v>2</v>
      </c>
      <c r="CU20">
        <v>2</v>
      </c>
      <c r="CV20" t="s">
        <v>333</v>
      </c>
      <c r="CW20">
        <v>3.2391299999999998</v>
      </c>
      <c r="CX20">
        <v>2.7812100000000002</v>
      </c>
      <c r="CY20">
        <v>8.2169000000000006E-2</v>
      </c>
      <c r="CZ20">
        <v>8.4879700000000002E-2</v>
      </c>
      <c r="DA20">
        <v>8.1981799999999994E-2</v>
      </c>
      <c r="DB20">
        <v>8.1140100000000007E-2</v>
      </c>
      <c r="DC20">
        <v>23441</v>
      </c>
      <c r="DD20">
        <v>23102.3</v>
      </c>
      <c r="DE20">
        <v>24533.7</v>
      </c>
      <c r="DF20">
        <v>22472.5</v>
      </c>
      <c r="DG20">
        <v>33251.9</v>
      </c>
      <c r="DH20">
        <v>26352.5</v>
      </c>
      <c r="DI20">
        <v>40066.300000000003</v>
      </c>
      <c r="DJ20">
        <v>31136</v>
      </c>
      <c r="DK20">
        <v>2.2637999999999998</v>
      </c>
      <c r="DL20">
        <v>2.3721999999999999</v>
      </c>
      <c r="DM20">
        <v>5.5201399999999998E-2</v>
      </c>
      <c r="DN20">
        <v>0</v>
      </c>
      <c r="DO20">
        <v>20.7896</v>
      </c>
      <c r="DP20">
        <v>999.9</v>
      </c>
      <c r="DQ20">
        <v>76.900000000000006</v>
      </c>
      <c r="DR20">
        <v>20.2</v>
      </c>
      <c r="DS20">
        <v>21.586400000000001</v>
      </c>
      <c r="DT20">
        <v>62.75</v>
      </c>
      <c r="DU20">
        <v>13.2492</v>
      </c>
      <c r="DV20">
        <v>2</v>
      </c>
      <c r="DW20">
        <v>-0.38514999999999999</v>
      </c>
      <c r="DX20">
        <v>0.325463</v>
      </c>
      <c r="DY20">
        <v>20.372399999999999</v>
      </c>
      <c r="DZ20">
        <v>5.2336099999999997</v>
      </c>
      <c r="EA20">
        <v>11.9381</v>
      </c>
      <c r="EB20">
        <v>4.9798</v>
      </c>
      <c r="EC20">
        <v>3.282</v>
      </c>
      <c r="ED20">
        <v>1065.0999999999999</v>
      </c>
      <c r="EE20">
        <v>3560.2</v>
      </c>
      <c r="EF20">
        <v>273.2</v>
      </c>
      <c r="EG20">
        <v>101.4</v>
      </c>
      <c r="EH20">
        <v>4.9716399999999998</v>
      </c>
      <c r="EI20">
        <v>1.8611200000000001</v>
      </c>
      <c r="EJ20">
        <v>1.8666100000000001</v>
      </c>
      <c r="EK20">
        <v>1.8577399999999999</v>
      </c>
      <c r="EL20">
        <v>1.86243</v>
      </c>
      <c r="EM20">
        <v>1.8629500000000001</v>
      </c>
      <c r="EN20">
        <v>1.86385</v>
      </c>
      <c r="EO20">
        <v>1.8595900000000001</v>
      </c>
      <c r="EP20">
        <v>0</v>
      </c>
      <c r="EQ20">
        <v>0</v>
      </c>
      <c r="ER20">
        <v>0</v>
      </c>
      <c r="ES20">
        <v>0</v>
      </c>
      <c r="ET20" t="s">
        <v>334</v>
      </c>
      <c r="EU20" t="s">
        <v>335</v>
      </c>
      <c r="EV20" t="s">
        <v>336</v>
      </c>
      <c r="EW20" t="s">
        <v>336</v>
      </c>
      <c r="EX20" t="s">
        <v>336</v>
      </c>
      <c r="EY20" t="s">
        <v>336</v>
      </c>
      <c r="EZ20">
        <v>0</v>
      </c>
      <c r="FA20">
        <v>100</v>
      </c>
      <c r="FB20">
        <v>100</v>
      </c>
      <c r="FC20">
        <v>4.4349999999999996</v>
      </c>
      <c r="FD20">
        <v>0.1125</v>
      </c>
      <c r="FE20">
        <v>4.2864744980656342</v>
      </c>
      <c r="FF20">
        <v>6.7843858137211317E-4</v>
      </c>
      <c r="FG20">
        <v>-9.1149672394835243E-7</v>
      </c>
      <c r="FH20">
        <v>3.4220399332756191E-10</v>
      </c>
      <c r="FI20">
        <v>2.689016991459461E-2</v>
      </c>
      <c r="FJ20">
        <v>-1.0294496597657229E-2</v>
      </c>
      <c r="FK20">
        <v>9.3241379300954626E-4</v>
      </c>
      <c r="FL20">
        <v>-3.1998259251072341E-6</v>
      </c>
      <c r="FM20">
        <v>1</v>
      </c>
      <c r="FN20">
        <v>2092</v>
      </c>
      <c r="FO20">
        <v>0</v>
      </c>
      <c r="FP20">
        <v>27</v>
      </c>
      <c r="FQ20">
        <v>5.8</v>
      </c>
      <c r="FR20">
        <v>5.7</v>
      </c>
      <c r="FS20">
        <v>1.33667</v>
      </c>
      <c r="FT20">
        <v>2.36206</v>
      </c>
      <c r="FU20">
        <v>2.1496599999999999</v>
      </c>
      <c r="FV20">
        <v>2.7807599999999999</v>
      </c>
      <c r="FW20">
        <v>2.1508799999999999</v>
      </c>
      <c r="FX20">
        <v>2.3706100000000001</v>
      </c>
      <c r="FY20">
        <v>25.983899999999998</v>
      </c>
      <c r="FZ20">
        <v>16.023299999999999</v>
      </c>
      <c r="GA20">
        <v>19</v>
      </c>
      <c r="GB20">
        <v>613.72699999999998</v>
      </c>
      <c r="GC20">
        <v>733.42499999999995</v>
      </c>
      <c r="GD20">
        <v>19.9998</v>
      </c>
      <c r="GE20">
        <v>22.1281</v>
      </c>
      <c r="GF20">
        <v>30.0002</v>
      </c>
      <c r="GG20">
        <v>21.987200000000001</v>
      </c>
      <c r="GH20">
        <v>21.941500000000001</v>
      </c>
      <c r="GI20">
        <v>26.777699999999999</v>
      </c>
      <c r="GJ20">
        <v>25.003799999999998</v>
      </c>
      <c r="GK20">
        <v>11.409700000000001</v>
      </c>
      <c r="GL20">
        <v>20</v>
      </c>
      <c r="GM20">
        <v>420</v>
      </c>
      <c r="GN20">
        <v>16.671099999999999</v>
      </c>
      <c r="GO20">
        <v>101.357</v>
      </c>
      <c r="GP20">
        <v>102.10899999999999</v>
      </c>
    </row>
    <row r="21" spans="1:198" x14ac:dyDescent="0.25">
      <c r="A21">
        <v>5</v>
      </c>
      <c r="B21">
        <v>1654273480.0999999</v>
      </c>
      <c r="C21">
        <v>279</v>
      </c>
      <c r="D21" t="s">
        <v>343</v>
      </c>
      <c r="E21" t="s">
        <v>344</v>
      </c>
      <c r="F21">
        <v>15</v>
      </c>
      <c r="G21">
        <v>1654273472.099999</v>
      </c>
      <c r="H21">
        <f t="shared" si="0"/>
        <v>2.1398914464739686E-3</v>
      </c>
      <c r="I21">
        <f t="shared" si="1"/>
        <v>2.1398914464739685</v>
      </c>
      <c r="J21">
        <f t="shared" si="2"/>
        <v>15.273540318507054</v>
      </c>
      <c r="K21">
        <f t="shared" si="3"/>
        <v>414.0309677419354</v>
      </c>
      <c r="L21">
        <f t="shared" si="4"/>
        <v>259.28768027892096</v>
      </c>
      <c r="M21">
        <f t="shared" si="5"/>
        <v>21.971862396234496</v>
      </c>
      <c r="N21">
        <f t="shared" si="6"/>
        <v>35.084703759236646</v>
      </c>
      <c r="O21">
        <f t="shared" si="7"/>
        <v>0.16954693613808969</v>
      </c>
      <c r="P21">
        <f t="shared" si="8"/>
        <v>3.1889755000119511</v>
      </c>
      <c r="Q21">
        <f t="shared" si="9"/>
        <v>0.16469361172208127</v>
      </c>
      <c r="R21">
        <f t="shared" si="10"/>
        <v>0.10335798720933487</v>
      </c>
      <c r="S21">
        <f t="shared" si="11"/>
        <v>160.17787847338963</v>
      </c>
      <c r="T21">
        <f t="shared" si="12"/>
        <v>21.063160564462656</v>
      </c>
      <c r="U21">
        <f t="shared" si="13"/>
        <v>21.352961290322579</v>
      </c>
      <c r="V21">
        <f t="shared" si="14"/>
        <v>2.550587513520207</v>
      </c>
      <c r="W21">
        <f t="shared" si="15"/>
        <v>60.214113356596044</v>
      </c>
      <c r="X21">
        <f t="shared" si="16"/>
        <v>1.4757126155390512</v>
      </c>
      <c r="Y21">
        <f t="shared" si="17"/>
        <v>2.4507752971461749</v>
      </c>
      <c r="Z21">
        <f t="shared" si="18"/>
        <v>1.0748748979811558</v>
      </c>
      <c r="AA21">
        <f t="shared" si="19"/>
        <v>-94.369212789502015</v>
      </c>
      <c r="AB21">
        <f t="shared" si="20"/>
        <v>-111.70293559357651</v>
      </c>
      <c r="AC21">
        <f t="shared" si="21"/>
        <v>-7.1169129616959301</v>
      </c>
      <c r="AD21">
        <f t="shared" si="22"/>
        <v>-53.011182871384833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45714.910221130573</v>
      </c>
      <c r="AJ21">
        <f t="shared" si="26"/>
        <v>900.0016129032258</v>
      </c>
      <c r="AK21">
        <f t="shared" si="27"/>
        <v>765.64038604841198</v>
      </c>
      <c r="AL21">
        <f t="shared" si="28"/>
        <v>0.85071001548387093</v>
      </c>
      <c r="AM21">
        <f t="shared" si="29"/>
        <v>0.17797510157419355</v>
      </c>
      <c r="AN21">
        <v>2.2000000000000002</v>
      </c>
      <c r="AO21">
        <v>0.5</v>
      </c>
      <c r="AP21" t="s">
        <v>331</v>
      </c>
      <c r="AQ21">
        <v>2</v>
      </c>
      <c r="AR21">
        <v>1654273472.099999</v>
      </c>
      <c r="AS21">
        <v>414.0309677419354</v>
      </c>
      <c r="AT21">
        <v>419.956064516129</v>
      </c>
      <c r="AU21">
        <v>17.414732258064522</v>
      </c>
      <c r="AV21">
        <v>16.643777419354841</v>
      </c>
      <c r="AW21">
        <v>409.596</v>
      </c>
      <c r="AX21">
        <v>17.30337419354839</v>
      </c>
      <c r="AY21">
        <v>600.00619354838716</v>
      </c>
      <c r="AZ21">
        <v>84.639322580645171</v>
      </c>
      <c r="BA21">
        <v>0.1000000612903226</v>
      </c>
      <c r="BB21">
        <v>20.703238709677411</v>
      </c>
      <c r="BC21">
        <v>21.352961290322579</v>
      </c>
      <c r="BD21">
        <v>999.90000000000032</v>
      </c>
      <c r="BE21">
        <v>0</v>
      </c>
      <c r="BF21">
        <v>0</v>
      </c>
      <c r="BG21">
        <v>10000.11903225807</v>
      </c>
      <c r="BH21">
        <v>271.04158064516128</v>
      </c>
      <c r="BI21">
        <v>1.22233129032258</v>
      </c>
      <c r="BJ21">
        <v>-5.9250951612903222</v>
      </c>
      <c r="BK21">
        <v>421.36900000000003</v>
      </c>
      <c r="BL21">
        <v>427.06396774193553</v>
      </c>
      <c r="BM21">
        <v>0.77095674193548402</v>
      </c>
      <c r="BN21">
        <v>419.956064516129</v>
      </c>
      <c r="BO21">
        <v>16.643777419354841</v>
      </c>
      <c r="BP21">
        <v>1.4739716129032261</v>
      </c>
      <c r="BQ21">
        <v>1.4087183870967741</v>
      </c>
      <c r="BR21">
        <v>12.700799999999999</v>
      </c>
      <c r="BS21">
        <v>12.01180322580645</v>
      </c>
      <c r="BT21">
        <v>900.0016129032258</v>
      </c>
      <c r="BU21">
        <v>0.6429985483870968</v>
      </c>
      <c r="BV21">
        <v>0.35700141935483859</v>
      </c>
      <c r="BW21">
        <v>22</v>
      </c>
      <c r="BX21">
        <v>15031.741935483869</v>
      </c>
      <c r="BY21">
        <v>1654273071.5999999</v>
      </c>
      <c r="BZ21" t="s">
        <v>332</v>
      </c>
      <c r="CA21">
        <v>1654273066.0999999</v>
      </c>
      <c r="CB21">
        <v>1654273071.5999999</v>
      </c>
      <c r="CC21">
        <v>2</v>
      </c>
      <c r="CD21">
        <v>-3.7999999999999999E-2</v>
      </c>
      <c r="CE21">
        <v>3.0000000000000001E-3</v>
      </c>
      <c r="CF21">
        <v>4.4359999999999999</v>
      </c>
      <c r="CG21">
        <v>9.1999999999999998E-2</v>
      </c>
      <c r="CH21">
        <v>420</v>
      </c>
      <c r="CI21">
        <v>16</v>
      </c>
      <c r="CJ21">
        <v>0.28000000000000003</v>
      </c>
      <c r="CK21">
        <v>0.1</v>
      </c>
      <c r="CL21">
        <v>-5.92764325</v>
      </c>
      <c r="CM21">
        <v>-1.514420262662344E-2</v>
      </c>
      <c r="CN21">
        <v>3.061350252645885E-2</v>
      </c>
      <c r="CO21">
        <v>1</v>
      </c>
      <c r="CP21">
        <v>0.77367005</v>
      </c>
      <c r="CQ21">
        <v>-8.6446266416510237E-2</v>
      </c>
      <c r="CR21">
        <v>1.512249467341616E-2</v>
      </c>
      <c r="CS21">
        <v>1</v>
      </c>
      <c r="CT21">
        <v>2</v>
      </c>
      <c r="CU21">
        <v>2</v>
      </c>
      <c r="CV21" t="s">
        <v>333</v>
      </c>
      <c r="CW21">
        <v>3.23908</v>
      </c>
      <c r="CX21">
        <v>2.7814100000000002</v>
      </c>
      <c r="CY21">
        <v>8.2171900000000006E-2</v>
      </c>
      <c r="CZ21">
        <v>8.4862499999999993E-2</v>
      </c>
      <c r="DA21">
        <v>8.1723000000000004E-2</v>
      </c>
      <c r="DB21">
        <v>8.0932100000000007E-2</v>
      </c>
      <c r="DC21">
        <v>23440.6</v>
      </c>
      <c r="DD21">
        <v>23099.8</v>
      </c>
      <c r="DE21">
        <v>24533.4</v>
      </c>
      <c r="DF21">
        <v>22469.7</v>
      </c>
      <c r="DG21">
        <v>33261.9</v>
      </c>
      <c r="DH21">
        <v>26355.3</v>
      </c>
      <c r="DI21">
        <v>40066.9</v>
      </c>
      <c r="DJ21">
        <v>31132.2</v>
      </c>
      <c r="DK21">
        <v>2.26355</v>
      </c>
      <c r="DL21">
        <v>2.3706299999999998</v>
      </c>
      <c r="DM21">
        <v>4.1454999999999999E-2</v>
      </c>
      <c r="DN21">
        <v>0</v>
      </c>
      <c r="DO21">
        <v>20.664100000000001</v>
      </c>
      <c r="DP21">
        <v>999.9</v>
      </c>
      <c r="DQ21">
        <v>76.7</v>
      </c>
      <c r="DR21">
        <v>20.3</v>
      </c>
      <c r="DS21">
        <v>21.6629</v>
      </c>
      <c r="DT21">
        <v>62.720100000000002</v>
      </c>
      <c r="DU21">
        <v>13.3734</v>
      </c>
      <c r="DV21">
        <v>2</v>
      </c>
      <c r="DW21">
        <v>-0.38337399999999999</v>
      </c>
      <c r="DX21">
        <v>0.31774200000000002</v>
      </c>
      <c r="DY21">
        <v>20.375699999999998</v>
      </c>
      <c r="DZ21">
        <v>5.2339099999999998</v>
      </c>
      <c r="EA21">
        <v>11.9381</v>
      </c>
      <c r="EB21">
        <v>4.9795999999999996</v>
      </c>
      <c r="EC21">
        <v>3.282</v>
      </c>
      <c r="ED21">
        <v>1066.9000000000001</v>
      </c>
      <c r="EE21">
        <v>3568.4</v>
      </c>
      <c r="EF21">
        <v>277</v>
      </c>
      <c r="EG21">
        <v>101.5</v>
      </c>
      <c r="EH21">
        <v>4.9716500000000003</v>
      </c>
      <c r="EI21">
        <v>1.8611500000000001</v>
      </c>
      <c r="EJ21">
        <v>1.8666100000000001</v>
      </c>
      <c r="EK21">
        <v>1.8577600000000001</v>
      </c>
      <c r="EL21">
        <v>1.8624499999999999</v>
      </c>
      <c r="EM21">
        <v>1.8629500000000001</v>
      </c>
      <c r="EN21">
        <v>1.8638600000000001</v>
      </c>
      <c r="EO21">
        <v>1.8595900000000001</v>
      </c>
      <c r="EP21">
        <v>0</v>
      </c>
      <c r="EQ21">
        <v>0</v>
      </c>
      <c r="ER21">
        <v>0</v>
      </c>
      <c r="ES21">
        <v>0</v>
      </c>
      <c r="ET21" t="s">
        <v>334</v>
      </c>
      <c r="EU21" t="s">
        <v>335</v>
      </c>
      <c r="EV21" t="s">
        <v>336</v>
      </c>
      <c r="EW21" t="s">
        <v>336</v>
      </c>
      <c r="EX21" t="s">
        <v>336</v>
      </c>
      <c r="EY21" t="s">
        <v>336</v>
      </c>
      <c r="EZ21">
        <v>0</v>
      </c>
      <c r="FA21">
        <v>100</v>
      </c>
      <c r="FB21">
        <v>100</v>
      </c>
      <c r="FC21">
        <v>4.4349999999999996</v>
      </c>
      <c r="FD21">
        <v>0.11119999999999999</v>
      </c>
      <c r="FE21">
        <v>4.2864744980656342</v>
      </c>
      <c r="FF21">
        <v>6.7843858137211317E-4</v>
      </c>
      <c r="FG21">
        <v>-9.1149672394835243E-7</v>
      </c>
      <c r="FH21">
        <v>3.4220399332756191E-10</v>
      </c>
      <c r="FI21">
        <v>2.689016991459461E-2</v>
      </c>
      <c r="FJ21">
        <v>-1.0294496597657229E-2</v>
      </c>
      <c r="FK21">
        <v>9.3241379300954626E-4</v>
      </c>
      <c r="FL21">
        <v>-3.1998259251072341E-6</v>
      </c>
      <c r="FM21">
        <v>1</v>
      </c>
      <c r="FN21">
        <v>2092</v>
      </c>
      <c r="FO21">
        <v>0</v>
      </c>
      <c r="FP21">
        <v>27</v>
      </c>
      <c r="FQ21">
        <v>6.9</v>
      </c>
      <c r="FR21">
        <v>6.8</v>
      </c>
      <c r="FS21">
        <v>1.33789</v>
      </c>
      <c r="FT21">
        <v>2.3718300000000001</v>
      </c>
      <c r="FU21">
        <v>2.1496599999999999</v>
      </c>
      <c r="FV21">
        <v>2.7783199999999999</v>
      </c>
      <c r="FW21">
        <v>2.1508799999999999</v>
      </c>
      <c r="FX21">
        <v>2.3278799999999999</v>
      </c>
      <c r="FY21">
        <v>26.0456</v>
      </c>
      <c r="FZ21">
        <v>15.997</v>
      </c>
      <c r="GA21">
        <v>19</v>
      </c>
      <c r="GB21">
        <v>614.04</v>
      </c>
      <c r="GC21">
        <v>732.66</v>
      </c>
      <c r="GD21">
        <v>19.999400000000001</v>
      </c>
      <c r="GE21">
        <v>22.150500000000001</v>
      </c>
      <c r="GF21">
        <v>30.0001</v>
      </c>
      <c r="GG21">
        <v>22.027999999999999</v>
      </c>
      <c r="GH21">
        <v>21.986899999999999</v>
      </c>
      <c r="GI21">
        <v>26.800799999999999</v>
      </c>
      <c r="GJ21">
        <v>25.286799999999999</v>
      </c>
      <c r="GK21">
        <v>10.6592</v>
      </c>
      <c r="GL21">
        <v>20</v>
      </c>
      <c r="GM21">
        <v>420</v>
      </c>
      <c r="GN21">
        <v>16.616700000000002</v>
      </c>
      <c r="GO21">
        <v>101.357</v>
      </c>
      <c r="GP21">
        <v>102.09699999999999</v>
      </c>
    </row>
    <row r="22" spans="1:198" x14ac:dyDescent="0.25">
      <c r="A22">
        <v>6</v>
      </c>
      <c r="B22">
        <v>1654273553.0999999</v>
      </c>
      <c r="C22">
        <v>352</v>
      </c>
      <c r="D22" t="s">
        <v>345</v>
      </c>
      <c r="E22" t="s">
        <v>346</v>
      </c>
      <c r="F22">
        <v>15</v>
      </c>
      <c r="G22">
        <v>1654273545.099999</v>
      </c>
      <c r="H22">
        <f t="shared" si="0"/>
        <v>2.106467480606129E-3</v>
      </c>
      <c r="I22">
        <f t="shared" si="1"/>
        <v>2.106467480606129</v>
      </c>
      <c r="J22">
        <f t="shared" si="2"/>
        <v>14.232880889020377</v>
      </c>
      <c r="K22">
        <f t="shared" si="3"/>
        <v>414.46290322580649</v>
      </c>
      <c r="L22">
        <f t="shared" si="4"/>
        <v>274.37162970589873</v>
      </c>
      <c r="M22">
        <f t="shared" si="5"/>
        <v>23.250372498229957</v>
      </c>
      <c r="N22">
        <f t="shared" si="6"/>
        <v>35.121768591844543</v>
      </c>
      <c r="O22">
        <f t="shared" si="7"/>
        <v>0.17530139390018337</v>
      </c>
      <c r="P22">
        <f t="shared" si="8"/>
        <v>3.1878643991011733</v>
      </c>
      <c r="Q22">
        <f t="shared" si="9"/>
        <v>0.17011670559264297</v>
      </c>
      <c r="R22">
        <f t="shared" si="10"/>
        <v>0.10677599171417543</v>
      </c>
      <c r="S22">
        <f t="shared" si="11"/>
        <v>106.7855498134314</v>
      </c>
      <c r="T22">
        <f t="shared" si="12"/>
        <v>20.690078921250745</v>
      </c>
      <c r="U22">
        <f t="shared" si="13"/>
        <v>20.98376774193548</v>
      </c>
      <c r="V22">
        <f t="shared" si="14"/>
        <v>2.4934432090941727</v>
      </c>
      <c r="W22">
        <f t="shared" si="15"/>
        <v>60.257123018269596</v>
      </c>
      <c r="X22">
        <f t="shared" si="16"/>
        <v>1.4686764676588382</v>
      </c>
      <c r="Y22">
        <f t="shared" si="17"/>
        <v>2.4373491366548388</v>
      </c>
      <c r="Z22">
        <f t="shared" si="18"/>
        <v>1.0247667414353345</v>
      </c>
      <c r="AA22">
        <f t="shared" si="19"/>
        <v>-92.895215894730285</v>
      </c>
      <c r="AB22">
        <f t="shared" si="20"/>
        <v>-63.535956983683484</v>
      </c>
      <c r="AC22">
        <f t="shared" si="21"/>
        <v>-4.0400032946813456</v>
      </c>
      <c r="AD22">
        <f t="shared" si="22"/>
        <v>-53.685626359663708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45708.151612667338</v>
      </c>
      <c r="AJ22">
        <f t="shared" si="26"/>
        <v>600.00232258064511</v>
      </c>
      <c r="AK22">
        <f t="shared" si="27"/>
        <v>510.42803042343689</v>
      </c>
      <c r="AL22">
        <f t="shared" si="28"/>
        <v>0.85071009096774164</v>
      </c>
      <c r="AM22">
        <f t="shared" si="29"/>
        <v>0.17797522741935481</v>
      </c>
      <c r="AN22">
        <v>2.2000000000000002</v>
      </c>
      <c r="AO22">
        <v>0.5</v>
      </c>
      <c r="AP22" t="s">
        <v>331</v>
      </c>
      <c r="AQ22">
        <v>2</v>
      </c>
      <c r="AR22">
        <v>1654273545.099999</v>
      </c>
      <c r="AS22">
        <v>414.46290322580649</v>
      </c>
      <c r="AT22">
        <v>420.00154838709682</v>
      </c>
      <c r="AU22">
        <v>17.331470967741939</v>
      </c>
      <c r="AV22">
        <v>16.57251290322581</v>
      </c>
      <c r="AW22">
        <v>410.02790322580643</v>
      </c>
      <c r="AX22">
        <v>17.221680645161289</v>
      </c>
      <c r="AY22">
        <v>600.02135483870961</v>
      </c>
      <c r="AZ22">
        <v>84.640387096774205</v>
      </c>
      <c r="BA22">
        <v>0.1000524419354839</v>
      </c>
      <c r="BB22">
        <v>20.614080645161291</v>
      </c>
      <c r="BC22">
        <v>20.98376774193548</v>
      </c>
      <c r="BD22">
        <v>999.90000000000032</v>
      </c>
      <c r="BE22">
        <v>0</v>
      </c>
      <c r="BF22">
        <v>0</v>
      </c>
      <c r="BG22">
        <v>9995.282258064517</v>
      </c>
      <c r="BH22">
        <v>182.4708064516129</v>
      </c>
      <c r="BI22">
        <v>1.234792580645161</v>
      </c>
      <c r="BJ22">
        <v>-5.538641612903227</v>
      </c>
      <c r="BK22">
        <v>421.77287096774182</v>
      </c>
      <c r="BL22">
        <v>427.07922580645157</v>
      </c>
      <c r="BM22">
        <v>0.75896216129032268</v>
      </c>
      <c r="BN22">
        <v>420.00154838709682</v>
      </c>
      <c r="BO22">
        <v>16.57251290322581</v>
      </c>
      <c r="BP22">
        <v>1.466941612903226</v>
      </c>
      <c r="BQ22">
        <v>1.402703548387096</v>
      </c>
      <c r="BR22">
        <v>12.62786451612903</v>
      </c>
      <c r="BS22">
        <v>11.946864516129031</v>
      </c>
      <c r="BT22">
        <v>600.00232258064511</v>
      </c>
      <c r="BU22">
        <v>0.64299696774193527</v>
      </c>
      <c r="BV22">
        <v>0.35700303225806451</v>
      </c>
      <c r="BW22">
        <v>22</v>
      </c>
      <c r="BX22">
        <v>10021.151612903221</v>
      </c>
      <c r="BY22">
        <v>1654273071.5999999</v>
      </c>
      <c r="BZ22" t="s">
        <v>332</v>
      </c>
      <c r="CA22">
        <v>1654273066.0999999</v>
      </c>
      <c r="CB22">
        <v>1654273071.5999999</v>
      </c>
      <c r="CC22">
        <v>2</v>
      </c>
      <c r="CD22">
        <v>-3.7999999999999999E-2</v>
      </c>
      <c r="CE22">
        <v>3.0000000000000001E-3</v>
      </c>
      <c r="CF22">
        <v>4.4359999999999999</v>
      </c>
      <c r="CG22">
        <v>9.1999999999999998E-2</v>
      </c>
      <c r="CH22">
        <v>420</v>
      </c>
      <c r="CI22">
        <v>16</v>
      </c>
      <c r="CJ22">
        <v>0.28000000000000003</v>
      </c>
      <c r="CK22">
        <v>0.1</v>
      </c>
      <c r="CL22">
        <v>-5.5330879999999993</v>
      </c>
      <c r="CM22">
        <v>-3.9479999999993118E-2</v>
      </c>
      <c r="CN22">
        <v>3.035134405590633E-2</v>
      </c>
      <c r="CO22">
        <v>1</v>
      </c>
      <c r="CP22">
        <v>0.75361294999999995</v>
      </c>
      <c r="CQ22">
        <v>8.6626559099435438E-2</v>
      </c>
      <c r="CR22">
        <v>1.8714272267376569E-2</v>
      </c>
      <c r="CS22">
        <v>1</v>
      </c>
      <c r="CT22">
        <v>2</v>
      </c>
      <c r="CU22">
        <v>2</v>
      </c>
      <c r="CV22" t="s">
        <v>333</v>
      </c>
      <c r="CW22">
        <v>3.2391299999999998</v>
      </c>
      <c r="CX22">
        <v>2.7812399999999999</v>
      </c>
      <c r="CY22">
        <v>8.2230999999999999E-2</v>
      </c>
      <c r="CZ22">
        <v>8.4852800000000006E-2</v>
      </c>
      <c r="DA22">
        <v>8.1353200000000001E-2</v>
      </c>
      <c r="DB22">
        <v>8.0603599999999997E-2</v>
      </c>
      <c r="DC22">
        <v>23439.7</v>
      </c>
      <c r="DD22">
        <v>23098.400000000001</v>
      </c>
      <c r="DE22">
        <v>24534.1</v>
      </c>
      <c r="DF22">
        <v>22468.1</v>
      </c>
      <c r="DG22">
        <v>33276.6</v>
      </c>
      <c r="DH22">
        <v>26363</v>
      </c>
      <c r="DI22">
        <v>40068.300000000003</v>
      </c>
      <c r="DJ22">
        <v>31130</v>
      </c>
      <c r="DK22">
        <v>2.2631800000000002</v>
      </c>
      <c r="DL22">
        <v>2.3689200000000001</v>
      </c>
      <c r="DM22">
        <v>2.9265900000000001E-2</v>
      </c>
      <c r="DN22">
        <v>0</v>
      </c>
      <c r="DO22">
        <v>20.492599999999999</v>
      </c>
      <c r="DP22">
        <v>999.9</v>
      </c>
      <c r="DQ22">
        <v>76.400000000000006</v>
      </c>
      <c r="DR22">
        <v>20.399999999999999</v>
      </c>
      <c r="DS22">
        <v>21.711200000000002</v>
      </c>
      <c r="DT22">
        <v>63.250100000000003</v>
      </c>
      <c r="DU22">
        <v>13.3894</v>
      </c>
      <c r="DV22">
        <v>2</v>
      </c>
      <c r="DW22">
        <v>-0.382276</v>
      </c>
      <c r="DX22">
        <v>0.293126</v>
      </c>
      <c r="DY22">
        <v>20.378699999999998</v>
      </c>
      <c r="DZ22">
        <v>5.2325600000000003</v>
      </c>
      <c r="EA22">
        <v>11.9381</v>
      </c>
      <c r="EB22">
        <v>4.9797000000000002</v>
      </c>
      <c r="EC22">
        <v>3.282</v>
      </c>
      <c r="ED22">
        <v>1069.0999999999999</v>
      </c>
      <c r="EE22">
        <v>3578.1</v>
      </c>
      <c r="EF22">
        <v>281.10000000000002</v>
      </c>
      <c r="EG22">
        <v>101.5</v>
      </c>
      <c r="EH22">
        <v>4.9716399999999998</v>
      </c>
      <c r="EI22">
        <v>1.86117</v>
      </c>
      <c r="EJ22">
        <v>1.8666100000000001</v>
      </c>
      <c r="EK22">
        <v>1.8577399999999999</v>
      </c>
      <c r="EL22">
        <v>1.86246</v>
      </c>
      <c r="EM22">
        <v>1.8629500000000001</v>
      </c>
      <c r="EN22">
        <v>1.86385</v>
      </c>
      <c r="EO22">
        <v>1.8595900000000001</v>
      </c>
      <c r="EP22">
        <v>0</v>
      </c>
      <c r="EQ22">
        <v>0</v>
      </c>
      <c r="ER22">
        <v>0</v>
      </c>
      <c r="ES22">
        <v>0</v>
      </c>
      <c r="ET22" t="s">
        <v>334</v>
      </c>
      <c r="EU22" t="s">
        <v>335</v>
      </c>
      <c r="EV22" t="s">
        <v>336</v>
      </c>
      <c r="EW22" t="s">
        <v>336</v>
      </c>
      <c r="EX22" t="s">
        <v>336</v>
      </c>
      <c r="EY22" t="s">
        <v>336</v>
      </c>
      <c r="EZ22">
        <v>0</v>
      </c>
      <c r="FA22">
        <v>100</v>
      </c>
      <c r="FB22">
        <v>100</v>
      </c>
      <c r="FC22">
        <v>4.4349999999999996</v>
      </c>
      <c r="FD22">
        <v>0.109</v>
      </c>
      <c r="FE22">
        <v>4.2864744980656342</v>
      </c>
      <c r="FF22">
        <v>6.7843858137211317E-4</v>
      </c>
      <c r="FG22">
        <v>-9.1149672394835243E-7</v>
      </c>
      <c r="FH22">
        <v>3.4220399332756191E-10</v>
      </c>
      <c r="FI22">
        <v>2.689016991459461E-2</v>
      </c>
      <c r="FJ22">
        <v>-1.0294496597657229E-2</v>
      </c>
      <c r="FK22">
        <v>9.3241379300954626E-4</v>
      </c>
      <c r="FL22">
        <v>-3.1998259251072341E-6</v>
      </c>
      <c r="FM22">
        <v>1</v>
      </c>
      <c r="FN22">
        <v>2092</v>
      </c>
      <c r="FO22">
        <v>0</v>
      </c>
      <c r="FP22">
        <v>27</v>
      </c>
      <c r="FQ22">
        <v>8.1</v>
      </c>
      <c r="FR22">
        <v>8</v>
      </c>
      <c r="FS22">
        <v>1.33911</v>
      </c>
      <c r="FT22">
        <v>2.36816</v>
      </c>
      <c r="FU22">
        <v>2.1496599999999999</v>
      </c>
      <c r="FV22">
        <v>2.7783199999999999</v>
      </c>
      <c r="FW22">
        <v>2.1508799999999999</v>
      </c>
      <c r="FX22">
        <v>2.3535200000000001</v>
      </c>
      <c r="FY22">
        <v>26.107399999999998</v>
      </c>
      <c r="FZ22">
        <v>16.005800000000001</v>
      </c>
      <c r="GA22">
        <v>19</v>
      </c>
      <c r="GB22">
        <v>614.22699999999998</v>
      </c>
      <c r="GC22">
        <v>731.70699999999999</v>
      </c>
      <c r="GD22">
        <v>19.999700000000001</v>
      </c>
      <c r="GE22">
        <v>22.171600000000002</v>
      </c>
      <c r="GF22">
        <v>30.0001</v>
      </c>
      <c r="GG22">
        <v>22.066199999999998</v>
      </c>
      <c r="GH22">
        <v>22.0275</v>
      </c>
      <c r="GI22">
        <v>26.8187</v>
      </c>
      <c r="GJ22">
        <v>25.848800000000001</v>
      </c>
      <c r="GK22">
        <v>9.5426199999999994</v>
      </c>
      <c r="GL22">
        <v>20</v>
      </c>
      <c r="GM22">
        <v>420</v>
      </c>
      <c r="GN22">
        <v>16.559899999999999</v>
      </c>
      <c r="GO22">
        <v>101.361</v>
      </c>
      <c r="GP22">
        <v>102.089</v>
      </c>
    </row>
    <row r="23" spans="1:198" x14ac:dyDescent="0.25">
      <c r="A23">
        <v>7</v>
      </c>
      <c r="B23">
        <v>1654273619.5</v>
      </c>
      <c r="C23">
        <v>418.40000009536737</v>
      </c>
      <c r="D23" t="s">
        <v>347</v>
      </c>
      <c r="E23" t="s">
        <v>348</v>
      </c>
      <c r="F23">
        <v>15</v>
      </c>
      <c r="G23">
        <v>1654273611.75</v>
      </c>
      <c r="H23">
        <f t="shared" si="0"/>
        <v>1.9068255293297656E-3</v>
      </c>
      <c r="I23">
        <f t="shared" si="1"/>
        <v>1.9068255293297656</v>
      </c>
      <c r="J23">
        <f t="shared" si="2"/>
        <v>12.547338579229644</v>
      </c>
      <c r="K23">
        <f t="shared" si="3"/>
        <v>415.06700000000012</v>
      </c>
      <c r="L23">
        <f t="shared" si="4"/>
        <v>282.76565471810471</v>
      </c>
      <c r="M23">
        <f t="shared" si="5"/>
        <v>23.96161186314346</v>
      </c>
      <c r="N23">
        <f t="shared" si="6"/>
        <v>35.1728513885975</v>
      </c>
      <c r="O23">
        <f t="shared" si="7"/>
        <v>0.16368116266963062</v>
      </c>
      <c r="P23">
        <f t="shared" si="8"/>
        <v>3.1901712217618439</v>
      </c>
      <c r="Q23">
        <f t="shared" si="9"/>
        <v>0.15915466572175013</v>
      </c>
      <c r="R23">
        <f t="shared" si="10"/>
        <v>9.986792735694075E-2</v>
      </c>
      <c r="S23">
        <f t="shared" si="11"/>
        <v>71.190386991454261</v>
      </c>
      <c r="T23">
        <f t="shared" si="12"/>
        <v>20.474748464040218</v>
      </c>
      <c r="U23">
        <f t="shared" si="13"/>
        <v>20.732700000000001</v>
      </c>
      <c r="V23">
        <f t="shared" si="14"/>
        <v>2.4552260395100358</v>
      </c>
      <c r="W23">
        <f t="shared" si="15"/>
        <v>60.297148457062889</v>
      </c>
      <c r="X23">
        <f t="shared" si="16"/>
        <v>1.4634320820776909</v>
      </c>
      <c r="Y23">
        <f t="shared" si="17"/>
        <v>2.4270336483984631</v>
      </c>
      <c r="Z23">
        <f t="shared" si="18"/>
        <v>0.99179395743234489</v>
      </c>
      <c r="AA23">
        <f t="shared" si="19"/>
        <v>-84.091005843442659</v>
      </c>
      <c r="AB23">
        <f t="shared" si="20"/>
        <v>-32.232940124234027</v>
      </c>
      <c r="AC23">
        <f t="shared" si="21"/>
        <v>-2.0447412579799207</v>
      </c>
      <c r="AD23">
        <f t="shared" si="22"/>
        <v>-47.178300234202347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45761.770378827845</v>
      </c>
      <c r="AJ23">
        <f t="shared" si="26"/>
        <v>400.00296666666668</v>
      </c>
      <c r="AK23">
        <f t="shared" si="27"/>
        <v>340.28646737258174</v>
      </c>
      <c r="AL23">
        <f t="shared" si="28"/>
        <v>0.85070985900000007</v>
      </c>
      <c r="AM23">
        <f t="shared" si="29"/>
        <v>0.17797464750000003</v>
      </c>
      <c r="AN23">
        <v>2.2000000000000002</v>
      </c>
      <c r="AO23">
        <v>0.5</v>
      </c>
      <c r="AP23" t="s">
        <v>331</v>
      </c>
      <c r="AQ23">
        <v>2</v>
      </c>
      <c r="AR23">
        <v>1654273611.75</v>
      </c>
      <c r="AS23">
        <v>415.06700000000012</v>
      </c>
      <c r="AT23">
        <v>419.95800000000003</v>
      </c>
      <c r="AU23">
        <v>17.269636666666671</v>
      </c>
      <c r="AV23">
        <v>16.58252666666667</v>
      </c>
      <c r="AW23">
        <v>410.63196666666659</v>
      </c>
      <c r="AX23">
        <v>17.16099333333333</v>
      </c>
      <c r="AY23">
        <v>599.98686666666663</v>
      </c>
      <c r="AZ23">
        <v>84.640219999999985</v>
      </c>
      <c r="BA23">
        <v>9.9957823333333334E-2</v>
      </c>
      <c r="BB23">
        <v>20.545286666666669</v>
      </c>
      <c r="BC23">
        <v>20.732700000000001</v>
      </c>
      <c r="BD23">
        <v>999.9000000000002</v>
      </c>
      <c r="BE23">
        <v>0</v>
      </c>
      <c r="BF23">
        <v>0</v>
      </c>
      <c r="BG23">
        <v>10005.08333333333</v>
      </c>
      <c r="BH23">
        <v>122.5853333333333</v>
      </c>
      <c r="BI23">
        <v>1.295228</v>
      </c>
      <c r="BJ23">
        <v>-4.8909113333333334</v>
      </c>
      <c r="BK23">
        <v>422.36106666666672</v>
      </c>
      <c r="BL23">
        <v>427.03930000000008</v>
      </c>
      <c r="BM23">
        <v>0.68711616666666686</v>
      </c>
      <c r="BN23">
        <v>419.95800000000003</v>
      </c>
      <c r="BO23">
        <v>16.58252666666667</v>
      </c>
      <c r="BP23">
        <v>1.4617063333333331</v>
      </c>
      <c r="BQ23">
        <v>1.403548666666667</v>
      </c>
      <c r="BR23">
        <v>12.573363333333329</v>
      </c>
      <c r="BS23">
        <v>11.956023333333331</v>
      </c>
      <c r="BT23">
        <v>400.00296666666668</v>
      </c>
      <c r="BU23">
        <v>0.6430047000000001</v>
      </c>
      <c r="BV23">
        <v>0.35699530000000002</v>
      </c>
      <c r="BW23">
        <v>22</v>
      </c>
      <c r="BX23">
        <v>6680.8236666666662</v>
      </c>
      <c r="BY23">
        <v>1654273071.5999999</v>
      </c>
      <c r="BZ23" t="s">
        <v>332</v>
      </c>
      <c r="CA23">
        <v>1654273066.0999999</v>
      </c>
      <c r="CB23">
        <v>1654273071.5999999</v>
      </c>
      <c r="CC23">
        <v>2</v>
      </c>
      <c r="CD23">
        <v>-3.7999999999999999E-2</v>
      </c>
      <c r="CE23">
        <v>3.0000000000000001E-3</v>
      </c>
      <c r="CF23">
        <v>4.4359999999999999</v>
      </c>
      <c r="CG23">
        <v>9.1999999999999998E-2</v>
      </c>
      <c r="CH23">
        <v>420</v>
      </c>
      <c r="CI23">
        <v>16</v>
      </c>
      <c r="CJ23">
        <v>0.28000000000000003</v>
      </c>
      <c r="CK23">
        <v>0.1</v>
      </c>
      <c r="CL23">
        <v>-4.8894463414634153</v>
      </c>
      <c r="CM23">
        <v>-7.1334379721645455E-2</v>
      </c>
      <c r="CN23">
        <v>1.8994610886055838E-2</v>
      </c>
      <c r="CO23">
        <v>1</v>
      </c>
      <c r="CP23">
        <v>0.68692551219512199</v>
      </c>
      <c r="CQ23">
        <v>4.1356486901690456E-3</v>
      </c>
      <c r="CR23">
        <v>9.5871631964757835E-4</v>
      </c>
      <c r="CS23">
        <v>1</v>
      </c>
      <c r="CT23">
        <v>2</v>
      </c>
      <c r="CU23">
        <v>2</v>
      </c>
      <c r="CV23" t="s">
        <v>333</v>
      </c>
      <c r="CW23">
        <v>3.2392599999999998</v>
      </c>
      <c r="CX23">
        <v>2.7815799999999999</v>
      </c>
      <c r="CY23">
        <v>8.2329700000000006E-2</v>
      </c>
      <c r="CZ23">
        <v>8.4845699999999996E-2</v>
      </c>
      <c r="DA23">
        <v>8.1274600000000002E-2</v>
      </c>
      <c r="DB23">
        <v>8.0708100000000005E-2</v>
      </c>
      <c r="DC23">
        <v>23436.2</v>
      </c>
      <c r="DD23">
        <v>23096.400000000001</v>
      </c>
      <c r="DE23">
        <v>24533.200000000001</v>
      </c>
      <c r="DF23">
        <v>22466.1</v>
      </c>
      <c r="DG23">
        <v>33278.6</v>
      </c>
      <c r="DH23">
        <v>26357.200000000001</v>
      </c>
      <c r="DI23">
        <v>40067.1</v>
      </c>
      <c r="DJ23">
        <v>31126.7</v>
      </c>
      <c r="DK23">
        <v>2.2633000000000001</v>
      </c>
      <c r="DL23">
        <v>2.3673000000000002</v>
      </c>
      <c r="DM23">
        <v>2.17445E-2</v>
      </c>
      <c r="DN23">
        <v>0</v>
      </c>
      <c r="DO23">
        <v>20.366700000000002</v>
      </c>
      <c r="DP23">
        <v>999.9</v>
      </c>
      <c r="DQ23">
        <v>76.099999999999994</v>
      </c>
      <c r="DR23">
        <v>20.5</v>
      </c>
      <c r="DS23">
        <v>21.760200000000001</v>
      </c>
      <c r="DT23">
        <v>62.5901</v>
      </c>
      <c r="DU23">
        <v>13.4495</v>
      </c>
      <c r="DV23">
        <v>2</v>
      </c>
      <c r="DW23">
        <v>-0.38056899999999999</v>
      </c>
      <c r="DX23">
        <v>0.29179699999999997</v>
      </c>
      <c r="DY23">
        <v>20.380600000000001</v>
      </c>
      <c r="DZ23">
        <v>5.2336099999999997</v>
      </c>
      <c r="EA23">
        <v>11.9381</v>
      </c>
      <c r="EB23">
        <v>4.9796500000000004</v>
      </c>
      <c r="EC23">
        <v>3.282</v>
      </c>
      <c r="ED23">
        <v>1071.2</v>
      </c>
      <c r="EE23">
        <v>3588</v>
      </c>
      <c r="EF23">
        <v>284.8</v>
      </c>
      <c r="EG23">
        <v>101.5</v>
      </c>
      <c r="EH23">
        <v>4.9716199999999997</v>
      </c>
      <c r="EI23">
        <v>1.8611500000000001</v>
      </c>
      <c r="EJ23">
        <v>1.8666100000000001</v>
      </c>
      <c r="EK23">
        <v>1.8577600000000001</v>
      </c>
      <c r="EL23">
        <v>1.8624799999999999</v>
      </c>
      <c r="EM23">
        <v>1.8629500000000001</v>
      </c>
      <c r="EN23">
        <v>1.8638600000000001</v>
      </c>
      <c r="EO23">
        <v>1.8595900000000001</v>
      </c>
      <c r="EP23">
        <v>0</v>
      </c>
      <c r="EQ23">
        <v>0</v>
      </c>
      <c r="ER23">
        <v>0</v>
      </c>
      <c r="ES23">
        <v>0</v>
      </c>
      <c r="ET23" t="s">
        <v>334</v>
      </c>
      <c r="EU23" t="s">
        <v>335</v>
      </c>
      <c r="EV23" t="s">
        <v>336</v>
      </c>
      <c r="EW23" t="s">
        <v>336</v>
      </c>
      <c r="EX23" t="s">
        <v>336</v>
      </c>
      <c r="EY23" t="s">
        <v>336</v>
      </c>
      <c r="EZ23">
        <v>0</v>
      </c>
      <c r="FA23">
        <v>100</v>
      </c>
      <c r="FB23">
        <v>100</v>
      </c>
      <c r="FC23">
        <v>4.4349999999999996</v>
      </c>
      <c r="FD23">
        <v>0.1087</v>
      </c>
      <c r="FE23">
        <v>4.2864744980656342</v>
      </c>
      <c r="FF23">
        <v>6.7843858137211317E-4</v>
      </c>
      <c r="FG23">
        <v>-9.1149672394835243E-7</v>
      </c>
      <c r="FH23">
        <v>3.4220399332756191E-10</v>
      </c>
      <c r="FI23">
        <v>2.689016991459461E-2</v>
      </c>
      <c r="FJ23">
        <v>-1.0294496597657229E-2</v>
      </c>
      <c r="FK23">
        <v>9.3241379300954626E-4</v>
      </c>
      <c r="FL23">
        <v>-3.1998259251072341E-6</v>
      </c>
      <c r="FM23">
        <v>1</v>
      </c>
      <c r="FN23">
        <v>2092</v>
      </c>
      <c r="FO23">
        <v>0</v>
      </c>
      <c r="FP23">
        <v>27</v>
      </c>
      <c r="FQ23">
        <v>9.1999999999999993</v>
      </c>
      <c r="FR23">
        <v>9.1</v>
      </c>
      <c r="FS23">
        <v>1.33911</v>
      </c>
      <c r="FT23">
        <v>2.3645</v>
      </c>
      <c r="FU23">
        <v>2.1496599999999999</v>
      </c>
      <c r="FV23">
        <v>2.7770999999999999</v>
      </c>
      <c r="FW23">
        <v>2.1508799999999999</v>
      </c>
      <c r="FX23">
        <v>2.3742700000000001</v>
      </c>
      <c r="FY23">
        <v>26.148499999999999</v>
      </c>
      <c r="FZ23">
        <v>16.005800000000001</v>
      </c>
      <c r="GA23">
        <v>19</v>
      </c>
      <c r="GB23">
        <v>614.71500000000003</v>
      </c>
      <c r="GC23">
        <v>730.76499999999999</v>
      </c>
      <c r="GD23">
        <v>20.0002</v>
      </c>
      <c r="GE23">
        <v>22.191400000000002</v>
      </c>
      <c r="GF23">
        <v>30.000299999999999</v>
      </c>
      <c r="GG23">
        <v>22.099</v>
      </c>
      <c r="GH23">
        <v>22.0642</v>
      </c>
      <c r="GI23">
        <v>26.837199999999999</v>
      </c>
      <c r="GJ23">
        <v>26.126799999999999</v>
      </c>
      <c r="GK23">
        <v>8.7969299999999997</v>
      </c>
      <c r="GL23">
        <v>20</v>
      </c>
      <c r="GM23">
        <v>420</v>
      </c>
      <c r="GN23">
        <v>16.488499999999998</v>
      </c>
      <c r="GO23">
        <v>101.357</v>
      </c>
      <c r="GP23">
        <v>102.07899999999999</v>
      </c>
    </row>
    <row r="24" spans="1:198" x14ac:dyDescent="0.25">
      <c r="A24">
        <v>8</v>
      </c>
      <c r="B24">
        <v>1654273685.5</v>
      </c>
      <c r="C24">
        <v>484.40000009536737</v>
      </c>
      <c r="D24" t="s">
        <v>349</v>
      </c>
      <c r="E24" t="s">
        <v>350</v>
      </c>
      <c r="F24">
        <v>15</v>
      </c>
      <c r="G24">
        <v>1654273677.5</v>
      </c>
      <c r="H24">
        <f t="shared" si="0"/>
        <v>1.8350927055514059E-3</v>
      </c>
      <c r="I24">
        <f t="shared" si="1"/>
        <v>1.8350927055514059</v>
      </c>
      <c r="J24">
        <f t="shared" si="2"/>
        <v>8.3207061608151491</v>
      </c>
      <c r="K24">
        <f t="shared" si="3"/>
        <v>416.64451612903241</v>
      </c>
      <c r="L24">
        <f t="shared" si="4"/>
        <v>325.63309331834995</v>
      </c>
      <c r="M24">
        <f t="shared" si="5"/>
        <v>27.594859152276381</v>
      </c>
      <c r="N24">
        <f t="shared" si="6"/>
        <v>35.307365790088461</v>
      </c>
      <c r="O24">
        <f t="shared" si="7"/>
        <v>0.16207189493307661</v>
      </c>
      <c r="P24">
        <f t="shared" si="8"/>
        <v>3.1889515934262045</v>
      </c>
      <c r="Q24">
        <f t="shared" si="9"/>
        <v>0.15763101954378383</v>
      </c>
      <c r="R24">
        <f t="shared" si="10"/>
        <v>9.8908246856394322E-2</v>
      </c>
      <c r="S24">
        <f t="shared" si="11"/>
        <v>35.59497912822151</v>
      </c>
      <c r="T24">
        <f t="shared" si="12"/>
        <v>20.250268889628646</v>
      </c>
      <c r="U24">
        <f t="shared" si="13"/>
        <v>20.506454838709679</v>
      </c>
      <c r="V24">
        <f t="shared" si="14"/>
        <v>2.4212278138776671</v>
      </c>
      <c r="W24">
        <f t="shared" si="15"/>
        <v>60.217385586327985</v>
      </c>
      <c r="X24">
        <f t="shared" si="16"/>
        <v>1.4572610207453205</v>
      </c>
      <c r="Y24">
        <f t="shared" si="17"/>
        <v>2.4200004808514692</v>
      </c>
      <c r="Z24">
        <f t="shared" si="18"/>
        <v>0.96396679313234657</v>
      </c>
      <c r="AA24">
        <f t="shared" si="19"/>
        <v>-80.927588314817001</v>
      </c>
      <c r="AB24">
        <f t="shared" si="20"/>
        <v>-1.4130941553565601</v>
      </c>
      <c r="AC24">
        <f t="shared" si="21"/>
        <v>-8.9550725418179877E-2</v>
      </c>
      <c r="AD24">
        <f t="shared" si="22"/>
        <v>-46.835254067370229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45746.460406332932</v>
      </c>
      <c r="AJ24">
        <f t="shared" si="26"/>
        <v>200.00003225806449</v>
      </c>
      <c r="AK24">
        <f t="shared" si="27"/>
        <v>170.14201679709501</v>
      </c>
      <c r="AL24">
        <f t="shared" si="28"/>
        <v>0.85070994677419343</v>
      </c>
      <c r="AM24">
        <f t="shared" si="29"/>
        <v>0.17797486693548387</v>
      </c>
      <c r="AN24">
        <v>2.2000000000000002</v>
      </c>
      <c r="AO24">
        <v>0.5</v>
      </c>
      <c r="AP24" t="s">
        <v>331</v>
      </c>
      <c r="AQ24">
        <v>2</v>
      </c>
      <c r="AR24">
        <v>1654273677.5</v>
      </c>
      <c r="AS24">
        <v>416.64451612903241</v>
      </c>
      <c r="AT24">
        <v>419.97583870967742</v>
      </c>
      <c r="AU24">
        <v>17.196406451612901</v>
      </c>
      <c r="AV24">
        <v>16.5351</v>
      </c>
      <c r="AW24">
        <v>412.20922580645151</v>
      </c>
      <c r="AX24">
        <v>17.089106451612899</v>
      </c>
      <c r="AY24">
        <v>599.99090322580651</v>
      </c>
      <c r="AZ24">
        <v>84.642216129032263</v>
      </c>
      <c r="BA24">
        <v>9.9966770967741925E-2</v>
      </c>
      <c r="BB24">
        <v>20.498235483870971</v>
      </c>
      <c r="BC24">
        <v>20.506454838709679</v>
      </c>
      <c r="BD24">
        <v>999.90000000000032</v>
      </c>
      <c r="BE24">
        <v>0</v>
      </c>
      <c r="BF24">
        <v>0</v>
      </c>
      <c r="BG24">
        <v>9999.6758064516125</v>
      </c>
      <c r="BH24">
        <v>61.714077419354837</v>
      </c>
      <c r="BI24">
        <v>1.92629064516129</v>
      </c>
      <c r="BJ24">
        <v>-3.331457096774193</v>
      </c>
      <c r="BK24">
        <v>423.93477419354838</v>
      </c>
      <c r="BL24">
        <v>427.03706451612902</v>
      </c>
      <c r="BM24">
        <v>0.66130877419354861</v>
      </c>
      <c r="BN24">
        <v>419.97583870967742</v>
      </c>
      <c r="BO24">
        <v>16.5351</v>
      </c>
      <c r="BP24">
        <v>1.4555416129032259</v>
      </c>
      <c r="BQ24">
        <v>1.3995674193548391</v>
      </c>
      <c r="BR24">
        <v>12.50896451612903</v>
      </c>
      <c r="BS24">
        <v>11.912948387096771</v>
      </c>
      <c r="BT24">
        <v>200.00003225806449</v>
      </c>
      <c r="BU24">
        <v>0.64300177419354843</v>
      </c>
      <c r="BV24">
        <v>0.35699822580645157</v>
      </c>
      <c r="BW24">
        <v>22</v>
      </c>
      <c r="BX24">
        <v>3340.3832258064522</v>
      </c>
      <c r="BY24">
        <v>1654273071.5999999</v>
      </c>
      <c r="BZ24" t="s">
        <v>332</v>
      </c>
      <c r="CA24">
        <v>1654273066.0999999</v>
      </c>
      <c r="CB24">
        <v>1654273071.5999999</v>
      </c>
      <c r="CC24">
        <v>2</v>
      </c>
      <c r="CD24">
        <v>-3.7999999999999999E-2</v>
      </c>
      <c r="CE24">
        <v>3.0000000000000001E-3</v>
      </c>
      <c r="CF24">
        <v>4.4359999999999999</v>
      </c>
      <c r="CG24">
        <v>9.1999999999999998E-2</v>
      </c>
      <c r="CH24">
        <v>420</v>
      </c>
      <c r="CI24">
        <v>16</v>
      </c>
      <c r="CJ24">
        <v>0.28000000000000003</v>
      </c>
      <c r="CK24">
        <v>0.1</v>
      </c>
      <c r="CL24">
        <v>-3.3168965853658539</v>
      </c>
      <c r="CM24">
        <v>-7.3892613240414393E-2</v>
      </c>
      <c r="CN24">
        <v>3.9312152072042479E-2</v>
      </c>
      <c r="CO24">
        <v>1</v>
      </c>
      <c r="CP24">
        <v>0.66240841463414646</v>
      </c>
      <c r="CQ24">
        <v>-1.9678620209061179E-2</v>
      </c>
      <c r="CR24">
        <v>2.213765658116078E-3</v>
      </c>
      <c r="CS24">
        <v>1</v>
      </c>
      <c r="CT24">
        <v>2</v>
      </c>
      <c r="CU24">
        <v>2</v>
      </c>
      <c r="CV24" t="s">
        <v>333</v>
      </c>
      <c r="CW24">
        <v>3.2390099999999999</v>
      </c>
      <c r="CX24">
        <v>2.7812999999999999</v>
      </c>
      <c r="CY24">
        <v>8.2545499999999994E-2</v>
      </c>
      <c r="CZ24">
        <v>8.4834699999999999E-2</v>
      </c>
      <c r="DA24">
        <v>8.10284E-2</v>
      </c>
      <c r="DB24">
        <v>8.0534999999999995E-2</v>
      </c>
      <c r="DC24">
        <v>23428.400000000001</v>
      </c>
      <c r="DD24">
        <v>23093.3</v>
      </c>
      <c r="DE24">
        <v>24530.9</v>
      </c>
      <c r="DF24">
        <v>22462.9</v>
      </c>
      <c r="DG24">
        <v>33285.4</v>
      </c>
      <c r="DH24">
        <v>26358.5</v>
      </c>
      <c r="DI24">
        <v>40064.400000000001</v>
      </c>
      <c r="DJ24">
        <v>31122.2</v>
      </c>
      <c r="DK24">
        <v>2.2623500000000001</v>
      </c>
      <c r="DL24">
        <v>2.3658999999999999</v>
      </c>
      <c r="DM24">
        <v>1.3954899999999999E-2</v>
      </c>
      <c r="DN24">
        <v>0</v>
      </c>
      <c r="DO24">
        <v>20.280899999999999</v>
      </c>
      <c r="DP24">
        <v>999.9</v>
      </c>
      <c r="DQ24">
        <v>75.8</v>
      </c>
      <c r="DR24">
        <v>20.6</v>
      </c>
      <c r="DS24">
        <v>21.8095</v>
      </c>
      <c r="DT24">
        <v>63.010100000000001</v>
      </c>
      <c r="DU24">
        <v>13.5296</v>
      </c>
      <c r="DV24">
        <v>2</v>
      </c>
      <c r="DW24">
        <v>-0.37684200000000001</v>
      </c>
      <c r="DX24">
        <v>0.30784299999999998</v>
      </c>
      <c r="DY24">
        <v>20.3828</v>
      </c>
      <c r="DZ24">
        <v>5.2322600000000001</v>
      </c>
      <c r="EA24">
        <v>11.9381</v>
      </c>
      <c r="EB24">
        <v>4.9797500000000001</v>
      </c>
      <c r="EC24">
        <v>3.282</v>
      </c>
      <c r="ED24">
        <v>1073.0999999999999</v>
      </c>
      <c r="EE24">
        <v>3596.7</v>
      </c>
      <c r="EF24">
        <v>287.60000000000002</v>
      </c>
      <c r="EG24">
        <v>101.5</v>
      </c>
      <c r="EH24">
        <v>4.9716399999999998</v>
      </c>
      <c r="EI24">
        <v>1.8611500000000001</v>
      </c>
      <c r="EJ24">
        <v>1.8666100000000001</v>
      </c>
      <c r="EK24">
        <v>1.8577600000000001</v>
      </c>
      <c r="EL24">
        <v>1.8624700000000001</v>
      </c>
      <c r="EM24">
        <v>1.8629500000000001</v>
      </c>
      <c r="EN24">
        <v>1.86385</v>
      </c>
      <c r="EO24">
        <v>1.8595900000000001</v>
      </c>
      <c r="EP24">
        <v>0</v>
      </c>
      <c r="EQ24">
        <v>0</v>
      </c>
      <c r="ER24">
        <v>0</v>
      </c>
      <c r="ES24">
        <v>0</v>
      </c>
      <c r="ET24" t="s">
        <v>334</v>
      </c>
      <c r="EU24" t="s">
        <v>335</v>
      </c>
      <c r="EV24" t="s">
        <v>336</v>
      </c>
      <c r="EW24" t="s">
        <v>336</v>
      </c>
      <c r="EX24" t="s">
        <v>336</v>
      </c>
      <c r="EY24" t="s">
        <v>336</v>
      </c>
      <c r="EZ24">
        <v>0</v>
      </c>
      <c r="FA24">
        <v>100</v>
      </c>
      <c r="FB24">
        <v>100</v>
      </c>
      <c r="FC24">
        <v>4.4349999999999996</v>
      </c>
      <c r="FD24">
        <v>0.1074</v>
      </c>
      <c r="FE24">
        <v>4.2864744980656342</v>
      </c>
      <c r="FF24">
        <v>6.7843858137211317E-4</v>
      </c>
      <c r="FG24">
        <v>-9.1149672394835243E-7</v>
      </c>
      <c r="FH24">
        <v>3.4220399332756191E-10</v>
      </c>
      <c r="FI24">
        <v>2.689016991459461E-2</v>
      </c>
      <c r="FJ24">
        <v>-1.0294496597657229E-2</v>
      </c>
      <c r="FK24">
        <v>9.3241379300954626E-4</v>
      </c>
      <c r="FL24">
        <v>-3.1998259251072341E-6</v>
      </c>
      <c r="FM24">
        <v>1</v>
      </c>
      <c r="FN24">
        <v>2092</v>
      </c>
      <c r="FO24">
        <v>0</v>
      </c>
      <c r="FP24">
        <v>27</v>
      </c>
      <c r="FQ24">
        <v>10.3</v>
      </c>
      <c r="FR24">
        <v>10.199999999999999</v>
      </c>
      <c r="FS24">
        <v>1.34033</v>
      </c>
      <c r="FT24">
        <v>2.36572</v>
      </c>
      <c r="FU24">
        <v>2.1496599999999999</v>
      </c>
      <c r="FV24">
        <v>2.7770999999999999</v>
      </c>
      <c r="FW24">
        <v>2.1508799999999999</v>
      </c>
      <c r="FX24">
        <v>2.36084</v>
      </c>
      <c r="FY24">
        <v>26.2104</v>
      </c>
      <c r="FZ24">
        <v>16.005800000000001</v>
      </c>
      <c r="GA24">
        <v>19</v>
      </c>
      <c r="GB24">
        <v>614.51099999999997</v>
      </c>
      <c r="GC24">
        <v>730.14</v>
      </c>
      <c r="GD24">
        <v>20</v>
      </c>
      <c r="GE24">
        <v>22.2257</v>
      </c>
      <c r="GF24">
        <v>30.000399999999999</v>
      </c>
      <c r="GG24">
        <v>22.139500000000002</v>
      </c>
      <c r="GH24">
        <v>22.1082</v>
      </c>
      <c r="GI24">
        <v>26.849</v>
      </c>
      <c r="GJ24">
        <v>26.397500000000001</v>
      </c>
      <c r="GK24">
        <v>7.6750699999999998</v>
      </c>
      <c r="GL24">
        <v>20</v>
      </c>
      <c r="GM24">
        <v>420</v>
      </c>
      <c r="GN24">
        <v>16.4938</v>
      </c>
      <c r="GO24">
        <v>101.35</v>
      </c>
      <c r="GP24">
        <v>102.065</v>
      </c>
    </row>
    <row r="25" spans="1:198" x14ac:dyDescent="0.25">
      <c r="A25">
        <v>9</v>
      </c>
      <c r="B25">
        <v>1654273764</v>
      </c>
      <c r="C25">
        <v>562.90000009536743</v>
      </c>
      <c r="D25" t="s">
        <v>351</v>
      </c>
      <c r="E25" t="s">
        <v>352</v>
      </c>
      <c r="F25">
        <v>15</v>
      </c>
      <c r="G25">
        <v>1654273756.25</v>
      </c>
      <c r="H25">
        <f t="shared" si="0"/>
        <v>1.8053774949258825E-3</v>
      </c>
      <c r="I25">
        <f t="shared" si="1"/>
        <v>1.8053774949258825</v>
      </c>
      <c r="J25">
        <f t="shared" si="2"/>
        <v>4.2773498559954781</v>
      </c>
      <c r="K25">
        <f t="shared" si="3"/>
        <v>418.13143333333329</v>
      </c>
      <c r="L25">
        <f t="shared" si="4"/>
        <v>367.49209529157997</v>
      </c>
      <c r="M25">
        <f t="shared" si="5"/>
        <v>31.143450295054052</v>
      </c>
      <c r="N25">
        <f t="shared" si="6"/>
        <v>35.434926839675988</v>
      </c>
      <c r="O25">
        <f t="shared" si="7"/>
        <v>0.16133616213109836</v>
      </c>
      <c r="P25">
        <f t="shared" si="8"/>
        <v>3.1911342485542726</v>
      </c>
      <c r="Q25">
        <f t="shared" si="9"/>
        <v>0.15693784677503622</v>
      </c>
      <c r="R25">
        <f t="shared" si="10"/>
        <v>9.8471338051769386E-2</v>
      </c>
      <c r="S25">
        <f t="shared" si="11"/>
        <v>17.797458899158428</v>
      </c>
      <c r="T25">
        <f t="shared" si="12"/>
        <v>20.118915758862883</v>
      </c>
      <c r="U25">
        <f t="shared" si="13"/>
        <v>20.38101</v>
      </c>
      <c r="V25">
        <f t="shared" si="14"/>
        <v>2.4025553213746416</v>
      </c>
      <c r="W25">
        <f t="shared" si="15"/>
        <v>60.062888158868901</v>
      </c>
      <c r="X25">
        <f t="shared" si="16"/>
        <v>1.4498159981781062</v>
      </c>
      <c r="Y25">
        <f t="shared" si="17"/>
        <v>2.4138299749144281</v>
      </c>
      <c r="Z25">
        <f t="shared" si="18"/>
        <v>0.95273932319653531</v>
      </c>
      <c r="AA25">
        <f t="shared" si="19"/>
        <v>-79.61714752623142</v>
      </c>
      <c r="AB25">
        <f t="shared" si="20"/>
        <v>13.04869311767318</v>
      </c>
      <c r="AC25">
        <f t="shared" si="21"/>
        <v>0.82565299262738812</v>
      </c>
      <c r="AD25">
        <f t="shared" si="22"/>
        <v>-47.945342516772421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45793.605101083049</v>
      </c>
      <c r="AJ25">
        <f t="shared" si="26"/>
        <v>99.999630000000025</v>
      </c>
      <c r="AK25">
        <f t="shared" si="27"/>
        <v>85.070695137263371</v>
      </c>
      <c r="AL25">
        <f t="shared" si="28"/>
        <v>0.85071009899999983</v>
      </c>
      <c r="AM25">
        <f t="shared" si="29"/>
        <v>0.17797524749999999</v>
      </c>
      <c r="AN25">
        <v>2.2000000000000002</v>
      </c>
      <c r="AO25">
        <v>0.5</v>
      </c>
      <c r="AP25" t="s">
        <v>331</v>
      </c>
      <c r="AQ25">
        <v>2</v>
      </c>
      <c r="AR25">
        <v>1654273756.25</v>
      </c>
      <c r="AS25">
        <v>418.13143333333329</v>
      </c>
      <c r="AT25">
        <v>419.9765666666666</v>
      </c>
      <c r="AU25">
        <v>17.107800000000001</v>
      </c>
      <c r="AV25">
        <v>16.457159999999998</v>
      </c>
      <c r="AW25">
        <v>413.69613333333342</v>
      </c>
      <c r="AX25">
        <v>17.002126666666669</v>
      </c>
      <c r="AY25">
        <v>600.00633333333337</v>
      </c>
      <c r="AZ25">
        <v>84.645920000000004</v>
      </c>
      <c r="BA25">
        <v>9.9985270000000001E-2</v>
      </c>
      <c r="BB25">
        <v>20.45685666666667</v>
      </c>
      <c r="BC25">
        <v>20.38101</v>
      </c>
      <c r="BD25">
        <v>999.9000000000002</v>
      </c>
      <c r="BE25">
        <v>0</v>
      </c>
      <c r="BF25">
        <v>0</v>
      </c>
      <c r="BG25">
        <v>10008.493333333339</v>
      </c>
      <c r="BH25">
        <v>30.748146666666671</v>
      </c>
      <c r="BI25">
        <v>6.0069840000000001</v>
      </c>
      <c r="BJ25">
        <v>-1.8450789999999999</v>
      </c>
      <c r="BK25">
        <v>425.40920000000011</v>
      </c>
      <c r="BL25">
        <v>427.00369999999998</v>
      </c>
      <c r="BM25">
        <v>0.65064539999999993</v>
      </c>
      <c r="BN25">
        <v>419.9765666666666</v>
      </c>
      <c r="BO25">
        <v>16.457159999999998</v>
      </c>
      <c r="BP25">
        <v>1.448105</v>
      </c>
      <c r="BQ25">
        <v>1.393030333333334</v>
      </c>
      <c r="BR25">
        <v>12.430960000000001</v>
      </c>
      <c r="BS25">
        <v>11.841986666666671</v>
      </c>
      <c r="BT25">
        <v>99.999630000000025</v>
      </c>
      <c r="BU25">
        <v>0.64299669999999998</v>
      </c>
      <c r="BV25">
        <v>0.35700329999999991</v>
      </c>
      <c r="BW25">
        <v>22</v>
      </c>
      <c r="BX25">
        <v>1670.1806666666671</v>
      </c>
      <c r="BY25">
        <v>1654273071.5999999</v>
      </c>
      <c r="BZ25" t="s">
        <v>332</v>
      </c>
      <c r="CA25">
        <v>1654273066.0999999</v>
      </c>
      <c r="CB25">
        <v>1654273071.5999999</v>
      </c>
      <c r="CC25">
        <v>2</v>
      </c>
      <c r="CD25">
        <v>-3.7999999999999999E-2</v>
      </c>
      <c r="CE25">
        <v>3.0000000000000001E-3</v>
      </c>
      <c r="CF25">
        <v>4.4359999999999999</v>
      </c>
      <c r="CG25">
        <v>9.1999999999999998E-2</v>
      </c>
      <c r="CH25">
        <v>420</v>
      </c>
      <c r="CI25">
        <v>16</v>
      </c>
      <c r="CJ25">
        <v>0.28000000000000003</v>
      </c>
      <c r="CK25">
        <v>0.1</v>
      </c>
      <c r="CL25">
        <v>-1.8406022500000001</v>
      </c>
      <c r="CM25">
        <v>-8.3086491557218006E-2</v>
      </c>
      <c r="CN25">
        <v>2.3941783714616999E-2</v>
      </c>
      <c r="CO25">
        <v>1</v>
      </c>
      <c r="CP25">
        <v>0.65204902499999995</v>
      </c>
      <c r="CQ25">
        <v>-2.2972626641651481E-2</v>
      </c>
      <c r="CR25">
        <v>2.633918008286325E-3</v>
      </c>
      <c r="CS25">
        <v>1</v>
      </c>
      <c r="CT25">
        <v>2</v>
      </c>
      <c r="CU25">
        <v>2</v>
      </c>
      <c r="CV25" t="s">
        <v>333</v>
      </c>
      <c r="CW25">
        <v>3.23895</v>
      </c>
      <c r="CX25">
        <v>2.7812800000000002</v>
      </c>
      <c r="CY25">
        <v>8.2771200000000003E-2</v>
      </c>
      <c r="CZ25">
        <v>8.4830699999999995E-2</v>
      </c>
      <c r="DA25">
        <v>8.0707699999999993E-2</v>
      </c>
      <c r="DB25">
        <v>8.0244899999999994E-2</v>
      </c>
      <c r="DC25">
        <v>23420.5</v>
      </c>
      <c r="DD25">
        <v>23090.3</v>
      </c>
      <c r="DE25">
        <v>24528.9</v>
      </c>
      <c r="DF25">
        <v>22460</v>
      </c>
      <c r="DG25">
        <v>33294.800000000003</v>
      </c>
      <c r="DH25">
        <v>26363.4</v>
      </c>
      <c r="DI25">
        <v>40061.4</v>
      </c>
      <c r="DJ25">
        <v>31118.1</v>
      </c>
      <c r="DK25">
        <v>2.2615699999999999</v>
      </c>
      <c r="DL25">
        <v>2.3636499999999998</v>
      </c>
      <c r="DM25">
        <v>1.00359E-2</v>
      </c>
      <c r="DN25">
        <v>0</v>
      </c>
      <c r="DO25">
        <v>20.2163</v>
      </c>
      <c r="DP25">
        <v>999.9</v>
      </c>
      <c r="DQ25">
        <v>75.5</v>
      </c>
      <c r="DR25">
        <v>20.8</v>
      </c>
      <c r="DS25">
        <v>21.9894</v>
      </c>
      <c r="DT25">
        <v>63.03</v>
      </c>
      <c r="DU25">
        <v>13.601800000000001</v>
      </c>
      <c r="DV25">
        <v>2</v>
      </c>
      <c r="DW25">
        <v>-0.37254100000000001</v>
      </c>
      <c r="DX25">
        <v>0.31790600000000002</v>
      </c>
      <c r="DY25">
        <v>20.383800000000001</v>
      </c>
      <c r="DZ25">
        <v>5.2339099999999998</v>
      </c>
      <c r="EA25">
        <v>11.9381</v>
      </c>
      <c r="EB25">
        <v>4.9800000000000004</v>
      </c>
      <c r="EC25">
        <v>3.282</v>
      </c>
      <c r="ED25">
        <v>1075.2</v>
      </c>
      <c r="EE25">
        <v>3606.9</v>
      </c>
      <c r="EF25">
        <v>290.5</v>
      </c>
      <c r="EG25">
        <v>101.5</v>
      </c>
      <c r="EH25">
        <v>4.9716300000000002</v>
      </c>
      <c r="EI25">
        <v>1.86114</v>
      </c>
      <c r="EJ25">
        <v>1.86663</v>
      </c>
      <c r="EK25">
        <v>1.8577600000000001</v>
      </c>
      <c r="EL25">
        <v>1.8624700000000001</v>
      </c>
      <c r="EM25">
        <v>1.8629500000000001</v>
      </c>
      <c r="EN25">
        <v>1.8638600000000001</v>
      </c>
      <c r="EO25">
        <v>1.8595900000000001</v>
      </c>
      <c r="EP25">
        <v>0</v>
      </c>
      <c r="EQ25">
        <v>0</v>
      </c>
      <c r="ER25">
        <v>0</v>
      </c>
      <c r="ES25">
        <v>0</v>
      </c>
      <c r="ET25" t="s">
        <v>334</v>
      </c>
      <c r="EU25" t="s">
        <v>335</v>
      </c>
      <c r="EV25" t="s">
        <v>336</v>
      </c>
      <c r="EW25" t="s">
        <v>336</v>
      </c>
      <c r="EX25" t="s">
        <v>336</v>
      </c>
      <c r="EY25" t="s">
        <v>336</v>
      </c>
      <c r="EZ25">
        <v>0</v>
      </c>
      <c r="FA25">
        <v>100</v>
      </c>
      <c r="FB25">
        <v>100</v>
      </c>
      <c r="FC25">
        <v>4.4359999999999999</v>
      </c>
      <c r="FD25">
        <v>0.1057</v>
      </c>
      <c r="FE25">
        <v>4.2864744980656342</v>
      </c>
      <c r="FF25">
        <v>6.7843858137211317E-4</v>
      </c>
      <c r="FG25">
        <v>-9.1149672394835243E-7</v>
      </c>
      <c r="FH25">
        <v>3.4220399332756191E-10</v>
      </c>
      <c r="FI25">
        <v>2.689016991459461E-2</v>
      </c>
      <c r="FJ25">
        <v>-1.0294496597657229E-2</v>
      </c>
      <c r="FK25">
        <v>9.3241379300954626E-4</v>
      </c>
      <c r="FL25">
        <v>-3.1998259251072341E-6</v>
      </c>
      <c r="FM25">
        <v>1</v>
      </c>
      <c r="FN25">
        <v>2092</v>
      </c>
      <c r="FO25">
        <v>0</v>
      </c>
      <c r="FP25">
        <v>27</v>
      </c>
      <c r="FQ25">
        <v>11.6</v>
      </c>
      <c r="FR25">
        <v>11.5</v>
      </c>
      <c r="FS25">
        <v>1.34033</v>
      </c>
      <c r="FT25">
        <v>2.36938</v>
      </c>
      <c r="FU25">
        <v>2.1496599999999999</v>
      </c>
      <c r="FV25">
        <v>2.7758799999999999</v>
      </c>
      <c r="FW25">
        <v>2.1508799999999999</v>
      </c>
      <c r="FX25">
        <v>2.3535200000000001</v>
      </c>
      <c r="FY25">
        <v>26.272200000000002</v>
      </c>
      <c r="FZ25">
        <v>15.988300000000001</v>
      </c>
      <c r="GA25">
        <v>19</v>
      </c>
      <c r="GB25">
        <v>614.61</v>
      </c>
      <c r="GC25">
        <v>728.91200000000003</v>
      </c>
      <c r="GD25">
        <v>20.000299999999999</v>
      </c>
      <c r="GE25">
        <v>22.278600000000001</v>
      </c>
      <c r="GF25">
        <v>30.000499999999999</v>
      </c>
      <c r="GG25">
        <v>22.194800000000001</v>
      </c>
      <c r="GH25">
        <v>22.164200000000001</v>
      </c>
      <c r="GI25">
        <v>26.8611</v>
      </c>
      <c r="GJ25">
        <v>26.6721</v>
      </c>
      <c r="GK25">
        <v>6.5463699999999996</v>
      </c>
      <c r="GL25">
        <v>20</v>
      </c>
      <c r="GM25">
        <v>420</v>
      </c>
      <c r="GN25">
        <v>16.462800000000001</v>
      </c>
      <c r="GO25">
        <v>101.342</v>
      </c>
      <c r="GP25">
        <v>102.051</v>
      </c>
    </row>
    <row r="26" spans="1:198" x14ac:dyDescent="0.25">
      <c r="A26">
        <v>10</v>
      </c>
      <c r="B26">
        <v>1654273824.5</v>
      </c>
      <c r="C26">
        <v>623.40000009536743</v>
      </c>
      <c r="D26" t="s">
        <v>353</v>
      </c>
      <c r="E26" t="s">
        <v>354</v>
      </c>
      <c r="F26">
        <v>15</v>
      </c>
      <c r="G26">
        <v>1654273816.75</v>
      </c>
      <c r="H26">
        <f t="shared" si="0"/>
        <v>1.7436613570683637E-3</v>
      </c>
      <c r="I26">
        <f t="shared" si="1"/>
        <v>1.7436613570683637</v>
      </c>
      <c r="J26">
        <f t="shared" si="2"/>
        <v>1.5832473354886292</v>
      </c>
      <c r="K26">
        <f t="shared" si="3"/>
        <v>419.12146666666672</v>
      </c>
      <c r="L26">
        <f t="shared" si="4"/>
        <v>395.10456600992944</v>
      </c>
      <c r="M26">
        <f t="shared" si="5"/>
        <v>33.484081857985082</v>
      </c>
      <c r="N26">
        <f t="shared" si="6"/>
        <v>35.519451572100401</v>
      </c>
      <c r="O26">
        <f t="shared" si="7"/>
        <v>0.15632359234422891</v>
      </c>
      <c r="P26">
        <f t="shared" si="8"/>
        <v>3.1879953961789189</v>
      </c>
      <c r="Q26">
        <f t="shared" si="9"/>
        <v>0.15218661152560264</v>
      </c>
      <c r="R26">
        <f t="shared" si="10"/>
        <v>9.5479204532329359E-2</v>
      </c>
      <c r="S26">
        <f t="shared" si="11"/>
        <v>8.8990336845195674</v>
      </c>
      <c r="T26">
        <f t="shared" si="12"/>
        <v>20.08849689948876</v>
      </c>
      <c r="U26">
        <f t="shared" si="13"/>
        <v>20.351089999999999</v>
      </c>
      <c r="V26">
        <f t="shared" si="14"/>
        <v>2.398120400718375</v>
      </c>
      <c r="W26">
        <f t="shared" si="15"/>
        <v>60.022724537520524</v>
      </c>
      <c r="X26">
        <f t="shared" si="16"/>
        <v>1.4491764622296692</v>
      </c>
      <c r="Y26">
        <f t="shared" si="17"/>
        <v>2.414379676023839</v>
      </c>
      <c r="Z26">
        <f t="shared" si="18"/>
        <v>0.94894393848870573</v>
      </c>
      <c r="AA26">
        <f t="shared" si="19"/>
        <v>-76.895465846714842</v>
      </c>
      <c r="AB26">
        <f t="shared" si="20"/>
        <v>18.812449501629178</v>
      </c>
      <c r="AC26">
        <f t="shared" si="21"/>
        <v>1.1913655834568488</v>
      </c>
      <c r="AD26">
        <f t="shared" si="22"/>
        <v>-47.992617077109259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45734.657624019557</v>
      </c>
      <c r="AJ26">
        <f t="shared" si="26"/>
        <v>50.001253333333338</v>
      </c>
      <c r="AK26">
        <f t="shared" si="27"/>
        <v>42.53658787374269</v>
      </c>
      <c r="AL26">
        <f t="shared" si="28"/>
        <v>0.85071043299999982</v>
      </c>
      <c r="AM26">
        <f t="shared" si="29"/>
        <v>0.17797621242</v>
      </c>
      <c r="AN26">
        <v>2.2000000000000002</v>
      </c>
      <c r="AO26">
        <v>0.5</v>
      </c>
      <c r="AP26" t="s">
        <v>331</v>
      </c>
      <c r="AQ26">
        <v>2</v>
      </c>
      <c r="AR26">
        <v>1654273816.75</v>
      </c>
      <c r="AS26">
        <v>419.12146666666672</v>
      </c>
      <c r="AT26">
        <v>419.96996666666661</v>
      </c>
      <c r="AU26">
        <v>17.099953333333339</v>
      </c>
      <c r="AV26">
        <v>16.47153333333333</v>
      </c>
      <c r="AW26">
        <v>414.68613333333337</v>
      </c>
      <c r="AX26">
        <v>16.994443333333329</v>
      </c>
      <c r="AY26">
        <v>599.99023333333332</v>
      </c>
      <c r="AZ26">
        <v>84.647410000000008</v>
      </c>
      <c r="BA26">
        <v>9.9982813333333337E-2</v>
      </c>
      <c r="BB26">
        <v>20.460546666666659</v>
      </c>
      <c r="BC26">
        <v>20.351089999999999</v>
      </c>
      <c r="BD26">
        <v>999.9000000000002</v>
      </c>
      <c r="BE26">
        <v>0</v>
      </c>
      <c r="BF26">
        <v>0</v>
      </c>
      <c r="BG26">
        <v>9995.0083333333332</v>
      </c>
      <c r="BH26">
        <v>15.095370000000001</v>
      </c>
      <c r="BI26">
        <v>7.1664966666666681</v>
      </c>
      <c r="BJ26">
        <v>-0.84844453333333336</v>
      </c>
      <c r="BK26">
        <v>426.41323333333338</v>
      </c>
      <c r="BL26">
        <v>427.00336666666669</v>
      </c>
      <c r="BM26">
        <v>0.62843713333333351</v>
      </c>
      <c r="BN26">
        <v>419.96996666666661</v>
      </c>
      <c r="BO26">
        <v>16.47153333333333</v>
      </c>
      <c r="BP26">
        <v>1.4474670000000001</v>
      </c>
      <c r="BQ26">
        <v>1.3942723333333329</v>
      </c>
      <c r="BR26">
        <v>12.42424666666667</v>
      </c>
      <c r="BS26">
        <v>11.85548</v>
      </c>
      <c r="BT26">
        <v>50.001253333333338</v>
      </c>
      <c r="BU26">
        <v>0.64298363333333319</v>
      </c>
      <c r="BV26">
        <v>0.35701630000000001</v>
      </c>
      <c r="BW26">
        <v>22</v>
      </c>
      <c r="BX26">
        <v>835.10840000000019</v>
      </c>
      <c r="BY26">
        <v>1654273071.5999999</v>
      </c>
      <c r="BZ26" t="s">
        <v>332</v>
      </c>
      <c r="CA26">
        <v>1654273066.0999999</v>
      </c>
      <c r="CB26">
        <v>1654273071.5999999</v>
      </c>
      <c r="CC26">
        <v>2</v>
      </c>
      <c r="CD26">
        <v>-3.7999999999999999E-2</v>
      </c>
      <c r="CE26">
        <v>3.0000000000000001E-3</v>
      </c>
      <c r="CF26">
        <v>4.4359999999999999</v>
      </c>
      <c r="CG26">
        <v>9.1999999999999998E-2</v>
      </c>
      <c r="CH26">
        <v>420</v>
      </c>
      <c r="CI26">
        <v>16</v>
      </c>
      <c r="CJ26">
        <v>0.28000000000000003</v>
      </c>
      <c r="CK26">
        <v>0.1</v>
      </c>
      <c r="CL26">
        <v>-0.83928763414634144</v>
      </c>
      <c r="CM26">
        <v>-4.5847526132422054E-3</v>
      </c>
      <c r="CN26">
        <v>4.4005689323283782E-2</v>
      </c>
      <c r="CO26">
        <v>1</v>
      </c>
      <c r="CP26">
        <v>0.63008426829268294</v>
      </c>
      <c r="CQ26">
        <v>-2.319662717769921E-2</v>
      </c>
      <c r="CR26">
        <v>2.66701557902287E-3</v>
      </c>
      <c r="CS26">
        <v>1</v>
      </c>
      <c r="CT26">
        <v>2</v>
      </c>
      <c r="CU26">
        <v>2</v>
      </c>
      <c r="CV26" t="s">
        <v>333</v>
      </c>
      <c r="CW26">
        <v>3.2389700000000001</v>
      </c>
      <c r="CX26">
        <v>2.7815799999999999</v>
      </c>
      <c r="CY26">
        <v>8.2911200000000004E-2</v>
      </c>
      <c r="CZ26">
        <v>8.4819000000000006E-2</v>
      </c>
      <c r="DA26">
        <v>8.0681500000000003E-2</v>
      </c>
      <c r="DB26">
        <v>8.0295099999999994E-2</v>
      </c>
      <c r="DC26">
        <v>23414.6</v>
      </c>
      <c r="DD26">
        <v>23086.1</v>
      </c>
      <c r="DE26">
        <v>24526.7</v>
      </c>
      <c r="DF26">
        <v>22455.9</v>
      </c>
      <c r="DG26">
        <v>33293</v>
      </c>
      <c r="DH26">
        <v>26357.3</v>
      </c>
      <c r="DI26">
        <v>40058.1</v>
      </c>
      <c r="DJ26">
        <v>31112.6</v>
      </c>
      <c r="DK26">
        <v>2.2609699999999999</v>
      </c>
      <c r="DL26">
        <v>2.3617699999999999</v>
      </c>
      <c r="DM26">
        <v>8.2440699999999992E-3</v>
      </c>
      <c r="DN26">
        <v>0</v>
      </c>
      <c r="DO26">
        <v>20.224799999999998</v>
      </c>
      <c r="DP26">
        <v>999.9</v>
      </c>
      <c r="DQ26">
        <v>75.2</v>
      </c>
      <c r="DR26">
        <v>20.8</v>
      </c>
      <c r="DS26">
        <v>21.9024</v>
      </c>
      <c r="DT26">
        <v>63.060099999999998</v>
      </c>
      <c r="DU26">
        <v>13.589700000000001</v>
      </c>
      <c r="DV26">
        <v>2</v>
      </c>
      <c r="DW26">
        <v>-0.36678100000000002</v>
      </c>
      <c r="DX26">
        <v>0.349246</v>
      </c>
      <c r="DY26">
        <v>20.3842</v>
      </c>
      <c r="DZ26">
        <v>5.2330100000000002</v>
      </c>
      <c r="EA26">
        <v>11.9381</v>
      </c>
      <c r="EB26">
        <v>4.9793500000000002</v>
      </c>
      <c r="EC26">
        <v>3.2817699999999999</v>
      </c>
      <c r="ED26">
        <v>1077.0999999999999</v>
      </c>
      <c r="EE26">
        <v>3615.7</v>
      </c>
      <c r="EF26">
        <v>292.7</v>
      </c>
      <c r="EG26">
        <v>101.6</v>
      </c>
      <c r="EH26">
        <v>4.9716800000000001</v>
      </c>
      <c r="EI26">
        <v>1.86113</v>
      </c>
      <c r="EJ26">
        <v>1.8666100000000001</v>
      </c>
      <c r="EK26">
        <v>1.8577600000000001</v>
      </c>
      <c r="EL26">
        <v>1.86246</v>
      </c>
      <c r="EM26">
        <v>1.8629500000000001</v>
      </c>
      <c r="EN26">
        <v>1.8638600000000001</v>
      </c>
      <c r="EO26">
        <v>1.8595900000000001</v>
      </c>
      <c r="EP26">
        <v>0</v>
      </c>
      <c r="EQ26">
        <v>0</v>
      </c>
      <c r="ER26">
        <v>0</v>
      </c>
      <c r="ES26">
        <v>0</v>
      </c>
      <c r="ET26" t="s">
        <v>334</v>
      </c>
      <c r="EU26" t="s">
        <v>335</v>
      </c>
      <c r="EV26" t="s">
        <v>336</v>
      </c>
      <c r="EW26" t="s">
        <v>336</v>
      </c>
      <c r="EX26" t="s">
        <v>336</v>
      </c>
      <c r="EY26" t="s">
        <v>336</v>
      </c>
      <c r="EZ26">
        <v>0</v>
      </c>
      <c r="FA26">
        <v>100</v>
      </c>
      <c r="FB26">
        <v>100</v>
      </c>
      <c r="FC26">
        <v>4.4349999999999996</v>
      </c>
      <c r="FD26">
        <v>0.1055</v>
      </c>
      <c r="FE26">
        <v>4.2864744980656342</v>
      </c>
      <c r="FF26">
        <v>6.7843858137211317E-4</v>
      </c>
      <c r="FG26">
        <v>-9.1149672394835243E-7</v>
      </c>
      <c r="FH26">
        <v>3.4220399332756191E-10</v>
      </c>
      <c r="FI26">
        <v>2.689016991459461E-2</v>
      </c>
      <c r="FJ26">
        <v>-1.0294496597657229E-2</v>
      </c>
      <c r="FK26">
        <v>9.3241379300954626E-4</v>
      </c>
      <c r="FL26">
        <v>-3.1998259251072341E-6</v>
      </c>
      <c r="FM26">
        <v>1</v>
      </c>
      <c r="FN26">
        <v>2092</v>
      </c>
      <c r="FO26">
        <v>0</v>
      </c>
      <c r="FP26">
        <v>27</v>
      </c>
      <c r="FQ26">
        <v>12.6</v>
      </c>
      <c r="FR26">
        <v>12.5</v>
      </c>
      <c r="FS26">
        <v>1.34155</v>
      </c>
      <c r="FT26">
        <v>2.3754900000000001</v>
      </c>
      <c r="FU26">
        <v>2.1496599999999999</v>
      </c>
      <c r="FV26">
        <v>2.7770999999999999</v>
      </c>
      <c r="FW26">
        <v>2.1508799999999999</v>
      </c>
      <c r="FX26">
        <v>2.33643</v>
      </c>
      <c r="FY26">
        <v>26.313400000000001</v>
      </c>
      <c r="FZ26">
        <v>15.970800000000001</v>
      </c>
      <c r="GA26">
        <v>19</v>
      </c>
      <c r="GB26">
        <v>614.87699999999995</v>
      </c>
      <c r="GC26">
        <v>728.09900000000005</v>
      </c>
      <c r="GD26">
        <v>20.000699999999998</v>
      </c>
      <c r="GE26">
        <v>22.339700000000001</v>
      </c>
      <c r="GF26">
        <v>30.000499999999999</v>
      </c>
      <c r="GG26">
        <v>22.253299999999999</v>
      </c>
      <c r="GH26">
        <v>22.224900000000002</v>
      </c>
      <c r="GI26">
        <v>26.874600000000001</v>
      </c>
      <c r="GJ26">
        <v>26.6721</v>
      </c>
      <c r="GK26">
        <v>5.7970300000000003</v>
      </c>
      <c r="GL26">
        <v>20</v>
      </c>
      <c r="GM26">
        <v>420</v>
      </c>
      <c r="GN26">
        <v>16.462800000000001</v>
      </c>
      <c r="GO26">
        <v>101.333</v>
      </c>
      <c r="GP26">
        <v>102.033</v>
      </c>
    </row>
    <row r="27" spans="1:198" x14ac:dyDescent="0.25">
      <c r="A27">
        <v>11</v>
      </c>
      <c r="B27">
        <v>1654273893.5</v>
      </c>
      <c r="C27">
        <v>692.40000009536743</v>
      </c>
      <c r="D27" t="s">
        <v>355</v>
      </c>
      <c r="E27" t="s">
        <v>356</v>
      </c>
      <c r="F27">
        <v>15</v>
      </c>
      <c r="G27">
        <v>1654273885.5</v>
      </c>
      <c r="H27">
        <f t="shared" si="0"/>
        <v>1.6740538419603333E-3</v>
      </c>
      <c r="I27">
        <f t="shared" si="1"/>
        <v>1.6740538419603332</v>
      </c>
      <c r="J27">
        <f t="shared" si="2"/>
        <v>-1.808292389625862</v>
      </c>
      <c r="K27">
        <f t="shared" si="3"/>
        <v>420.38435483870978</v>
      </c>
      <c r="L27">
        <f t="shared" si="4"/>
        <v>432.31161608424469</v>
      </c>
      <c r="M27">
        <f t="shared" si="5"/>
        <v>36.637675251587495</v>
      </c>
      <c r="N27">
        <f t="shared" si="6"/>
        <v>35.626860117557889</v>
      </c>
      <c r="O27">
        <f t="shared" si="7"/>
        <v>0.15011230635469969</v>
      </c>
      <c r="P27">
        <f t="shared" si="8"/>
        <v>3.1904529197871625</v>
      </c>
      <c r="Q27">
        <f t="shared" si="9"/>
        <v>0.14629608395864876</v>
      </c>
      <c r="R27">
        <f t="shared" si="10"/>
        <v>9.176984422654319E-2</v>
      </c>
      <c r="S27">
        <f t="shared" si="11"/>
        <v>0</v>
      </c>
      <c r="T27">
        <f t="shared" si="12"/>
        <v>20.067233394277448</v>
      </c>
      <c r="U27">
        <f t="shared" si="13"/>
        <v>20.334645161290322</v>
      </c>
      <c r="V27">
        <f t="shared" si="14"/>
        <v>2.3956859043358372</v>
      </c>
      <c r="W27">
        <f t="shared" si="15"/>
        <v>59.93199411556779</v>
      </c>
      <c r="X27">
        <f t="shared" si="16"/>
        <v>1.4479091511309041</v>
      </c>
      <c r="Y27">
        <f t="shared" si="17"/>
        <v>2.4159201983816501</v>
      </c>
      <c r="Z27">
        <f t="shared" si="18"/>
        <v>0.94777675320493304</v>
      </c>
      <c r="AA27">
        <f t="shared" si="19"/>
        <v>-73.825774430450693</v>
      </c>
      <c r="AB27">
        <f t="shared" si="20"/>
        <v>23.433561849592177</v>
      </c>
      <c r="AC27">
        <f t="shared" si="21"/>
        <v>1.4828246637543823</v>
      </c>
      <c r="AD27">
        <f t="shared" si="22"/>
        <v>-48.909387917104127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45778.793212895085</v>
      </c>
      <c r="AJ27">
        <f t="shared" si="26"/>
        <v>0</v>
      </c>
      <c r="AK27">
        <f t="shared" si="27"/>
        <v>0</v>
      </c>
      <c r="AL27">
        <f t="shared" si="28"/>
        <v>0</v>
      </c>
      <c r="AM27">
        <f t="shared" si="29"/>
        <v>0</v>
      </c>
      <c r="AN27">
        <v>2.2000000000000002</v>
      </c>
      <c r="AO27">
        <v>0.5</v>
      </c>
      <c r="AP27" t="s">
        <v>331</v>
      </c>
      <c r="AQ27">
        <v>2</v>
      </c>
      <c r="AR27">
        <v>1654273885.5</v>
      </c>
      <c r="AS27">
        <v>420.38435483870978</v>
      </c>
      <c r="AT27">
        <v>419.9793548387097</v>
      </c>
      <c r="AU27">
        <v>17.084816129032259</v>
      </c>
      <c r="AV27">
        <v>16.48148387096774</v>
      </c>
      <c r="AW27">
        <v>415.9486451612903</v>
      </c>
      <c r="AX27">
        <v>16.979564516129031</v>
      </c>
      <c r="AY27">
        <v>600.00048387096786</v>
      </c>
      <c r="AZ27">
        <v>84.648329032258061</v>
      </c>
      <c r="BA27">
        <v>9.9972629032258051E-2</v>
      </c>
      <c r="BB27">
        <v>20.470883870967739</v>
      </c>
      <c r="BC27">
        <v>20.334645161290322</v>
      </c>
      <c r="BD27">
        <v>999.90000000000032</v>
      </c>
      <c r="BE27">
        <v>0</v>
      </c>
      <c r="BF27">
        <v>0</v>
      </c>
      <c r="BG27">
        <v>10005.31935483871</v>
      </c>
      <c r="BH27">
        <v>-0.56883612903225822</v>
      </c>
      <c r="BI27">
        <v>7.691628064516129</v>
      </c>
      <c r="BJ27">
        <v>0.40499290322580639</v>
      </c>
      <c r="BK27">
        <v>427.69135483870969</v>
      </c>
      <c r="BL27">
        <v>427.01709677419348</v>
      </c>
      <c r="BM27">
        <v>0.60333687096774202</v>
      </c>
      <c r="BN27">
        <v>419.9793548387097</v>
      </c>
      <c r="BO27">
        <v>16.48148387096774</v>
      </c>
      <c r="BP27">
        <v>1.4462019354838711</v>
      </c>
      <c r="BQ27">
        <v>1.3951296774193549</v>
      </c>
      <c r="BR27">
        <v>12.41092580645161</v>
      </c>
      <c r="BS27">
        <v>11.86478709677419</v>
      </c>
      <c r="BT27">
        <v>0</v>
      </c>
      <c r="BU27">
        <v>0</v>
      </c>
      <c r="BV27">
        <v>0</v>
      </c>
      <c r="BW27">
        <v>22</v>
      </c>
      <c r="BX27">
        <v>5</v>
      </c>
      <c r="BY27">
        <v>1654273071.5999999</v>
      </c>
      <c r="BZ27" t="s">
        <v>332</v>
      </c>
      <c r="CA27">
        <v>1654273066.0999999</v>
      </c>
      <c r="CB27">
        <v>1654273071.5999999</v>
      </c>
      <c r="CC27">
        <v>2</v>
      </c>
      <c r="CD27">
        <v>-3.7999999999999999E-2</v>
      </c>
      <c r="CE27">
        <v>3.0000000000000001E-3</v>
      </c>
      <c r="CF27">
        <v>4.4359999999999999</v>
      </c>
      <c r="CG27">
        <v>9.1999999999999998E-2</v>
      </c>
      <c r="CH27">
        <v>420</v>
      </c>
      <c r="CI27">
        <v>16</v>
      </c>
      <c r="CJ27">
        <v>0.28000000000000003</v>
      </c>
      <c r="CK27">
        <v>0.1</v>
      </c>
      <c r="CL27">
        <v>0.39652380487804878</v>
      </c>
      <c r="CM27">
        <v>9.5189184668990234E-2</v>
      </c>
      <c r="CN27">
        <v>3.017021480413723E-2</v>
      </c>
      <c r="CO27">
        <v>1</v>
      </c>
      <c r="CP27">
        <v>0.60423573170731715</v>
      </c>
      <c r="CQ27">
        <v>-2.5174766550521629E-2</v>
      </c>
      <c r="CR27">
        <v>2.8313558505439068E-3</v>
      </c>
      <c r="CS27">
        <v>1</v>
      </c>
      <c r="CT27">
        <v>2</v>
      </c>
      <c r="CU27">
        <v>2</v>
      </c>
      <c r="CV27" t="s">
        <v>333</v>
      </c>
      <c r="CW27">
        <v>3.2387999999999999</v>
      </c>
      <c r="CX27">
        <v>2.78132</v>
      </c>
      <c r="CY27">
        <v>8.3088599999999999E-2</v>
      </c>
      <c r="CZ27">
        <v>8.4812200000000004E-2</v>
      </c>
      <c r="DA27">
        <v>8.0596000000000001E-2</v>
      </c>
      <c r="DB27">
        <v>8.0307900000000002E-2</v>
      </c>
      <c r="DC27">
        <v>23406.5</v>
      </c>
      <c r="DD27">
        <v>23082</v>
      </c>
      <c r="DE27">
        <v>24523.3</v>
      </c>
      <c r="DF27">
        <v>22452</v>
      </c>
      <c r="DG27">
        <v>33291.9</v>
      </c>
      <c r="DH27">
        <v>26352.2</v>
      </c>
      <c r="DI27">
        <v>40052.800000000003</v>
      </c>
      <c r="DJ27">
        <v>31106.799999999999</v>
      </c>
      <c r="DK27">
        <v>2.2595499999999999</v>
      </c>
      <c r="DL27">
        <v>2.3593199999999999</v>
      </c>
      <c r="DM27">
        <v>4.50388E-3</v>
      </c>
      <c r="DN27">
        <v>0</v>
      </c>
      <c r="DO27">
        <v>20.261099999999999</v>
      </c>
      <c r="DP27">
        <v>999.9</v>
      </c>
      <c r="DQ27">
        <v>74.8</v>
      </c>
      <c r="DR27">
        <v>20.9</v>
      </c>
      <c r="DS27">
        <v>21.921299999999999</v>
      </c>
      <c r="DT27">
        <v>63.030099999999997</v>
      </c>
      <c r="DU27">
        <v>13.613799999999999</v>
      </c>
      <c r="DV27">
        <v>2</v>
      </c>
      <c r="DW27">
        <v>-0.359261</v>
      </c>
      <c r="DX27">
        <v>0.38371499999999997</v>
      </c>
      <c r="DY27">
        <v>20.3857</v>
      </c>
      <c r="DZ27">
        <v>5.2337600000000002</v>
      </c>
      <c r="EA27">
        <v>11.9381</v>
      </c>
      <c r="EB27">
        <v>4.9797500000000001</v>
      </c>
      <c r="EC27">
        <v>3.282</v>
      </c>
      <c r="ED27">
        <v>1079.2</v>
      </c>
      <c r="EE27">
        <v>3626</v>
      </c>
      <c r="EF27">
        <v>294.8</v>
      </c>
      <c r="EG27">
        <v>101.6</v>
      </c>
      <c r="EH27">
        <v>4.9716500000000003</v>
      </c>
      <c r="EI27">
        <v>1.8611899999999999</v>
      </c>
      <c r="EJ27">
        <v>1.8666700000000001</v>
      </c>
      <c r="EK27">
        <v>1.8577600000000001</v>
      </c>
      <c r="EL27">
        <v>1.8624700000000001</v>
      </c>
      <c r="EM27">
        <v>1.8629500000000001</v>
      </c>
      <c r="EN27">
        <v>1.8638600000000001</v>
      </c>
      <c r="EO27">
        <v>1.8595999999999999</v>
      </c>
      <c r="EP27">
        <v>0</v>
      </c>
      <c r="EQ27">
        <v>0</v>
      </c>
      <c r="ER27">
        <v>0</v>
      </c>
      <c r="ES27">
        <v>0</v>
      </c>
      <c r="ET27" t="s">
        <v>334</v>
      </c>
      <c r="EU27" t="s">
        <v>335</v>
      </c>
      <c r="EV27" t="s">
        <v>336</v>
      </c>
      <c r="EW27" t="s">
        <v>336</v>
      </c>
      <c r="EX27" t="s">
        <v>336</v>
      </c>
      <c r="EY27" t="s">
        <v>336</v>
      </c>
      <c r="EZ27">
        <v>0</v>
      </c>
      <c r="FA27">
        <v>100</v>
      </c>
      <c r="FB27">
        <v>100</v>
      </c>
      <c r="FC27">
        <v>4.4359999999999999</v>
      </c>
      <c r="FD27">
        <v>0.1052</v>
      </c>
      <c r="FE27">
        <v>4.2864744980656342</v>
      </c>
      <c r="FF27">
        <v>6.7843858137211317E-4</v>
      </c>
      <c r="FG27">
        <v>-9.1149672394835243E-7</v>
      </c>
      <c r="FH27">
        <v>3.4220399332756191E-10</v>
      </c>
      <c r="FI27">
        <v>2.689016991459461E-2</v>
      </c>
      <c r="FJ27">
        <v>-1.0294496597657229E-2</v>
      </c>
      <c r="FK27">
        <v>9.3241379300954626E-4</v>
      </c>
      <c r="FL27">
        <v>-3.1998259251072341E-6</v>
      </c>
      <c r="FM27">
        <v>1</v>
      </c>
      <c r="FN27">
        <v>2092</v>
      </c>
      <c r="FO27">
        <v>0</v>
      </c>
      <c r="FP27">
        <v>27</v>
      </c>
      <c r="FQ27">
        <v>13.8</v>
      </c>
      <c r="FR27">
        <v>13.7</v>
      </c>
      <c r="FS27">
        <v>1.34155</v>
      </c>
      <c r="FT27">
        <v>2.3706100000000001</v>
      </c>
      <c r="FU27">
        <v>2.1496599999999999</v>
      </c>
      <c r="FV27">
        <v>2.7770999999999999</v>
      </c>
      <c r="FW27">
        <v>2.1508799999999999</v>
      </c>
      <c r="FX27">
        <v>2.35229</v>
      </c>
      <c r="FY27">
        <v>26.354700000000001</v>
      </c>
      <c r="FZ27">
        <v>15.997</v>
      </c>
      <c r="GA27">
        <v>19</v>
      </c>
      <c r="GB27">
        <v>614.80799999999999</v>
      </c>
      <c r="GC27">
        <v>727.05799999999999</v>
      </c>
      <c r="GD27">
        <v>20.000299999999999</v>
      </c>
      <c r="GE27">
        <v>22.430299999999999</v>
      </c>
      <c r="GF27">
        <v>30.000599999999999</v>
      </c>
      <c r="GG27">
        <v>22.334099999999999</v>
      </c>
      <c r="GH27">
        <v>22.305700000000002</v>
      </c>
      <c r="GI27">
        <v>26.886199999999999</v>
      </c>
      <c r="GJ27">
        <v>26.6721</v>
      </c>
      <c r="GK27">
        <v>4.6689400000000001</v>
      </c>
      <c r="GL27">
        <v>20</v>
      </c>
      <c r="GM27">
        <v>420</v>
      </c>
      <c r="GN27">
        <v>16.462800000000001</v>
      </c>
      <c r="GO27">
        <v>101.319</v>
      </c>
      <c r="GP27">
        <v>102.015</v>
      </c>
    </row>
    <row r="28" spans="1:198" x14ac:dyDescent="0.25">
      <c r="A28">
        <v>12</v>
      </c>
      <c r="B28">
        <v>1654274530</v>
      </c>
      <c r="C28">
        <v>1328.900000095367</v>
      </c>
      <c r="D28" t="s">
        <v>359</v>
      </c>
      <c r="E28" t="s">
        <v>360</v>
      </c>
      <c r="F28">
        <v>15</v>
      </c>
      <c r="G28">
        <v>1654274522.25</v>
      </c>
      <c r="H28">
        <f t="shared" si="0"/>
        <v>6.3415024123581274E-3</v>
      </c>
      <c r="I28">
        <f t="shared" si="1"/>
        <v>6.3415024123581274</v>
      </c>
      <c r="J28">
        <f t="shared" si="2"/>
        <v>22.654842726020174</v>
      </c>
      <c r="K28">
        <f t="shared" si="3"/>
        <v>408.58319999999998</v>
      </c>
      <c r="L28">
        <f t="shared" si="4"/>
        <v>313.93498122112914</v>
      </c>
      <c r="M28">
        <f t="shared" si="5"/>
        <v>26.597942906352639</v>
      </c>
      <c r="N28">
        <f t="shared" si="6"/>
        <v>34.616953433552034</v>
      </c>
      <c r="O28">
        <f t="shared" si="7"/>
        <v>0.44986965960394276</v>
      </c>
      <c r="P28">
        <f t="shared" si="8"/>
        <v>3.1873546495808132</v>
      </c>
      <c r="Q28">
        <f t="shared" si="9"/>
        <v>0.41733838817711183</v>
      </c>
      <c r="R28">
        <f t="shared" si="10"/>
        <v>0.26356299613936557</v>
      </c>
      <c r="S28">
        <f t="shared" si="11"/>
        <v>427.12819442099737</v>
      </c>
      <c r="T28">
        <f t="shared" si="12"/>
        <v>23.285734058155807</v>
      </c>
      <c r="U28">
        <f t="shared" si="13"/>
        <v>23.336973333333329</v>
      </c>
      <c r="V28">
        <f t="shared" si="14"/>
        <v>2.8777473668063069</v>
      </c>
      <c r="W28">
        <f t="shared" si="15"/>
        <v>59.461075960868705</v>
      </c>
      <c r="X28">
        <f t="shared" si="16"/>
        <v>1.6245578453443517</v>
      </c>
      <c r="Y28">
        <f t="shared" si="17"/>
        <v>2.7321366441694934</v>
      </c>
      <c r="Z28">
        <f t="shared" si="18"/>
        <v>1.2531895214619553</v>
      </c>
      <c r="AA28">
        <f t="shared" si="19"/>
        <v>-279.66025638499343</v>
      </c>
      <c r="AB28">
        <f t="shared" si="20"/>
        <v>-147.3121352009311</v>
      </c>
      <c r="AC28">
        <f t="shared" si="21"/>
        <v>-9.5717609112094735</v>
      </c>
      <c r="AD28">
        <f t="shared" si="22"/>
        <v>-9.4159580761366328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45436.643438822575</v>
      </c>
      <c r="AJ28">
        <f t="shared" si="26"/>
        <v>2399.9336666666668</v>
      </c>
      <c r="AK28">
        <f t="shared" si="27"/>
        <v>2041.6476319682754</v>
      </c>
      <c r="AL28">
        <f t="shared" si="28"/>
        <v>0.85071002600000001</v>
      </c>
      <c r="AM28">
        <f t="shared" si="29"/>
        <v>0.17797500004</v>
      </c>
      <c r="AN28">
        <v>2.7</v>
      </c>
      <c r="AO28">
        <v>0.5</v>
      </c>
      <c r="AP28" t="s">
        <v>331</v>
      </c>
      <c r="AQ28">
        <v>2</v>
      </c>
      <c r="AR28">
        <v>1654274522.25</v>
      </c>
      <c r="AS28">
        <v>408.58319999999998</v>
      </c>
      <c r="AT28">
        <v>419.94349999999997</v>
      </c>
      <c r="AU28">
        <v>19.174623333333329</v>
      </c>
      <c r="AV28">
        <v>16.37575</v>
      </c>
      <c r="AW28">
        <v>404.51916666666659</v>
      </c>
      <c r="AX28">
        <v>19.028753333333331</v>
      </c>
      <c r="AY28">
        <v>600.01813333333325</v>
      </c>
      <c r="AZ28">
        <v>84.624306666666683</v>
      </c>
      <c r="BA28">
        <v>0.1000614266666667</v>
      </c>
      <c r="BB28">
        <v>22.47969333333333</v>
      </c>
      <c r="BC28">
        <v>23.336973333333329</v>
      </c>
      <c r="BD28">
        <v>999.9000000000002</v>
      </c>
      <c r="BE28">
        <v>0</v>
      </c>
      <c r="BF28">
        <v>0</v>
      </c>
      <c r="BG28">
        <v>10001.183333333331</v>
      </c>
      <c r="BH28">
        <v>722.0059666666665</v>
      </c>
      <c r="BI28">
        <v>11.600526666666671</v>
      </c>
      <c r="BJ28">
        <v>-11.360223333333339</v>
      </c>
      <c r="BK28">
        <v>416.57080000000002</v>
      </c>
      <c r="BL28">
        <v>426.93486666666672</v>
      </c>
      <c r="BM28">
        <v>2.798865999999999</v>
      </c>
      <c r="BN28">
        <v>419.94349999999997</v>
      </c>
      <c r="BO28">
        <v>16.37575</v>
      </c>
      <c r="BP28">
        <v>1.622639333333334</v>
      </c>
      <c r="BQ28">
        <v>1.3857866666666669</v>
      </c>
      <c r="BR28">
        <v>14.17548666666667</v>
      </c>
      <c r="BS28">
        <v>11.76298666666667</v>
      </c>
      <c r="BT28">
        <v>2399.9336666666668</v>
      </c>
      <c r="BU28">
        <v>0.64300009999999996</v>
      </c>
      <c r="BV28">
        <v>0.3569999333333333</v>
      </c>
      <c r="BW28">
        <v>26.781943333333331</v>
      </c>
      <c r="BX28">
        <v>40083.44666666667</v>
      </c>
      <c r="BY28">
        <v>1654274414</v>
      </c>
      <c r="BZ28" t="s">
        <v>361</v>
      </c>
      <c r="CA28">
        <v>1654274411</v>
      </c>
      <c r="CB28">
        <v>1654274414</v>
      </c>
      <c r="CC28">
        <v>3</v>
      </c>
      <c r="CD28">
        <v>-0.37</v>
      </c>
      <c r="CE28">
        <v>-1E-3</v>
      </c>
      <c r="CF28">
        <v>4.0650000000000004</v>
      </c>
      <c r="CG28">
        <v>8.2000000000000003E-2</v>
      </c>
      <c r="CH28">
        <v>420</v>
      </c>
      <c r="CI28">
        <v>16</v>
      </c>
      <c r="CJ28">
        <v>0.23</v>
      </c>
      <c r="CK28">
        <v>0.04</v>
      </c>
      <c r="CL28">
        <v>-11.3657375</v>
      </c>
      <c r="CM28">
        <v>6.6100187617263551E-2</v>
      </c>
      <c r="CN28">
        <v>2.7896108039473819E-2</v>
      </c>
      <c r="CO28">
        <v>1</v>
      </c>
      <c r="CP28">
        <v>2.7994257500000002</v>
      </c>
      <c r="CQ28">
        <v>-3.8843414634155179E-2</v>
      </c>
      <c r="CR28">
        <v>9.5877695235909791E-3</v>
      </c>
      <c r="CS28">
        <v>1</v>
      </c>
      <c r="CT28">
        <v>2</v>
      </c>
      <c r="CU28">
        <v>2</v>
      </c>
      <c r="CV28" t="s">
        <v>333</v>
      </c>
      <c r="CW28">
        <v>3.2368399999999999</v>
      </c>
      <c r="CX28">
        <v>2.7812899999999998</v>
      </c>
      <c r="CY28">
        <v>8.1042199999999995E-2</v>
      </c>
      <c r="CZ28">
        <v>8.4469000000000002E-2</v>
      </c>
      <c r="DA28">
        <v>8.7246900000000002E-2</v>
      </c>
      <c r="DB28">
        <v>7.9725000000000004E-2</v>
      </c>
      <c r="DC28">
        <v>23394.2</v>
      </c>
      <c r="DD28">
        <v>23028</v>
      </c>
      <c r="DE28">
        <v>24462</v>
      </c>
      <c r="DF28">
        <v>22396.2</v>
      </c>
      <c r="DG28">
        <v>32972.199999999997</v>
      </c>
      <c r="DH28">
        <v>26303.3</v>
      </c>
      <c r="DI28">
        <v>39959.9</v>
      </c>
      <c r="DJ28">
        <v>31027.200000000001</v>
      </c>
      <c r="DK28">
        <v>2.238</v>
      </c>
      <c r="DL28">
        <v>2.32422</v>
      </c>
      <c r="DM28">
        <v>2.0440699999999999E-2</v>
      </c>
      <c r="DN28">
        <v>0</v>
      </c>
      <c r="DO28">
        <v>23.030100000000001</v>
      </c>
      <c r="DP28">
        <v>999.9</v>
      </c>
      <c r="DQ28">
        <v>72.2</v>
      </c>
      <c r="DR28">
        <v>21.9</v>
      </c>
      <c r="DS28">
        <v>22.499500000000001</v>
      </c>
      <c r="DT28">
        <v>62.930100000000003</v>
      </c>
      <c r="DU28">
        <v>13.902200000000001</v>
      </c>
      <c r="DV28">
        <v>2</v>
      </c>
      <c r="DW28">
        <v>-0.238453</v>
      </c>
      <c r="DX28">
        <v>1.86507</v>
      </c>
      <c r="DY28">
        <v>20.345600000000001</v>
      </c>
      <c r="DZ28">
        <v>5.2312200000000004</v>
      </c>
      <c r="EA28">
        <v>11.9381</v>
      </c>
      <c r="EB28">
        <v>4.9794</v>
      </c>
      <c r="EC28">
        <v>3.2819799999999999</v>
      </c>
      <c r="ED28">
        <v>1097.3</v>
      </c>
      <c r="EE28">
        <v>3712.7</v>
      </c>
      <c r="EF28">
        <v>298.39999999999998</v>
      </c>
      <c r="EG28">
        <v>101.8</v>
      </c>
      <c r="EH28">
        <v>4.9716199999999997</v>
      </c>
      <c r="EI28">
        <v>1.8612500000000001</v>
      </c>
      <c r="EJ28">
        <v>1.8667</v>
      </c>
      <c r="EK28">
        <v>1.8577600000000001</v>
      </c>
      <c r="EL28">
        <v>1.86249</v>
      </c>
      <c r="EM28">
        <v>1.8629599999999999</v>
      </c>
      <c r="EN28">
        <v>1.8638600000000001</v>
      </c>
      <c r="EO28">
        <v>1.8595999999999999</v>
      </c>
      <c r="EP28">
        <v>0</v>
      </c>
      <c r="EQ28">
        <v>0</v>
      </c>
      <c r="ER28">
        <v>0</v>
      </c>
      <c r="ES28">
        <v>0</v>
      </c>
      <c r="ET28" t="s">
        <v>334</v>
      </c>
      <c r="EU28" t="s">
        <v>335</v>
      </c>
      <c r="EV28" t="s">
        <v>336</v>
      </c>
      <c r="EW28" t="s">
        <v>336</v>
      </c>
      <c r="EX28" t="s">
        <v>336</v>
      </c>
      <c r="EY28" t="s">
        <v>336</v>
      </c>
      <c r="EZ28">
        <v>0</v>
      </c>
      <c r="FA28">
        <v>100</v>
      </c>
      <c r="FB28">
        <v>100</v>
      </c>
      <c r="FC28">
        <v>4.0640000000000001</v>
      </c>
      <c r="FD28">
        <v>0.14660000000000001</v>
      </c>
      <c r="FE28">
        <v>3.9160978608903192</v>
      </c>
      <c r="FF28">
        <v>6.7843858137211317E-4</v>
      </c>
      <c r="FG28">
        <v>-9.1149672394835243E-7</v>
      </c>
      <c r="FH28">
        <v>3.4220399332756191E-10</v>
      </c>
      <c r="FI28">
        <v>2.6180610233121779E-2</v>
      </c>
      <c r="FJ28">
        <v>-1.0294496597657229E-2</v>
      </c>
      <c r="FK28">
        <v>9.3241379300954626E-4</v>
      </c>
      <c r="FL28">
        <v>-3.1998259251072341E-6</v>
      </c>
      <c r="FM28">
        <v>1</v>
      </c>
      <c r="FN28">
        <v>2092</v>
      </c>
      <c r="FO28">
        <v>0</v>
      </c>
      <c r="FP28">
        <v>27</v>
      </c>
      <c r="FQ28">
        <v>2</v>
      </c>
      <c r="FR28">
        <v>1.9</v>
      </c>
      <c r="FS28">
        <v>1.3464400000000001</v>
      </c>
      <c r="FT28">
        <v>2.3767100000000001</v>
      </c>
      <c r="FU28">
        <v>2.1496599999999999</v>
      </c>
      <c r="FV28">
        <v>2.7648899999999998</v>
      </c>
      <c r="FW28">
        <v>2.1508799999999999</v>
      </c>
      <c r="FX28">
        <v>2.34375</v>
      </c>
      <c r="FY28">
        <v>27.099900000000002</v>
      </c>
      <c r="FZ28">
        <v>15.8482</v>
      </c>
      <c r="GA28">
        <v>19</v>
      </c>
      <c r="GB28">
        <v>616.19600000000003</v>
      </c>
      <c r="GC28">
        <v>716.05799999999999</v>
      </c>
      <c r="GD28">
        <v>20.002800000000001</v>
      </c>
      <c r="GE28">
        <v>24.081199999999999</v>
      </c>
      <c r="GF28">
        <v>30.0015</v>
      </c>
      <c r="GG28">
        <v>23.784099999999999</v>
      </c>
      <c r="GH28">
        <v>23.747599999999998</v>
      </c>
      <c r="GI28">
        <v>26.9724</v>
      </c>
      <c r="GJ28">
        <v>27.7456</v>
      </c>
      <c r="GK28">
        <v>0</v>
      </c>
      <c r="GL28">
        <v>20</v>
      </c>
      <c r="GM28">
        <v>420</v>
      </c>
      <c r="GN28">
        <v>16.4558</v>
      </c>
      <c r="GO28">
        <v>101.077</v>
      </c>
      <c r="GP28">
        <v>101.75700000000001</v>
      </c>
    </row>
    <row r="29" spans="1:198" x14ac:dyDescent="0.25">
      <c r="A29">
        <v>13</v>
      </c>
      <c r="B29">
        <v>1654274590.5</v>
      </c>
      <c r="C29">
        <v>1389.400000095367</v>
      </c>
      <c r="D29" t="s">
        <v>362</v>
      </c>
      <c r="E29" t="s">
        <v>363</v>
      </c>
      <c r="F29">
        <v>15</v>
      </c>
      <c r="G29">
        <v>1654274582.75</v>
      </c>
      <c r="H29">
        <f t="shared" si="0"/>
        <v>5.8965669549926603E-3</v>
      </c>
      <c r="I29">
        <f t="shared" si="1"/>
        <v>5.89656695499266</v>
      </c>
      <c r="J29">
        <f t="shared" si="2"/>
        <v>22.324373027912742</v>
      </c>
      <c r="K29">
        <f t="shared" si="3"/>
        <v>408.83679999999998</v>
      </c>
      <c r="L29">
        <f t="shared" si="4"/>
        <v>310.83385946012174</v>
      </c>
      <c r="M29">
        <f t="shared" si="5"/>
        <v>26.337714795892932</v>
      </c>
      <c r="N29">
        <f t="shared" si="6"/>
        <v>34.641744162517696</v>
      </c>
      <c r="O29">
        <f t="shared" si="7"/>
        <v>0.42426662243328639</v>
      </c>
      <c r="P29">
        <f t="shared" si="8"/>
        <v>3.1863333469049868</v>
      </c>
      <c r="Q29">
        <f t="shared" si="9"/>
        <v>0.39519599633730002</v>
      </c>
      <c r="R29">
        <f t="shared" si="10"/>
        <v>0.24944319025295503</v>
      </c>
      <c r="S29">
        <f t="shared" si="11"/>
        <v>355.94439277639509</v>
      </c>
      <c r="T29">
        <f t="shared" si="12"/>
        <v>23.199086655416185</v>
      </c>
      <c r="U29">
        <f t="shared" si="13"/>
        <v>23.320856666666661</v>
      </c>
      <c r="V29">
        <f t="shared" si="14"/>
        <v>2.8749485368862771</v>
      </c>
      <c r="W29">
        <f t="shared" si="15"/>
        <v>59.478706424157693</v>
      </c>
      <c r="X29">
        <f t="shared" si="16"/>
        <v>1.6444040906405288</v>
      </c>
      <c r="Y29">
        <f t="shared" si="17"/>
        <v>2.7646937694203833</v>
      </c>
      <c r="Z29">
        <f t="shared" si="18"/>
        <v>1.2305444462457482</v>
      </c>
      <c r="AA29">
        <f t="shared" si="19"/>
        <v>-260.0386027151763</v>
      </c>
      <c r="AB29">
        <f t="shared" si="20"/>
        <v>-110.9835131129107</v>
      </c>
      <c r="AC29">
        <f t="shared" si="21"/>
        <v>-7.2201217660424408</v>
      </c>
      <c r="AD29">
        <f t="shared" si="22"/>
        <v>-22.297844817734344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45387.969921863129</v>
      </c>
      <c r="AJ29">
        <f t="shared" si="26"/>
        <v>1999.9690000000001</v>
      </c>
      <c r="AK29">
        <f t="shared" si="27"/>
        <v>1701.3935919905587</v>
      </c>
      <c r="AL29">
        <f t="shared" si="28"/>
        <v>0.85070998200000025</v>
      </c>
      <c r="AM29">
        <f t="shared" si="29"/>
        <v>0.17797495500000005</v>
      </c>
      <c r="AN29">
        <v>2.7</v>
      </c>
      <c r="AO29">
        <v>0.5</v>
      </c>
      <c r="AP29" t="s">
        <v>331</v>
      </c>
      <c r="AQ29">
        <v>2</v>
      </c>
      <c r="AR29">
        <v>1654274582.75</v>
      </c>
      <c r="AS29">
        <v>408.83679999999998</v>
      </c>
      <c r="AT29">
        <v>419.96769999999992</v>
      </c>
      <c r="AU29">
        <v>19.407016666666671</v>
      </c>
      <c r="AV29">
        <v>16.805033333333331</v>
      </c>
      <c r="AW29">
        <v>404.77273333333329</v>
      </c>
      <c r="AX29">
        <v>19.256183333333329</v>
      </c>
      <c r="AY29">
        <v>599.9944999999999</v>
      </c>
      <c r="AZ29">
        <v>84.632453333333345</v>
      </c>
      <c r="BA29">
        <v>9.9997763333333323E-2</v>
      </c>
      <c r="BB29">
        <v>22.67478333333333</v>
      </c>
      <c r="BC29">
        <v>23.320856666666661</v>
      </c>
      <c r="BD29">
        <v>999.9000000000002</v>
      </c>
      <c r="BE29">
        <v>0</v>
      </c>
      <c r="BF29">
        <v>0</v>
      </c>
      <c r="BG29">
        <v>9995.887333333334</v>
      </c>
      <c r="BH29">
        <v>593.02943333333337</v>
      </c>
      <c r="BI29">
        <v>11.780419999999999</v>
      </c>
      <c r="BJ29">
        <v>-11.130843333333329</v>
      </c>
      <c r="BK29">
        <v>416.92809999999997</v>
      </c>
      <c r="BL29">
        <v>427.14586666666668</v>
      </c>
      <c r="BM29">
        <v>2.6019796666666659</v>
      </c>
      <c r="BN29">
        <v>419.96769999999992</v>
      </c>
      <c r="BO29">
        <v>16.805033333333331</v>
      </c>
      <c r="BP29">
        <v>1.642463</v>
      </c>
      <c r="BQ29">
        <v>1.4222520000000001</v>
      </c>
      <c r="BR29">
        <v>14.363060000000001</v>
      </c>
      <c r="BS29">
        <v>12.156969999999999</v>
      </c>
      <c r="BT29">
        <v>1999.9690000000001</v>
      </c>
      <c r="BU29">
        <v>0.64300060000000026</v>
      </c>
      <c r="BV29">
        <v>0.35699940000000002</v>
      </c>
      <c r="BW29">
        <v>27.665273333333339</v>
      </c>
      <c r="BX29">
        <v>33403.280000000013</v>
      </c>
      <c r="BY29">
        <v>1654274414</v>
      </c>
      <c r="BZ29" t="s">
        <v>361</v>
      </c>
      <c r="CA29">
        <v>1654274411</v>
      </c>
      <c r="CB29">
        <v>1654274414</v>
      </c>
      <c r="CC29">
        <v>3</v>
      </c>
      <c r="CD29">
        <v>-0.37</v>
      </c>
      <c r="CE29">
        <v>-1E-3</v>
      </c>
      <c r="CF29">
        <v>4.0650000000000004</v>
      </c>
      <c r="CG29">
        <v>8.2000000000000003E-2</v>
      </c>
      <c r="CH29">
        <v>420</v>
      </c>
      <c r="CI29">
        <v>16</v>
      </c>
      <c r="CJ29">
        <v>0.23</v>
      </c>
      <c r="CK29">
        <v>0.04</v>
      </c>
      <c r="CL29">
        <v>-11.13156097560976</v>
      </c>
      <c r="CM29">
        <v>-7.908501742160931E-2</v>
      </c>
      <c r="CN29">
        <v>2.6794965654279919E-2</v>
      </c>
      <c r="CO29">
        <v>1</v>
      </c>
      <c r="CP29">
        <v>2.6068773170731712</v>
      </c>
      <c r="CQ29">
        <v>2.21259930313621E-2</v>
      </c>
      <c r="CR29">
        <v>2.0780011153356232E-2</v>
      </c>
      <c r="CS29">
        <v>1</v>
      </c>
      <c r="CT29">
        <v>2</v>
      </c>
      <c r="CU29">
        <v>2</v>
      </c>
      <c r="CV29" t="s">
        <v>333</v>
      </c>
      <c r="CW29">
        <v>3.2364199999999999</v>
      </c>
      <c r="CX29">
        <v>2.7806500000000001</v>
      </c>
      <c r="CY29">
        <v>8.1029299999999999E-2</v>
      </c>
      <c r="CZ29">
        <v>8.4418400000000005E-2</v>
      </c>
      <c r="DA29">
        <v>8.7969699999999998E-2</v>
      </c>
      <c r="DB29">
        <v>8.1113599999999994E-2</v>
      </c>
      <c r="DC29">
        <v>23384.6</v>
      </c>
      <c r="DD29">
        <v>23019.8</v>
      </c>
      <c r="DE29">
        <v>24452.7</v>
      </c>
      <c r="DF29">
        <v>22387.9</v>
      </c>
      <c r="DG29">
        <v>32934.1</v>
      </c>
      <c r="DH29">
        <v>26254.1</v>
      </c>
      <c r="DI29">
        <v>39945.4</v>
      </c>
      <c r="DJ29">
        <v>31015.8</v>
      </c>
      <c r="DK29">
        <v>2.2339000000000002</v>
      </c>
      <c r="DL29">
        <v>2.3196699999999999</v>
      </c>
      <c r="DM29">
        <v>7.4282300000000001E-3</v>
      </c>
      <c r="DN29">
        <v>0</v>
      </c>
      <c r="DO29">
        <v>23.2197</v>
      </c>
      <c r="DP29">
        <v>999.9</v>
      </c>
      <c r="DQ29">
        <v>71.900000000000006</v>
      </c>
      <c r="DR29">
        <v>21.9</v>
      </c>
      <c r="DS29">
        <v>22.406300000000002</v>
      </c>
      <c r="DT29">
        <v>63.290100000000002</v>
      </c>
      <c r="DU29">
        <v>13.958299999999999</v>
      </c>
      <c r="DV29">
        <v>2</v>
      </c>
      <c r="DW29">
        <v>-0.21716199999999999</v>
      </c>
      <c r="DX29">
        <v>2.1005400000000001</v>
      </c>
      <c r="DY29">
        <v>20.346699999999998</v>
      </c>
      <c r="DZ29">
        <v>5.2268699999999999</v>
      </c>
      <c r="EA29">
        <v>11.9381</v>
      </c>
      <c r="EB29">
        <v>4.9782999999999999</v>
      </c>
      <c r="EC29">
        <v>3.2814000000000001</v>
      </c>
      <c r="ED29">
        <v>1099.0999999999999</v>
      </c>
      <c r="EE29">
        <v>3721.6</v>
      </c>
      <c r="EF29">
        <v>298.39999999999998</v>
      </c>
      <c r="EG29">
        <v>101.8</v>
      </c>
      <c r="EH29">
        <v>4.9716199999999997</v>
      </c>
      <c r="EI29">
        <v>1.86127</v>
      </c>
      <c r="EJ29">
        <v>1.8666499999999999</v>
      </c>
      <c r="EK29">
        <v>1.8577699999999999</v>
      </c>
      <c r="EL29">
        <v>1.86249</v>
      </c>
      <c r="EM29">
        <v>1.86297</v>
      </c>
      <c r="EN29">
        <v>1.8638600000000001</v>
      </c>
      <c r="EO29">
        <v>1.85961</v>
      </c>
      <c r="EP29">
        <v>0</v>
      </c>
      <c r="EQ29">
        <v>0</v>
      </c>
      <c r="ER29">
        <v>0</v>
      </c>
      <c r="ES29">
        <v>0</v>
      </c>
      <c r="ET29" t="s">
        <v>334</v>
      </c>
      <c r="EU29" t="s">
        <v>335</v>
      </c>
      <c r="EV29" t="s">
        <v>336</v>
      </c>
      <c r="EW29" t="s">
        <v>336</v>
      </c>
      <c r="EX29" t="s">
        <v>336</v>
      </c>
      <c r="EY29" t="s">
        <v>336</v>
      </c>
      <c r="EZ29">
        <v>0</v>
      </c>
      <c r="FA29">
        <v>100</v>
      </c>
      <c r="FB29">
        <v>100</v>
      </c>
      <c r="FC29">
        <v>4.0640000000000001</v>
      </c>
      <c r="FD29">
        <v>0.15179999999999999</v>
      </c>
      <c r="FE29">
        <v>3.9160978608903192</v>
      </c>
      <c r="FF29">
        <v>6.7843858137211317E-4</v>
      </c>
      <c r="FG29">
        <v>-9.1149672394835243E-7</v>
      </c>
      <c r="FH29">
        <v>3.4220399332756191E-10</v>
      </c>
      <c r="FI29">
        <v>2.6180610233121779E-2</v>
      </c>
      <c r="FJ29">
        <v>-1.0294496597657229E-2</v>
      </c>
      <c r="FK29">
        <v>9.3241379300954626E-4</v>
      </c>
      <c r="FL29">
        <v>-3.1998259251072341E-6</v>
      </c>
      <c r="FM29">
        <v>1</v>
      </c>
      <c r="FN29">
        <v>2092</v>
      </c>
      <c r="FO29">
        <v>0</v>
      </c>
      <c r="FP29">
        <v>27</v>
      </c>
      <c r="FQ29">
        <v>3</v>
      </c>
      <c r="FR29">
        <v>2.9</v>
      </c>
      <c r="FS29">
        <v>1.3476600000000001</v>
      </c>
      <c r="FT29">
        <v>2.3767100000000001</v>
      </c>
      <c r="FU29">
        <v>2.1496599999999999</v>
      </c>
      <c r="FV29">
        <v>2.7648899999999998</v>
      </c>
      <c r="FW29">
        <v>2.1508799999999999</v>
      </c>
      <c r="FX29">
        <v>2.3584000000000001</v>
      </c>
      <c r="FY29">
        <v>27.224499999999999</v>
      </c>
      <c r="FZ29">
        <v>15.8307</v>
      </c>
      <c r="GA29">
        <v>19</v>
      </c>
      <c r="GB29">
        <v>616.17100000000005</v>
      </c>
      <c r="GC29">
        <v>715.53200000000004</v>
      </c>
      <c r="GD29">
        <v>20.002800000000001</v>
      </c>
      <c r="GE29">
        <v>24.375299999999999</v>
      </c>
      <c r="GF29">
        <v>30.001799999999999</v>
      </c>
      <c r="GG29">
        <v>24.040800000000001</v>
      </c>
      <c r="GH29">
        <v>24.001000000000001</v>
      </c>
      <c r="GI29">
        <v>26.9938</v>
      </c>
      <c r="GJ29">
        <v>26.307200000000002</v>
      </c>
      <c r="GK29">
        <v>0</v>
      </c>
      <c r="GL29">
        <v>20</v>
      </c>
      <c r="GM29">
        <v>420</v>
      </c>
      <c r="GN29">
        <v>16.880199999999999</v>
      </c>
      <c r="GO29">
        <v>101.04</v>
      </c>
      <c r="GP29">
        <v>101.71899999999999</v>
      </c>
    </row>
    <row r="30" spans="1:198" x14ac:dyDescent="0.25">
      <c r="A30">
        <v>14</v>
      </c>
      <c r="B30">
        <v>1654274651.5</v>
      </c>
      <c r="C30">
        <v>1450.400000095367</v>
      </c>
      <c r="D30" t="s">
        <v>364</v>
      </c>
      <c r="E30" t="s">
        <v>365</v>
      </c>
      <c r="F30">
        <v>15</v>
      </c>
      <c r="G30">
        <v>1654274643.5</v>
      </c>
      <c r="H30">
        <f t="shared" si="0"/>
        <v>5.562301757508519E-3</v>
      </c>
      <c r="I30">
        <f t="shared" si="1"/>
        <v>5.5623017575085187</v>
      </c>
      <c r="J30">
        <f t="shared" si="2"/>
        <v>21.628196427304143</v>
      </c>
      <c r="K30">
        <f t="shared" si="3"/>
        <v>409.21929032258072</v>
      </c>
      <c r="L30">
        <f t="shared" si="4"/>
        <v>311.71815835393841</v>
      </c>
      <c r="M30">
        <f t="shared" si="5"/>
        <v>26.411625651828253</v>
      </c>
      <c r="N30">
        <f t="shared" si="6"/>
        <v>34.672817145399613</v>
      </c>
      <c r="O30">
        <f t="shared" si="7"/>
        <v>0.41152314435437243</v>
      </c>
      <c r="P30">
        <f t="shared" si="8"/>
        <v>3.1883415381246967</v>
      </c>
      <c r="Q30">
        <f t="shared" si="9"/>
        <v>0.38412819360451012</v>
      </c>
      <c r="R30">
        <f t="shared" si="10"/>
        <v>0.24238931147813209</v>
      </c>
      <c r="S30">
        <f t="shared" si="11"/>
        <v>266.96105323583953</v>
      </c>
      <c r="T30">
        <f t="shared" si="12"/>
        <v>22.907217645993892</v>
      </c>
      <c r="U30">
        <f t="shared" si="13"/>
        <v>23.188622580645159</v>
      </c>
      <c r="V30">
        <f t="shared" si="14"/>
        <v>2.8520744500131241</v>
      </c>
      <c r="W30">
        <f t="shared" si="15"/>
        <v>59.550530078781335</v>
      </c>
      <c r="X30">
        <f t="shared" si="16"/>
        <v>1.6578205356771287</v>
      </c>
      <c r="Y30">
        <f t="shared" si="17"/>
        <v>2.7838887974363011</v>
      </c>
      <c r="Z30">
        <f t="shared" si="18"/>
        <v>1.1942539143359954</v>
      </c>
      <c r="AA30">
        <f t="shared" si="19"/>
        <v>-245.2975075061257</v>
      </c>
      <c r="AB30">
        <f t="shared" si="20"/>
        <v>-68.714361342720181</v>
      </c>
      <c r="AC30">
        <f t="shared" si="21"/>
        <v>-4.4670382211639046</v>
      </c>
      <c r="AD30">
        <f t="shared" si="22"/>
        <v>-51.517853834170282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45407.487582105401</v>
      </c>
      <c r="AJ30">
        <f t="shared" si="26"/>
        <v>1499.9922580645159</v>
      </c>
      <c r="AK30">
        <f t="shared" si="27"/>
        <v>1276.0584240193027</v>
      </c>
      <c r="AL30">
        <f t="shared" si="28"/>
        <v>0.85071000677419384</v>
      </c>
      <c r="AM30">
        <f t="shared" si="29"/>
        <v>0.17797495407096781</v>
      </c>
      <c r="AN30">
        <v>2.7</v>
      </c>
      <c r="AO30">
        <v>0.5</v>
      </c>
      <c r="AP30" t="s">
        <v>331</v>
      </c>
      <c r="AQ30">
        <v>2</v>
      </c>
      <c r="AR30">
        <v>1654274643.5</v>
      </c>
      <c r="AS30">
        <v>409.21929032258072</v>
      </c>
      <c r="AT30">
        <v>419.97635483870971</v>
      </c>
      <c r="AU30">
        <v>19.566109677419359</v>
      </c>
      <c r="AV30">
        <v>17.112029032258061</v>
      </c>
      <c r="AW30">
        <v>405.15516129032261</v>
      </c>
      <c r="AX30">
        <v>19.411812903225812</v>
      </c>
      <c r="AY30">
        <v>599.99522580645157</v>
      </c>
      <c r="AZ30">
        <v>84.629216129032244</v>
      </c>
      <c r="BA30">
        <v>9.9969335483870964E-2</v>
      </c>
      <c r="BB30">
        <v>22.788864516129038</v>
      </c>
      <c r="BC30">
        <v>23.188622580645159</v>
      </c>
      <c r="BD30">
        <v>999.90000000000032</v>
      </c>
      <c r="BE30">
        <v>0</v>
      </c>
      <c r="BF30">
        <v>0</v>
      </c>
      <c r="BG30">
        <v>10004.790967741939</v>
      </c>
      <c r="BH30">
        <v>442.4255483870968</v>
      </c>
      <c r="BI30">
        <v>11.396316129032259</v>
      </c>
      <c r="BJ30">
        <v>-10.757096774193551</v>
      </c>
      <c r="BK30">
        <v>417.38587096774211</v>
      </c>
      <c r="BL30">
        <v>427.28819354838708</v>
      </c>
      <c r="BM30">
        <v>2.4540758064516131</v>
      </c>
      <c r="BN30">
        <v>419.97635483870971</v>
      </c>
      <c r="BO30">
        <v>17.112029032258061</v>
      </c>
      <c r="BP30">
        <v>1.655864838709677</v>
      </c>
      <c r="BQ30">
        <v>1.4481774193548389</v>
      </c>
      <c r="BR30">
        <v>14.488741935483869</v>
      </c>
      <c r="BS30">
        <v>12.43171612903226</v>
      </c>
      <c r="BT30">
        <v>1499.9922580645159</v>
      </c>
      <c r="BU30">
        <v>0.64300070967741962</v>
      </c>
      <c r="BV30">
        <v>0.35699932258064521</v>
      </c>
      <c r="BW30">
        <v>28</v>
      </c>
      <c r="BX30">
        <v>25052.754838709679</v>
      </c>
      <c r="BY30">
        <v>1654274414</v>
      </c>
      <c r="BZ30" t="s">
        <v>361</v>
      </c>
      <c r="CA30">
        <v>1654274411</v>
      </c>
      <c r="CB30">
        <v>1654274414</v>
      </c>
      <c r="CC30">
        <v>3</v>
      </c>
      <c r="CD30">
        <v>-0.37</v>
      </c>
      <c r="CE30">
        <v>-1E-3</v>
      </c>
      <c r="CF30">
        <v>4.0650000000000004</v>
      </c>
      <c r="CG30">
        <v>8.2000000000000003E-2</v>
      </c>
      <c r="CH30">
        <v>420</v>
      </c>
      <c r="CI30">
        <v>16</v>
      </c>
      <c r="CJ30">
        <v>0.23</v>
      </c>
      <c r="CK30">
        <v>0.04</v>
      </c>
      <c r="CL30">
        <v>-10.749739024390241</v>
      </c>
      <c r="CM30">
        <v>-6.1812543554012542E-2</v>
      </c>
      <c r="CN30">
        <v>2.7224315512896641E-2</v>
      </c>
      <c r="CO30">
        <v>1</v>
      </c>
      <c r="CP30">
        <v>2.4517114634146342</v>
      </c>
      <c r="CQ30">
        <v>4.7248013937280668E-2</v>
      </c>
      <c r="CR30">
        <v>5.8418129331760287E-3</v>
      </c>
      <c r="CS30">
        <v>1</v>
      </c>
      <c r="CT30">
        <v>2</v>
      </c>
      <c r="CU30">
        <v>2</v>
      </c>
      <c r="CV30" t="s">
        <v>333</v>
      </c>
      <c r="CW30">
        <v>3.2362199999999999</v>
      </c>
      <c r="CX30">
        <v>2.7814100000000002</v>
      </c>
      <c r="CY30">
        <v>8.1037200000000004E-2</v>
      </c>
      <c r="CZ30">
        <v>8.4369899999999998E-2</v>
      </c>
      <c r="DA30">
        <v>8.8311100000000003E-2</v>
      </c>
      <c r="DB30">
        <v>8.2187300000000005E-2</v>
      </c>
      <c r="DC30">
        <v>23373.200000000001</v>
      </c>
      <c r="DD30">
        <v>23010.799999999999</v>
      </c>
      <c r="DE30">
        <v>24442.1</v>
      </c>
      <c r="DF30">
        <v>22378.799999999999</v>
      </c>
      <c r="DG30">
        <v>32908.699999999997</v>
      </c>
      <c r="DH30">
        <v>26212.9</v>
      </c>
      <c r="DI30">
        <v>39929.4</v>
      </c>
      <c r="DJ30">
        <v>31003.200000000001</v>
      </c>
      <c r="DK30">
        <v>2.23062</v>
      </c>
      <c r="DL30">
        <v>2.3150200000000001</v>
      </c>
      <c r="DM30">
        <v>-7.2941200000000003E-3</v>
      </c>
      <c r="DN30">
        <v>0</v>
      </c>
      <c r="DO30">
        <v>23.3156</v>
      </c>
      <c r="DP30">
        <v>999.9</v>
      </c>
      <c r="DQ30">
        <v>71.5</v>
      </c>
      <c r="DR30">
        <v>22</v>
      </c>
      <c r="DS30">
        <v>22.417100000000001</v>
      </c>
      <c r="DT30">
        <v>63.220100000000002</v>
      </c>
      <c r="DU30">
        <v>13.946300000000001</v>
      </c>
      <c r="DV30">
        <v>2</v>
      </c>
      <c r="DW30">
        <v>-0.19597300000000001</v>
      </c>
      <c r="DX30">
        <v>2.2510500000000002</v>
      </c>
      <c r="DY30">
        <v>20.3506</v>
      </c>
      <c r="DZ30">
        <v>5.2294200000000002</v>
      </c>
      <c r="EA30">
        <v>11.9381</v>
      </c>
      <c r="EB30">
        <v>4.9793500000000002</v>
      </c>
      <c r="EC30">
        <v>3.2819500000000001</v>
      </c>
      <c r="ED30">
        <v>1100.9000000000001</v>
      </c>
      <c r="EE30">
        <v>3730.1</v>
      </c>
      <c r="EF30">
        <v>298.39999999999998</v>
      </c>
      <c r="EG30">
        <v>101.8</v>
      </c>
      <c r="EH30">
        <v>4.9716500000000003</v>
      </c>
      <c r="EI30">
        <v>1.86127</v>
      </c>
      <c r="EJ30">
        <v>1.86673</v>
      </c>
      <c r="EK30">
        <v>1.8577900000000001</v>
      </c>
      <c r="EL30">
        <v>1.86249</v>
      </c>
      <c r="EM30">
        <v>1.8629899999999999</v>
      </c>
      <c r="EN30">
        <v>1.8638600000000001</v>
      </c>
      <c r="EO30">
        <v>1.8596299999999999</v>
      </c>
      <c r="EP30">
        <v>0</v>
      </c>
      <c r="EQ30">
        <v>0</v>
      </c>
      <c r="ER30">
        <v>0</v>
      </c>
      <c r="ES30">
        <v>0</v>
      </c>
      <c r="ET30" t="s">
        <v>334</v>
      </c>
      <c r="EU30" t="s">
        <v>335</v>
      </c>
      <c r="EV30" t="s">
        <v>336</v>
      </c>
      <c r="EW30" t="s">
        <v>336</v>
      </c>
      <c r="EX30" t="s">
        <v>336</v>
      </c>
      <c r="EY30" t="s">
        <v>336</v>
      </c>
      <c r="EZ30">
        <v>0</v>
      </c>
      <c r="FA30">
        <v>100</v>
      </c>
      <c r="FB30">
        <v>100</v>
      </c>
      <c r="FC30">
        <v>4.0640000000000001</v>
      </c>
      <c r="FD30">
        <v>0.1545</v>
      </c>
      <c r="FE30">
        <v>3.9160978608903192</v>
      </c>
      <c r="FF30">
        <v>6.7843858137211317E-4</v>
      </c>
      <c r="FG30">
        <v>-9.1149672394835243E-7</v>
      </c>
      <c r="FH30">
        <v>3.4220399332756191E-10</v>
      </c>
      <c r="FI30">
        <v>2.6180610233121779E-2</v>
      </c>
      <c r="FJ30">
        <v>-1.0294496597657229E-2</v>
      </c>
      <c r="FK30">
        <v>9.3241379300954626E-4</v>
      </c>
      <c r="FL30">
        <v>-3.1998259251072341E-6</v>
      </c>
      <c r="FM30">
        <v>1</v>
      </c>
      <c r="FN30">
        <v>2092</v>
      </c>
      <c r="FO30">
        <v>0</v>
      </c>
      <c r="FP30">
        <v>27</v>
      </c>
      <c r="FQ30">
        <v>4</v>
      </c>
      <c r="FR30">
        <v>4</v>
      </c>
      <c r="FS30">
        <v>1.3476600000000001</v>
      </c>
      <c r="FT30">
        <v>2.3754900000000001</v>
      </c>
      <c r="FU30">
        <v>2.1496599999999999</v>
      </c>
      <c r="FV30">
        <v>2.7648899999999998</v>
      </c>
      <c r="FW30">
        <v>2.1508799999999999</v>
      </c>
      <c r="FX30">
        <v>2.3925800000000002</v>
      </c>
      <c r="FY30">
        <v>27.349299999999999</v>
      </c>
      <c r="FZ30">
        <v>15.839399999999999</v>
      </c>
      <c r="GA30">
        <v>19</v>
      </c>
      <c r="GB30">
        <v>616.78099999999995</v>
      </c>
      <c r="GC30">
        <v>714.90300000000002</v>
      </c>
      <c r="GD30">
        <v>20.0014</v>
      </c>
      <c r="GE30">
        <v>24.672899999999998</v>
      </c>
      <c r="GF30">
        <v>30.0016</v>
      </c>
      <c r="GG30">
        <v>24.300999999999998</v>
      </c>
      <c r="GH30">
        <v>24.255099999999999</v>
      </c>
      <c r="GI30">
        <v>27.010999999999999</v>
      </c>
      <c r="GJ30">
        <v>24.853899999999999</v>
      </c>
      <c r="GK30">
        <v>0</v>
      </c>
      <c r="GL30">
        <v>20</v>
      </c>
      <c r="GM30">
        <v>420</v>
      </c>
      <c r="GN30">
        <v>17.232700000000001</v>
      </c>
      <c r="GO30">
        <v>100.998</v>
      </c>
      <c r="GP30">
        <v>101.678</v>
      </c>
    </row>
    <row r="31" spans="1:198" x14ac:dyDescent="0.25">
      <c r="A31">
        <v>15</v>
      </c>
      <c r="B31">
        <v>1654274712</v>
      </c>
      <c r="C31">
        <v>1510.900000095367</v>
      </c>
      <c r="D31" t="s">
        <v>366</v>
      </c>
      <c r="E31" t="s">
        <v>367</v>
      </c>
      <c r="F31">
        <v>15</v>
      </c>
      <c r="G31">
        <v>1654274704.25</v>
      </c>
      <c r="H31">
        <f t="shared" si="0"/>
        <v>5.276730245044518E-3</v>
      </c>
      <c r="I31">
        <f t="shared" si="1"/>
        <v>5.2767302450445177</v>
      </c>
      <c r="J31">
        <f t="shared" si="2"/>
        <v>20.806674028658048</v>
      </c>
      <c r="K31">
        <f t="shared" si="3"/>
        <v>409.64926666666668</v>
      </c>
      <c r="L31">
        <f t="shared" si="4"/>
        <v>312.58525931412964</v>
      </c>
      <c r="M31">
        <f t="shared" si="5"/>
        <v>26.485991037424455</v>
      </c>
      <c r="N31">
        <f t="shared" si="6"/>
        <v>34.710423739198973</v>
      </c>
      <c r="O31">
        <f t="shared" si="7"/>
        <v>0.39644103305069789</v>
      </c>
      <c r="P31">
        <f t="shared" si="8"/>
        <v>3.1869343295258661</v>
      </c>
      <c r="Q31">
        <f t="shared" si="9"/>
        <v>0.37094013172682105</v>
      </c>
      <c r="R31">
        <f t="shared" si="10"/>
        <v>0.23399190937786404</v>
      </c>
      <c r="S31">
        <f t="shared" si="11"/>
        <v>213.56983900167509</v>
      </c>
      <c r="T31">
        <f t="shared" si="12"/>
        <v>22.757551301729944</v>
      </c>
      <c r="U31">
        <f t="shared" si="13"/>
        <v>23.110493333333331</v>
      </c>
      <c r="V31">
        <f t="shared" si="14"/>
        <v>2.8386344660004488</v>
      </c>
      <c r="W31">
        <f t="shared" si="15"/>
        <v>59.555329077955363</v>
      </c>
      <c r="X31">
        <f t="shared" si="16"/>
        <v>1.66533169547909</v>
      </c>
      <c r="Y31">
        <f t="shared" si="17"/>
        <v>2.7962765402559397</v>
      </c>
      <c r="Z31">
        <f t="shared" si="18"/>
        <v>1.1733027705213588</v>
      </c>
      <c r="AA31">
        <f t="shared" si="19"/>
        <v>-232.70380380646324</v>
      </c>
      <c r="AB31">
        <f t="shared" si="20"/>
        <v>-42.673444067523384</v>
      </c>
      <c r="AC31">
        <f t="shared" si="21"/>
        <v>-2.7753050825706298</v>
      </c>
      <c r="AD31">
        <f t="shared" si="22"/>
        <v>-64.582713954882166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45370.320187382909</v>
      </c>
      <c r="AJ31">
        <f t="shared" si="26"/>
        <v>1199.998</v>
      </c>
      <c r="AK31">
        <f t="shared" si="27"/>
        <v>1020.850345379922</v>
      </c>
      <c r="AL31">
        <f t="shared" si="28"/>
        <v>0.85071003899999997</v>
      </c>
      <c r="AM31">
        <f t="shared" si="29"/>
        <v>0.17797516246</v>
      </c>
      <c r="AN31">
        <v>2.7</v>
      </c>
      <c r="AO31">
        <v>0.5</v>
      </c>
      <c r="AP31" t="s">
        <v>331</v>
      </c>
      <c r="AQ31">
        <v>2</v>
      </c>
      <c r="AR31">
        <v>1654274704.25</v>
      </c>
      <c r="AS31">
        <v>409.64926666666668</v>
      </c>
      <c r="AT31">
        <v>419.98523333333338</v>
      </c>
      <c r="AU31">
        <v>19.654093333333339</v>
      </c>
      <c r="AV31">
        <v>17.326180000000001</v>
      </c>
      <c r="AW31">
        <v>405.58510000000001</v>
      </c>
      <c r="AX31">
        <v>19.497879999999999</v>
      </c>
      <c r="AY31">
        <v>599.98609999999985</v>
      </c>
      <c r="AZ31">
        <v>84.632059999999996</v>
      </c>
      <c r="BA31">
        <v>9.9993890000000016E-2</v>
      </c>
      <c r="BB31">
        <v>22.86212333333334</v>
      </c>
      <c r="BC31">
        <v>23.110493333333331</v>
      </c>
      <c r="BD31">
        <v>999.9000000000002</v>
      </c>
      <c r="BE31">
        <v>0</v>
      </c>
      <c r="BF31">
        <v>0</v>
      </c>
      <c r="BG31">
        <v>9998.483666666667</v>
      </c>
      <c r="BH31">
        <v>355.37293333333332</v>
      </c>
      <c r="BI31">
        <v>11.47134</v>
      </c>
      <c r="BJ31">
        <v>-10.335900000000001</v>
      </c>
      <c r="BK31">
        <v>417.86196666666672</v>
      </c>
      <c r="BL31">
        <v>427.39023333333341</v>
      </c>
      <c r="BM31">
        <v>2.3279143333333341</v>
      </c>
      <c r="BN31">
        <v>419.98523333333338</v>
      </c>
      <c r="BO31">
        <v>17.326180000000001</v>
      </c>
      <c r="BP31">
        <v>1.6633676666666659</v>
      </c>
      <c r="BQ31">
        <v>1.46635</v>
      </c>
      <c r="BR31">
        <v>14.558713333333341</v>
      </c>
      <c r="BS31">
        <v>12.62172</v>
      </c>
      <c r="BT31">
        <v>1199.998</v>
      </c>
      <c r="BU31">
        <v>0.64299773333333321</v>
      </c>
      <c r="BV31">
        <v>0.35700223333333342</v>
      </c>
      <c r="BW31">
        <v>28</v>
      </c>
      <c r="BX31">
        <v>20042.189999999999</v>
      </c>
      <c r="BY31">
        <v>1654274414</v>
      </c>
      <c r="BZ31" t="s">
        <v>361</v>
      </c>
      <c r="CA31">
        <v>1654274411</v>
      </c>
      <c r="CB31">
        <v>1654274414</v>
      </c>
      <c r="CC31">
        <v>3</v>
      </c>
      <c r="CD31">
        <v>-0.37</v>
      </c>
      <c r="CE31">
        <v>-1E-3</v>
      </c>
      <c r="CF31">
        <v>4.0650000000000004</v>
      </c>
      <c r="CG31">
        <v>8.2000000000000003E-2</v>
      </c>
      <c r="CH31">
        <v>420</v>
      </c>
      <c r="CI31">
        <v>16</v>
      </c>
      <c r="CJ31">
        <v>0.23</v>
      </c>
      <c r="CK31">
        <v>0.04</v>
      </c>
      <c r="CL31">
        <v>-10.33805365853658</v>
      </c>
      <c r="CM31">
        <v>-8.8676655052268183E-2</v>
      </c>
      <c r="CN31">
        <v>2.756639963894688E-2</v>
      </c>
      <c r="CO31">
        <v>1</v>
      </c>
      <c r="CP31">
        <v>2.3332529268292679</v>
      </c>
      <c r="CQ31">
        <v>-7.7888153310105415E-2</v>
      </c>
      <c r="CR31">
        <v>1.3189187597515299E-2</v>
      </c>
      <c r="CS31">
        <v>1</v>
      </c>
      <c r="CT31">
        <v>2</v>
      </c>
      <c r="CU31">
        <v>2</v>
      </c>
      <c r="CV31" t="s">
        <v>333</v>
      </c>
      <c r="CW31">
        <v>3.2360799999999998</v>
      </c>
      <c r="CX31">
        <v>2.78152</v>
      </c>
      <c r="CY31">
        <v>8.1055799999999997E-2</v>
      </c>
      <c r="CZ31">
        <v>8.4334500000000007E-2</v>
      </c>
      <c r="DA31">
        <v>8.8592900000000002E-2</v>
      </c>
      <c r="DB31">
        <v>8.2836099999999996E-2</v>
      </c>
      <c r="DC31">
        <v>23365.5</v>
      </c>
      <c r="DD31">
        <v>23004.6</v>
      </c>
      <c r="DE31">
        <v>24435.5</v>
      </c>
      <c r="DF31">
        <v>22372.6</v>
      </c>
      <c r="DG31">
        <v>32890.5</v>
      </c>
      <c r="DH31">
        <v>26187.3</v>
      </c>
      <c r="DI31">
        <v>39919.4</v>
      </c>
      <c r="DJ31">
        <v>30994.7</v>
      </c>
      <c r="DK31">
        <v>2.2269299999999999</v>
      </c>
      <c r="DL31">
        <v>2.3109999999999999</v>
      </c>
      <c r="DM31">
        <v>-1.4752100000000001E-2</v>
      </c>
      <c r="DN31">
        <v>0</v>
      </c>
      <c r="DO31">
        <v>23.3672</v>
      </c>
      <c r="DP31">
        <v>999.9</v>
      </c>
      <c r="DQ31">
        <v>71.2</v>
      </c>
      <c r="DR31">
        <v>22.1</v>
      </c>
      <c r="DS31">
        <v>22.459499999999998</v>
      </c>
      <c r="DT31">
        <v>63.240099999999998</v>
      </c>
      <c r="DU31">
        <v>13.9503</v>
      </c>
      <c r="DV31">
        <v>2</v>
      </c>
      <c r="DW31">
        <v>-0.17980399999999999</v>
      </c>
      <c r="DX31">
        <v>2.3711600000000002</v>
      </c>
      <c r="DY31">
        <v>20.351400000000002</v>
      </c>
      <c r="DZ31">
        <v>5.2300199999999997</v>
      </c>
      <c r="EA31">
        <v>11.9381</v>
      </c>
      <c r="EB31">
        <v>4.9791499999999997</v>
      </c>
      <c r="EC31">
        <v>3.2818999999999998</v>
      </c>
      <c r="ED31">
        <v>1102.8</v>
      </c>
      <c r="EE31">
        <v>3738.3</v>
      </c>
      <c r="EF31">
        <v>298.39999999999998</v>
      </c>
      <c r="EG31">
        <v>101.8</v>
      </c>
      <c r="EH31">
        <v>4.9716500000000003</v>
      </c>
      <c r="EI31">
        <v>1.86127</v>
      </c>
      <c r="EJ31">
        <v>1.86673</v>
      </c>
      <c r="EK31">
        <v>1.85781</v>
      </c>
      <c r="EL31">
        <v>1.86249</v>
      </c>
      <c r="EM31">
        <v>1.8629899999999999</v>
      </c>
      <c r="EN31">
        <v>1.8638699999999999</v>
      </c>
      <c r="EO31">
        <v>1.85968</v>
      </c>
      <c r="EP31">
        <v>0</v>
      </c>
      <c r="EQ31">
        <v>0</v>
      </c>
      <c r="ER31">
        <v>0</v>
      </c>
      <c r="ES31">
        <v>0</v>
      </c>
      <c r="ET31" t="s">
        <v>334</v>
      </c>
      <c r="EU31" t="s">
        <v>335</v>
      </c>
      <c r="EV31" t="s">
        <v>336</v>
      </c>
      <c r="EW31" t="s">
        <v>336</v>
      </c>
      <c r="EX31" t="s">
        <v>336</v>
      </c>
      <c r="EY31" t="s">
        <v>336</v>
      </c>
      <c r="EZ31">
        <v>0</v>
      </c>
      <c r="FA31">
        <v>100</v>
      </c>
      <c r="FB31">
        <v>100</v>
      </c>
      <c r="FC31">
        <v>4.0640000000000001</v>
      </c>
      <c r="FD31">
        <v>0.15679999999999999</v>
      </c>
      <c r="FE31">
        <v>3.9160978608903192</v>
      </c>
      <c r="FF31">
        <v>6.7843858137211317E-4</v>
      </c>
      <c r="FG31">
        <v>-9.1149672394835243E-7</v>
      </c>
      <c r="FH31">
        <v>3.4220399332756191E-10</v>
      </c>
      <c r="FI31">
        <v>2.6180610233121779E-2</v>
      </c>
      <c r="FJ31">
        <v>-1.0294496597657229E-2</v>
      </c>
      <c r="FK31">
        <v>9.3241379300954626E-4</v>
      </c>
      <c r="FL31">
        <v>-3.1998259251072341E-6</v>
      </c>
      <c r="FM31">
        <v>1</v>
      </c>
      <c r="FN31">
        <v>2092</v>
      </c>
      <c r="FO31">
        <v>0</v>
      </c>
      <c r="FP31">
        <v>27</v>
      </c>
      <c r="FQ31">
        <v>5</v>
      </c>
      <c r="FR31">
        <v>5</v>
      </c>
      <c r="FS31">
        <v>1.3488800000000001</v>
      </c>
      <c r="FT31">
        <v>2.3779300000000001</v>
      </c>
      <c r="FU31">
        <v>2.1496599999999999</v>
      </c>
      <c r="FV31">
        <v>2.7636699999999998</v>
      </c>
      <c r="FW31">
        <v>2.1508799999999999</v>
      </c>
      <c r="FX31">
        <v>2.34375</v>
      </c>
      <c r="FY31">
        <v>27.453399999999998</v>
      </c>
      <c r="FZ31">
        <v>15.821899999999999</v>
      </c>
      <c r="GA31">
        <v>19</v>
      </c>
      <c r="GB31">
        <v>616.76099999999997</v>
      </c>
      <c r="GC31">
        <v>714.428</v>
      </c>
      <c r="GD31">
        <v>20.002500000000001</v>
      </c>
      <c r="GE31">
        <v>24.925000000000001</v>
      </c>
      <c r="GF31">
        <v>30.001200000000001</v>
      </c>
      <c r="GG31">
        <v>24.535499999999999</v>
      </c>
      <c r="GH31">
        <v>24.481200000000001</v>
      </c>
      <c r="GI31">
        <v>27.022400000000001</v>
      </c>
      <c r="GJ31">
        <v>24.0016</v>
      </c>
      <c r="GK31">
        <v>0</v>
      </c>
      <c r="GL31">
        <v>20</v>
      </c>
      <c r="GM31">
        <v>420</v>
      </c>
      <c r="GN31">
        <v>17.4513</v>
      </c>
      <c r="GO31">
        <v>100.97199999999999</v>
      </c>
      <c r="GP31">
        <v>101.65</v>
      </c>
    </row>
    <row r="32" spans="1:198" x14ac:dyDescent="0.25">
      <c r="A32">
        <v>16</v>
      </c>
      <c r="B32">
        <v>1654274782</v>
      </c>
      <c r="C32">
        <v>1580.900000095367</v>
      </c>
      <c r="D32" t="s">
        <v>368</v>
      </c>
      <c r="E32" t="s">
        <v>369</v>
      </c>
      <c r="F32">
        <v>15</v>
      </c>
      <c r="G32">
        <v>1654274774</v>
      </c>
      <c r="H32">
        <f t="shared" si="0"/>
        <v>5.0563006359982225E-3</v>
      </c>
      <c r="I32">
        <f t="shared" si="1"/>
        <v>5.0563006359982223</v>
      </c>
      <c r="J32">
        <f t="shared" si="2"/>
        <v>19.448549494136152</v>
      </c>
      <c r="K32">
        <f t="shared" si="3"/>
        <v>410.30906451612913</v>
      </c>
      <c r="L32">
        <f t="shared" si="4"/>
        <v>317.10589151248399</v>
      </c>
      <c r="M32">
        <f t="shared" si="5"/>
        <v>26.867643707560923</v>
      </c>
      <c r="N32">
        <f t="shared" si="6"/>
        <v>34.764531503407866</v>
      </c>
      <c r="O32">
        <f t="shared" si="7"/>
        <v>0.38642882223677633</v>
      </c>
      <c r="P32">
        <f t="shared" si="8"/>
        <v>3.1863248707972165</v>
      </c>
      <c r="Q32">
        <f t="shared" si="9"/>
        <v>0.3621530930517502</v>
      </c>
      <c r="R32">
        <f t="shared" si="10"/>
        <v>0.22839956152248844</v>
      </c>
      <c r="S32">
        <f t="shared" si="11"/>
        <v>160.17700428140296</v>
      </c>
      <c r="T32">
        <f t="shared" si="12"/>
        <v>22.596833831238321</v>
      </c>
      <c r="U32">
        <f t="shared" si="13"/>
        <v>23.049390322580649</v>
      </c>
      <c r="V32">
        <f t="shared" si="14"/>
        <v>2.8281620171886699</v>
      </c>
      <c r="W32">
        <f t="shared" si="15"/>
        <v>59.677841170778201</v>
      </c>
      <c r="X32">
        <f t="shared" si="16"/>
        <v>1.6766608527926989</v>
      </c>
      <c r="Y32">
        <f t="shared" si="17"/>
        <v>2.8095199489449549</v>
      </c>
      <c r="Z32">
        <f t="shared" si="18"/>
        <v>1.1515011643959709</v>
      </c>
      <c r="AA32">
        <f t="shared" si="19"/>
        <v>-222.9828580475216</v>
      </c>
      <c r="AB32">
        <f t="shared" si="20"/>
        <v>-18.769029712518311</v>
      </c>
      <c r="AC32">
        <f t="shared" si="21"/>
        <v>-1.2209982963490202</v>
      </c>
      <c r="AD32">
        <f t="shared" si="22"/>
        <v>-82.795881774985986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45347.0141080584</v>
      </c>
      <c r="AJ32">
        <f t="shared" si="26"/>
        <v>899.99712903225793</v>
      </c>
      <c r="AK32">
        <f t="shared" si="27"/>
        <v>765.63656373578681</v>
      </c>
      <c r="AL32">
        <f t="shared" si="28"/>
        <v>0.85071000677419351</v>
      </c>
      <c r="AM32">
        <f t="shared" si="29"/>
        <v>0.17797501693548387</v>
      </c>
      <c r="AN32">
        <v>2.7</v>
      </c>
      <c r="AO32">
        <v>0.5</v>
      </c>
      <c r="AP32" t="s">
        <v>331</v>
      </c>
      <c r="AQ32">
        <v>2</v>
      </c>
      <c r="AR32">
        <v>1654274774</v>
      </c>
      <c r="AS32">
        <v>410.30906451612913</v>
      </c>
      <c r="AT32">
        <v>419.99464516129029</v>
      </c>
      <c r="AU32">
        <v>19.78882258064516</v>
      </c>
      <c r="AV32">
        <v>17.558480645161289</v>
      </c>
      <c r="AW32">
        <v>406.24490322580652</v>
      </c>
      <c r="AX32">
        <v>19.629632258064511</v>
      </c>
      <c r="AY32">
        <v>599.99116129032257</v>
      </c>
      <c r="AZ32">
        <v>84.627712903225813</v>
      </c>
      <c r="BA32">
        <v>9.9958283870967737E-2</v>
      </c>
      <c r="BB32">
        <v>22.94012903225806</v>
      </c>
      <c r="BC32">
        <v>23.049390322580649</v>
      </c>
      <c r="BD32">
        <v>999.90000000000032</v>
      </c>
      <c r="BE32">
        <v>0</v>
      </c>
      <c r="BF32">
        <v>0</v>
      </c>
      <c r="BG32">
        <v>9996.4112903225814</v>
      </c>
      <c r="BH32">
        <v>268.28796774193552</v>
      </c>
      <c r="BI32">
        <v>11.47645806451613</v>
      </c>
      <c r="BJ32">
        <v>-9.6855919354838687</v>
      </c>
      <c r="BK32">
        <v>418.59241935483868</v>
      </c>
      <c r="BL32">
        <v>427.50099999999998</v>
      </c>
      <c r="BM32">
        <v>2.2303438709677419</v>
      </c>
      <c r="BN32">
        <v>419.99464516129029</v>
      </c>
      <c r="BO32">
        <v>17.558480645161289</v>
      </c>
      <c r="BP32">
        <v>1.674682258064516</v>
      </c>
      <c r="BQ32">
        <v>1.485934193548387</v>
      </c>
      <c r="BR32">
        <v>14.663729032258059</v>
      </c>
      <c r="BS32">
        <v>12.824190322580639</v>
      </c>
      <c r="BT32">
        <v>899.99712903225793</v>
      </c>
      <c r="BU32">
        <v>0.64299977419354837</v>
      </c>
      <c r="BV32">
        <v>0.35700022580645158</v>
      </c>
      <c r="BW32">
        <v>28.056451612903221</v>
      </c>
      <c r="BX32">
        <v>15031.66129032258</v>
      </c>
      <c r="BY32">
        <v>1654274414</v>
      </c>
      <c r="BZ32" t="s">
        <v>361</v>
      </c>
      <c r="CA32">
        <v>1654274411</v>
      </c>
      <c r="CB32">
        <v>1654274414</v>
      </c>
      <c r="CC32">
        <v>3</v>
      </c>
      <c r="CD32">
        <v>-0.37</v>
      </c>
      <c r="CE32">
        <v>-1E-3</v>
      </c>
      <c r="CF32">
        <v>4.0650000000000004</v>
      </c>
      <c r="CG32">
        <v>8.2000000000000003E-2</v>
      </c>
      <c r="CH32">
        <v>420</v>
      </c>
      <c r="CI32">
        <v>16</v>
      </c>
      <c r="CJ32">
        <v>0.23</v>
      </c>
      <c r="CK32">
        <v>0.04</v>
      </c>
      <c r="CL32">
        <v>-9.6829782499999997</v>
      </c>
      <c r="CM32">
        <v>-8.8986866789429893E-4</v>
      </c>
      <c r="CN32">
        <v>2.0187148001575089E-2</v>
      </c>
      <c r="CO32">
        <v>1</v>
      </c>
      <c r="CP32">
        <v>2.225606</v>
      </c>
      <c r="CQ32">
        <v>8.950604127579348E-2</v>
      </c>
      <c r="CR32">
        <v>9.0310685414295901E-3</v>
      </c>
      <c r="CS32">
        <v>1</v>
      </c>
      <c r="CT32">
        <v>2</v>
      </c>
      <c r="CU32">
        <v>2</v>
      </c>
      <c r="CV32" t="s">
        <v>333</v>
      </c>
      <c r="CW32">
        <v>3.2356099999999999</v>
      </c>
      <c r="CX32">
        <v>2.7810199999999998</v>
      </c>
      <c r="CY32">
        <v>8.1093799999999994E-2</v>
      </c>
      <c r="CZ32">
        <v>8.4269899999999995E-2</v>
      </c>
      <c r="DA32">
        <v>8.8901800000000003E-2</v>
      </c>
      <c r="DB32">
        <v>8.3519300000000005E-2</v>
      </c>
      <c r="DC32">
        <v>23355.8</v>
      </c>
      <c r="DD32">
        <v>22998.2</v>
      </c>
      <c r="DE32">
        <v>24427.4</v>
      </c>
      <c r="DF32">
        <v>22365.599999999999</v>
      </c>
      <c r="DG32">
        <v>32869.5</v>
      </c>
      <c r="DH32">
        <v>26159.599999999999</v>
      </c>
      <c r="DI32">
        <v>39907.300000000003</v>
      </c>
      <c r="DJ32">
        <v>30984.7</v>
      </c>
      <c r="DK32">
        <v>2.2234500000000001</v>
      </c>
      <c r="DL32">
        <v>2.3066499999999999</v>
      </c>
      <c r="DM32">
        <v>-2.2150599999999999E-2</v>
      </c>
      <c r="DN32">
        <v>0</v>
      </c>
      <c r="DO32">
        <v>23.4238</v>
      </c>
      <c r="DP32">
        <v>999.9</v>
      </c>
      <c r="DQ32">
        <v>70.8</v>
      </c>
      <c r="DR32">
        <v>22.2</v>
      </c>
      <c r="DS32">
        <v>22.470199999999998</v>
      </c>
      <c r="DT32">
        <v>63.500100000000003</v>
      </c>
      <c r="DU32">
        <v>13.9984</v>
      </c>
      <c r="DV32">
        <v>2</v>
      </c>
      <c r="DW32">
        <v>-0.16222300000000001</v>
      </c>
      <c r="DX32">
        <v>2.5082300000000002</v>
      </c>
      <c r="DY32">
        <v>20.3523</v>
      </c>
      <c r="DZ32">
        <v>5.2319699999999996</v>
      </c>
      <c r="EA32">
        <v>11.9381</v>
      </c>
      <c r="EB32">
        <v>4.9788500000000004</v>
      </c>
      <c r="EC32">
        <v>3.28193</v>
      </c>
      <c r="ED32">
        <v>1104.5999999999999</v>
      </c>
      <c r="EE32">
        <v>3746.3</v>
      </c>
      <c r="EF32">
        <v>298.39999999999998</v>
      </c>
      <c r="EG32">
        <v>101.8</v>
      </c>
      <c r="EH32">
        <v>4.9716500000000003</v>
      </c>
      <c r="EI32">
        <v>1.86127</v>
      </c>
      <c r="EJ32">
        <v>1.86676</v>
      </c>
      <c r="EK32">
        <v>1.85785</v>
      </c>
      <c r="EL32">
        <v>1.86249</v>
      </c>
      <c r="EM32">
        <v>1.86304</v>
      </c>
      <c r="EN32">
        <v>1.86388</v>
      </c>
      <c r="EO32">
        <v>1.85971</v>
      </c>
      <c r="EP32">
        <v>0</v>
      </c>
      <c r="EQ32">
        <v>0</v>
      </c>
      <c r="ER32">
        <v>0</v>
      </c>
      <c r="ES32">
        <v>0</v>
      </c>
      <c r="ET32" t="s">
        <v>334</v>
      </c>
      <c r="EU32" t="s">
        <v>335</v>
      </c>
      <c r="EV32" t="s">
        <v>336</v>
      </c>
      <c r="EW32" t="s">
        <v>336</v>
      </c>
      <c r="EX32" t="s">
        <v>336</v>
      </c>
      <c r="EY32" t="s">
        <v>336</v>
      </c>
      <c r="EZ32">
        <v>0</v>
      </c>
      <c r="FA32">
        <v>100</v>
      </c>
      <c r="FB32">
        <v>100</v>
      </c>
      <c r="FC32">
        <v>4.0650000000000004</v>
      </c>
      <c r="FD32">
        <v>0.1593</v>
      </c>
      <c r="FE32">
        <v>3.9160978608903192</v>
      </c>
      <c r="FF32">
        <v>6.7843858137211317E-4</v>
      </c>
      <c r="FG32">
        <v>-9.1149672394835243E-7</v>
      </c>
      <c r="FH32">
        <v>3.4220399332756191E-10</v>
      </c>
      <c r="FI32">
        <v>2.6180610233121779E-2</v>
      </c>
      <c r="FJ32">
        <v>-1.0294496597657229E-2</v>
      </c>
      <c r="FK32">
        <v>9.3241379300954626E-4</v>
      </c>
      <c r="FL32">
        <v>-3.1998259251072341E-6</v>
      </c>
      <c r="FM32">
        <v>1</v>
      </c>
      <c r="FN32">
        <v>2092</v>
      </c>
      <c r="FO32">
        <v>0</v>
      </c>
      <c r="FP32">
        <v>27</v>
      </c>
      <c r="FQ32">
        <v>6.2</v>
      </c>
      <c r="FR32">
        <v>6.1</v>
      </c>
      <c r="FS32">
        <v>1.3488800000000001</v>
      </c>
      <c r="FT32">
        <v>2.3815900000000001</v>
      </c>
      <c r="FU32">
        <v>2.1496599999999999</v>
      </c>
      <c r="FV32">
        <v>2.7636699999999998</v>
      </c>
      <c r="FW32">
        <v>2.1508799999999999</v>
      </c>
      <c r="FX32">
        <v>2.3584000000000001</v>
      </c>
      <c r="FY32">
        <v>27.578499999999998</v>
      </c>
      <c r="FZ32">
        <v>15.7957</v>
      </c>
      <c r="GA32">
        <v>19</v>
      </c>
      <c r="GB32">
        <v>617.10299999999995</v>
      </c>
      <c r="GC32">
        <v>713.97900000000004</v>
      </c>
      <c r="GD32">
        <v>20.003</v>
      </c>
      <c r="GE32">
        <v>25.180599999999998</v>
      </c>
      <c r="GF32">
        <v>30.001300000000001</v>
      </c>
      <c r="GG32">
        <v>24.7883</v>
      </c>
      <c r="GH32">
        <v>24.731300000000001</v>
      </c>
      <c r="GI32">
        <v>27.036200000000001</v>
      </c>
      <c r="GJ32">
        <v>23.416599999999999</v>
      </c>
      <c r="GK32">
        <v>0</v>
      </c>
      <c r="GL32">
        <v>20</v>
      </c>
      <c r="GM32">
        <v>420</v>
      </c>
      <c r="GN32">
        <v>17.567</v>
      </c>
      <c r="GO32">
        <v>100.941</v>
      </c>
      <c r="GP32">
        <v>101.617</v>
      </c>
    </row>
    <row r="33" spans="1:198" x14ac:dyDescent="0.25">
      <c r="A33">
        <v>17</v>
      </c>
      <c r="B33">
        <v>1654274851</v>
      </c>
      <c r="C33">
        <v>1649.900000095367</v>
      </c>
      <c r="D33" t="s">
        <v>370</v>
      </c>
      <c r="E33" t="s">
        <v>371</v>
      </c>
      <c r="F33">
        <v>15</v>
      </c>
      <c r="G33">
        <v>1654274843</v>
      </c>
      <c r="H33">
        <f t="shared" si="0"/>
        <v>4.8006967926584798E-3</v>
      </c>
      <c r="I33">
        <f t="shared" si="1"/>
        <v>4.8006967926584796</v>
      </c>
      <c r="J33">
        <f t="shared" si="2"/>
        <v>16.59880674160534</v>
      </c>
      <c r="K33">
        <f t="shared" si="3"/>
        <v>411.60067741935478</v>
      </c>
      <c r="L33">
        <f t="shared" si="4"/>
        <v>328.46339531328988</v>
      </c>
      <c r="M33">
        <f t="shared" si="5"/>
        <v>27.831791255002187</v>
      </c>
      <c r="N33">
        <f t="shared" si="6"/>
        <v>34.876288493049849</v>
      </c>
      <c r="O33">
        <f t="shared" si="7"/>
        <v>0.37324784322735188</v>
      </c>
      <c r="P33">
        <f t="shared" si="8"/>
        <v>3.1879446403530181</v>
      </c>
      <c r="Q33">
        <f t="shared" si="9"/>
        <v>0.35055854113624835</v>
      </c>
      <c r="R33">
        <f t="shared" si="10"/>
        <v>0.22102260124798512</v>
      </c>
      <c r="S33">
        <f t="shared" si="11"/>
        <v>106.78480036659214</v>
      </c>
      <c r="T33">
        <f t="shared" si="12"/>
        <v>22.443000731813957</v>
      </c>
      <c r="U33">
        <f t="shared" si="13"/>
        <v>22.98135806451613</v>
      </c>
      <c r="V33">
        <f t="shared" si="14"/>
        <v>2.816541743315264</v>
      </c>
      <c r="W33">
        <f t="shared" si="15"/>
        <v>59.77005302540249</v>
      </c>
      <c r="X33">
        <f t="shared" si="16"/>
        <v>1.6870047024942896</v>
      </c>
      <c r="Y33">
        <f t="shared" si="17"/>
        <v>2.822491560744151</v>
      </c>
      <c r="Z33">
        <f t="shared" si="18"/>
        <v>1.1295370408209744</v>
      </c>
      <c r="AA33">
        <f t="shared" si="19"/>
        <v>-211.71072855623896</v>
      </c>
      <c r="AB33">
        <f t="shared" si="20"/>
        <v>5.9921110949650718</v>
      </c>
      <c r="AC33">
        <f t="shared" si="21"/>
        <v>0.38962794998805877</v>
      </c>
      <c r="AD33">
        <f t="shared" si="22"/>
        <v>-98.544189144693703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45365.376739369938</v>
      </c>
      <c r="AJ33">
        <f t="shared" si="26"/>
        <v>599.99822580645173</v>
      </c>
      <c r="AK33">
        <f t="shared" si="27"/>
        <v>510.42453712728218</v>
      </c>
      <c r="AL33">
        <f t="shared" si="28"/>
        <v>0.850710077419355</v>
      </c>
      <c r="AM33">
        <f t="shared" si="29"/>
        <v>0.17797519354838715</v>
      </c>
      <c r="AN33">
        <v>2.7</v>
      </c>
      <c r="AO33">
        <v>0.5</v>
      </c>
      <c r="AP33" t="s">
        <v>331</v>
      </c>
      <c r="AQ33">
        <v>2</v>
      </c>
      <c r="AR33">
        <v>1654274843</v>
      </c>
      <c r="AS33">
        <v>411.60067741935478</v>
      </c>
      <c r="AT33">
        <v>419.95935483870971</v>
      </c>
      <c r="AU33">
        <v>19.909580645161292</v>
      </c>
      <c r="AV33">
        <v>17.792270967741931</v>
      </c>
      <c r="AW33">
        <v>407.53651612903218</v>
      </c>
      <c r="AX33">
        <v>19.7477129032258</v>
      </c>
      <c r="AY33">
        <v>599.99799999999993</v>
      </c>
      <c r="AZ33">
        <v>84.633325806451595</v>
      </c>
      <c r="BA33">
        <v>9.9985887096774181E-2</v>
      </c>
      <c r="BB33">
        <v>23.016222580645159</v>
      </c>
      <c r="BC33">
        <v>22.98135806451613</v>
      </c>
      <c r="BD33">
        <v>999.90000000000032</v>
      </c>
      <c r="BE33">
        <v>0</v>
      </c>
      <c r="BF33">
        <v>0</v>
      </c>
      <c r="BG33">
        <v>10002.620967741939</v>
      </c>
      <c r="BH33">
        <v>180.36245161290319</v>
      </c>
      <c r="BI33">
        <v>11.548377419354839</v>
      </c>
      <c r="BJ33">
        <v>-8.3585193548387107</v>
      </c>
      <c r="BK33">
        <v>419.96206451612898</v>
      </c>
      <c r="BL33">
        <v>427.5666451612903</v>
      </c>
      <c r="BM33">
        <v>2.1173099999999998</v>
      </c>
      <c r="BN33">
        <v>419.95935483870971</v>
      </c>
      <c r="BO33">
        <v>17.792270967741931</v>
      </c>
      <c r="BP33">
        <v>1.6850129032258061</v>
      </c>
      <c r="BQ33">
        <v>1.5058187096774189</v>
      </c>
      <c r="BR33">
        <v>14.759048387096771</v>
      </c>
      <c r="BS33">
        <v>13.027374193548381</v>
      </c>
      <c r="BT33">
        <v>599.99822580645173</v>
      </c>
      <c r="BU33">
        <v>0.64299741935483878</v>
      </c>
      <c r="BV33">
        <v>0.35700258064516138</v>
      </c>
      <c r="BW33">
        <v>29</v>
      </c>
      <c r="BX33">
        <v>10021.08709677419</v>
      </c>
      <c r="BY33">
        <v>1654274414</v>
      </c>
      <c r="BZ33" t="s">
        <v>361</v>
      </c>
      <c r="CA33">
        <v>1654274411</v>
      </c>
      <c r="CB33">
        <v>1654274414</v>
      </c>
      <c r="CC33">
        <v>3</v>
      </c>
      <c r="CD33">
        <v>-0.37</v>
      </c>
      <c r="CE33">
        <v>-1E-3</v>
      </c>
      <c r="CF33">
        <v>4.0650000000000004</v>
      </c>
      <c r="CG33">
        <v>8.2000000000000003E-2</v>
      </c>
      <c r="CH33">
        <v>420</v>
      </c>
      <c r="CI33">
        <v>16</v>
      </c>
      <c r="CJ33">
        <v>0.23</v>
      </c>
      <c r="CK33">
        <v>0.04</v>
      </c>
      <c r="CL33">
        <v>-8.3642845000000001</v>
      </c>
      <c r="CM33">
        <v>3.853305816138114E-2</v>
      </c>
      <c r="CN33">
        <v>3.1178057103514331E-2</v>
      </c>
      <c r="CO33">
        <v>1</v>
      </c>
      <c r="CP33">
        <v>2.11276625</v>
      </c>
      <c r="CQ33">
        <v>8.2198536585359999E-2</v>
      </c>
      <c r="CR33">
        <v>8.4760184306961178E-3</v>
      </c>
      <c r="CS33">
        <v>1</v>
      </c>
      <c r="CT33">
        <v>2</v>
      </c>
      <c r="CU33">
        <v>2</v>
      </c>
      <c r="CV33" t="s">
        <v>333</v>
      </c>
      <c r="CW33">
        <v>3.2355100000000001</v>
      </c>
      <c r="CX33">
        <v>2.7813699999999999</v>
      </c>
      <c r="CY33">
        <v>8.12586E-2</v>
      </c>
      <c r="CZ33">
        <v>8.4224199999999999E-2</v>
      </c>
      <c r="DA33">
        <v>8.9232800000000001E-2</v>
      </c>
      <c r="DB33">
        <v>8.4268700000000002E-2</v>
      </c>
      <c r="DC33">
        <v>23342.1</v>
      </c>
      <c r="DD33">
        <v>22989.599999999999</v>
      </c>
      <c r="DE33">
        <v>24418.400000000001</v>
      </c>
      <c r="DF33">
        <v>22357</v>
      </c>
      <c r="DG33">
        <v>32846.199999999997</v>
      </c>
      <c r="DH33">
        <v>26128.400000000001</v>
      </c>
      <c r="DI33">
        <v>39893.300000000003</v>
      </c>
      <c r="DJ33">
        <v>30972.9</v>
      </c>
      <c r="DK33">
        <v>2.2201200000000001</v>
      </c>
      <c r="DL33">
        <v>2.30233</v>
      </c>
      <c r="DM33">
        <v>-2.9064699999999999E-2</v>
      </c>
      <c r="DN33">
        <v>0</v>
      </c>
      <c r="DO33">
        <v>23.480599999999999</v>
      </c>
      <c r="DP33">
        <v>999.9</v>
      </c>
      <c r="DQ33">
        <v>70.5</v>
      </c>
      <c r="DR33">
        <v>22.3</v>
      </c>
      <c r="DS33">
        <v>22.5108</v>
      </c>
      <c r="DT33">
        <v>63.470100000000002</v>
      </c>
      <c r="DU33">
        <v>13.958299999999999</v>
      </c>
      <c r="DV33">
        <v>2</v>
      </c>
      <c r="DW33">
        <v>-0.14235800000000001</v>
      </c>
      <c r="DX33">
        <v>2.69956</v>
      </c>
      <c r="DY33">
        <v>20.351800000000001</v>
      </c>
      <c r="DZ33">
        <v>5.2295699999999998</v>
      </c>
      <c r="EA33">
        <v>11.9381</v>
      </c>
      <c r="EB33">
        <v>4.9790999999999999</v>
      </c>
      <c r="EC33">
        <v>3.2819500000000001</v>
      </c>
      <c r="ED33">
        <v>1106.7</v>
      </c>
      <c r="EE33">
        <v>3755.2</v>
      </c>
      <c r="EF33">
        <v>298.39999999999998</v>
      </c>
      <c r="EG33">
        <v>101.8</v>
      </c>
      <c r="EH33">
        <v>4.9716800000000001</v>
      </c>
      <c r="EI33">
        <v>1.86127</v>
      </c>
      <c r="EJ33">
        <v>1.86676</v>
      </c>
      <c r="EK33">
        <v>1.8578699999999999</v>
      </c>
      <c r="EL33">
        <v>1.86249</v>
      </c>
      <c r="EM33">
        <v>1.86307</v>
      </c>
      <c r="EN33">
        <v>1.86391</v>
      </c>
      <c r="EO33">
        <v>1.8597399999999999</v>
      </c>
      <c r="EP33">
        <v>0</v>
      </c>
      <c r="EQ33">
        <v>0</v>
      </c>
      <c r="ER33">
        <v>0</v>
      </c>
      <c r="ES33">
        <v>0</v>
      </c>
      <c r="ET33" t="s">
        <v>334</v>
      </c>
      <c r="EU33" t="s">
        <v>335</v>
      </c>
      <c r="EV33" t="s">
        <v>336</v>
      </c>
      <c r="EW33" t="s">
        <v>336</v>
      </c>
      <c r="EX33" t="s">
        <v>336</v>
      </c>
      <c r="EY33" t="s">
        <v>336</v>
      </c>
      <c r="EZ33">
        <v>0</v>
      </c>
      <c r="FA33">
        <v>100</v>
      </c>
      <c r="FB33">
        <v>100</v>
      </c>
      <c r="FC33">
        <v>4.0650000000000004</v>
      </c>
      <c r="FD33">
        <v>0.16209999999999999</v>
      </c>
      <c r="FE33">
        <v>3.9160978608903192</v>
      </c>
      <c r="FF33">
        <v>6.7843858137211317E-4</v>
      </c>
      <c r="FG33">
        <v>-9.1149672394835243E-7</v>
      </c>
      <c r="FH33">
        <v>3.4220399332756191E-10</v>
      </c>
      <c r="FI33">
        <v>2.6180610233121779E-2</v>
      </c>
      <c r="FJ33">
        <v>-1.0294496597657229E-2</v>
      </c>
      <c r="FK33">
        <v>9.3241379300954626E-4</v>
      </c>
      <c r="FL33">
        <v>-3.1998259251072341E-6</v>
      </c>
      <c r="FM33">
        <v>1</v>
      </c>
      <c r="FN33">
        <v>2092</v>
      </c>
      <c r="FO33">
        <v>0</v>
      </c>
      <c r="FP33">
        <v>27</v>
      </c>
      <c r="FQ33">
        <v>7.3</v>
      </c>
      <c r="FR33">
        <v>7.3</v>
      </c>
      <c r="FS33">
        <v>1.3501000000000001</v>
      </c>
      <c r="FT33">
        <v>2.3779300000000001</v>
      </c>
      <c r="FU33">
        <v>2.1496599999999999</v>
      </c>
      <c r="FV33">
        <v>2.7636699999999998</v>
      </c>
      <c r="FW33">
        <v>2.1508799999999999</v>
      </c>
      <c r="FX33">
        <v>2.3779300000000001</v>
      </c>
      <c r="FY33">
        <v>27.703700000000001</v>
      </c>
      <c r="FZ33">
        <v>15.7957</v>
      </c>
      <c r="GA33">
        <v>19</v>
      </c>
      <c r="GB33">
        <v>617.51700000000005</v>
      </c>
      <c r="GC33">
        <v>713.57299999999998</v>
      </c>
      <c r="GD33">
        <v>20.002800000000001</v>
      </c>
      <c r="GE33">
        <v>25.433399999999999</v>
      </c>
      <c r="GF33">
        <v>30.0015</v>
      </c>
      <c r="GG33">
        <v>25.039000000000001</v>
      </c>
      <c r="GH33">
        <v>24.984400000000001</v>
      </c>
      <c r="GI33">
        <v>27.0517</v>
      </c>
      <c r="GJ33">
        <v>22.555499999999999</v>
      </c>
      <c r="GK33">
        <v>0</v>
      </c>
      <c r="GL33">
        <v>20</v>
      </c>
      <c r="GM33">
        <v>420</v>
      </c>
      <c r="GN33">
        <v>17.770199999999999</v>
      </c>
      <c r="GO33">
        <v>100.905</v>
      </c>
      <c r="GP33">
        <v>101.578</v>
      </c>
    </row>
    <row r="34" spans="1:198" x14ac:dyDescent="0.25">
      <c r="A34">
        <v>18</v>
      </c>
      <c r="B34">
        <v>1654274924.5</v>
      </c>
      <c r="C34">
        <v>1723.400000095367</v>
      </c>
      <c r="D34" t="s">
        <v>372</v>
      </c>
      <c r="E34" t="s">
        <v>373</v>
      </c>
      <c r="F34">
        <v>15</v>
      </c>
      <c r="G34">
        <v>1654274916.75</v>
      </c>
      <c r="H34">
        <f t="shared" si="0"/>
        <v>4.6639907326998823E-3</v>
      </c>
      <c r="I34">
        <f t="shared" si="1"/>
        <v>4.6639907326998822</v>
      </c>
      <c r="J34">
        <f t="shared" si="2"/>
        <v>13.313850581290788</v>
      </c>
      <c r="K34">
        <f t="shared" si="3"/>
        <v>413.12569999999988</v>
      </c>
      <c r="L34">
        <f t="shared" si="4"/>
        <v>343.23953719079009</v>
      </c>
      <c r="M34">
        <f t="shared" si="5"/>
        <v>29.082768071910962</v>
      </c>
      <c r="N34">
        <f t="shared" si="6"/>
        <v>35.004239360011148</v>
      </c>
      <c r="O34">
        <f t="shared" si="7"/>
        <v>0.36385781324929672</v>
      </c>
      <c r="P34">
        <f t="shared" si="8"/>
        <v>3.1880014720340162</v>
      </c>
      <c r="Q34">
        <f t="shared" si="9"/>
        <v>0.34226068642788965</v>
      </c>
      <c r="R34">
        <f t="shared" si="10"/>
        <v>0.21574643969007451</v>
      </c>
      <c r="S34">
        <f t="shared" si="11"/>
        <v>71.189762446071981</v>
      </c>
      <c r="T34">
        <f t="shared" si="12"/>
        <v>22.365421328457902</v>
      </c>
      <c r="U34">
        <f t="shared" si="13"/>
        <v>22.985723333333329</v>
      </c>
      <c r="V34">
        <f t="shared" si="14"/>
        <v>2.8172860985376689</v>
      </c>
      <c r="W34">
        <f t="shared" si="15"/>
        <v>59.692880312853092</v>
      </c>
      <c r="X34">
        <f t="shared" si="16"/>
        <v>1.6933996365651569</v>
      </c>
      <c r="Y34">
        <f t="shared" si="17"/>
        <v>2.8368536208840527</v>
      </c>
      <c r="Z34">
        <f t="shared" si="18"/>
        <v>1.123886461972512</v>
      </c>
      <c r="AA34">
        <f t="shared" si="19"/>
        <v>-205.68199131206481</v>
      </c>
      <c r="AB34">
        <f t="shared" si="20"/>
        <v>19.660957834983378</v>
      </c>
      <c r="AC34">
        <f t="shared" si="21"/>
        <v>1.2789731290750284</v>
      </c>
      <c r="AD34">
        <f t="shared" si="22"/>
        <v>-113.55229790193442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45353.503708247576</v>
      </c>
      <c r="AJ34">
        <f t="shared" si="26"/>
        <v>399.99880000000007</v>
      </c>
      <c r="AK34">
        <f t="shared" si="27"/>
        <v>340.28297994799772</v>
      </c>
      <c r="AL34">
        <f t="shared" si="28"/>
        <v>0.85071000200000013</v>
      </c>
      <c r="AM34">
        <f t="shared" si="29"/>
        <v>0.17797494004000003</v>
      </c>
      <c r="AN34">
        <v>2.7</v>
      </c>
      <c r="AO34">
        <v>0.5</v>
      </c>
      <c r="AP34" t="s">
        <v>331</v>
      </c>
      <c r="AQ34">
        <v>2</v>
      </c>
      <c r="AR34">
        <v>1654274916.75</v>
      </c>
      <c r="AS34">
        <v>413.12569999999988</v>
      </c>
      <c r="AT34">
        <v>419.98386666666659</v>
      </c>
      <c r="AU34">
        <v>19.98577666666667</v>
      </c>
      <c r="AV34">
        <v>17.928966666666671</v>
      </c>
      <c r="AW34">
        <v>409.06130000000007</v>
      </c>
      <c r="AX34">
        <v>19.822220000000009</v>
      </c>
      <c r="AY34">
        <v>600.01160000000004</v>
      </c>
      <c r="AZ34">
        <v>84.63021333333333</v>
      </c>
      <c r="BA34">
        <v>0.1000258166666667</v>
      </c>
      <c r="BB34">
        <v>23.100116666666668</v>
      </c>
      <c r="BC34">
        <v>22.985723333333329</v>
      </c>
      <c r="BD34">
        <v>999.9000000000002</v>
      </c>
      <c r="BE34">
        <v>0</v>
      </c>
      <c r="BF34">
        <v>0</v>
      </c>
      <c r="BG34">
        <v>10003.23</v>
      </c>
      <c r="BH34">
        <v>120.95489999999999</v>
      </c>
      <c r="BI34">
        <v>11.743130000000001</v>
      </c>
      <c r="BJ34">
        <v>-6.8580953333333339</v>
      </c>
      <c r="BK34">
        <v>421.55093333333332</v>
      </c>
      <c r="BL34">
        <v>427.65113333333329</v>
      </c>
      <c r="BM34">
        <v>2.056817666666666</v>
      </c>
      <c r="BN34">
        <v>419.98386666666659</v>
      </c>
      <c r="BO34">
        <v>17.928966666666671</v>
      </c>
      <c r="BP34">
        <v>1.691400333333333</v>
      </c>
      <c r="BQ34">
        <v>1.5173326666666671</v>
      </c>
      <c r="BR34">
        <v>14.81773666666666</v>
      </c>
      <c r="BS34">
        <v>13.143943333333331</v>
      </c>
      <c r="BT34">
        <v>399.99880000000007</v>
      </c>
      <c r="BU34">
        <v>0.6430009000000001</v>
      </c>
      <c r="BV34">
        <v>0.35699913333333338</v>
      </c>
      <c r="BW34">
        <v>29</v>
      </c>
      <c r="BX34">
        <v>6680.7403333333332</v>
      </c>
      <c r="BY34">
        <v>1654274414</v>
      </c>
      <c r="BZ34" t="s">
        <v>361</v>
      </c>
      <c r="CA34">
        <v>1654274411</v>
      </c>
      <c r="CB34">
        <v>1654274414</v>
      </c>
      <c r="CC34">
        <v>3</v>
      </c>
      <c r="CD34">
        <v>-0.37</v>
      </c>
      <c r="CE34">
        <v>-1E-3</v>
      </c>
      <c r="CF34">
        <v>4.0650000000000004</v>
      </c>
      <c r="CG34">
        <v>8.2000000000000003E-2</v>
      </c>
      <c r="CH34">
        <v>420</v>
      </c>
      <c r="CI34">
        <v>16</v>
      </c>
      <c r="CJ34">
        <v>0.23</v>
      </c>
      <c r="CK34">
        <v>0.04</v>
      </c>
      <c r="CL34">
        <v>-6.8703180487804856</v>
      </c>
      <c r="CM34">
        <v>1.5749477351913781E-2</v>
      </c>
      <c r="CN34">
        <v>4.5566457294144387E-2</v>
      </c>
      <c r="CO34">
        <v>1</v>
      </c>
      <c r="CP34">
        <v>2.0511987804878049</v>
      </c>
      <c r="CQ34">
        <v>9.6060418118464538E-2</v>
      </c>
      <c r="CR34">
        <v>9.9135989859512694E-3</v>
      </c>
      <c r="CS34">
        <v>1</v>
      </c>
      <c r="CT34">
        <v>2</v>
      </c>
      <c r="CU34">
        <v>2</v>
      </c>
      <c r="CV34" t="s">
        <v>333</v>
      </c>
      <c r="CW34">
        <v>3.2351899999999998</v>
      </c>
      <c r="CX34">
        <v>2.7812199999999998</v>
      </c>
      <c r="CY34">
        <v>8.1423400000000007E-2</v>
      </c>
      <c r="CZ34">
        <v>8.4157399999999993E-2</v>
      </c>
      <c r="DA34">
        <v>8.9412199999999997E-2</v>
      </c>
      <c r="DB34">
        <v>8.4673300000000007E-2</v>
      </c>
      <c r="DC34">
        <v>23326.799999999999</v>
      </c>
      <c r="DD34">
        <v>22980.7</v>
      </c>
      <c r="DE34">
        <v>24407.8</v>
      </c>
      <c r="DF34">
        <v>22347.599999999999</v>
      </c>
      <c r="DG34">
        <v>32826.9</v>
      </c>
      <c r="DH34">
        <v>26106.1</v>
      </c>
      <c r="DI34">
        <v>39877.4</v>
      </c>
      <c r="DJ34">
        <v>30959.9</v>
      </c>
      <c r="DK34">
        <v>2.2161300000000002</v>
      </c>
      <c r="DL34">
        <v>2.29745</v>
      </c>
      <c r="DM34">
        <v>-3.3691499999999999E-2</v>
      </c>
      <c r="DN34">
        <v>0</v>
      </c>
      <c r="DO34">
        <v>23.539899999999999</v>
      </c>
      <c r="DP34">
        <v>999.9</v>
      </c>
      <c r="DQ34">
        <v>70.099999999999994</v>
      </c>
      <c r="DR34">
        <v>22.4</v>
      </c>
      <c r="DS34">
        <v>22.523599999999998</v>
      </c>
      <c r="DT34">
        <v>63.4602</v>
      </c>
      <c r="DU34">
        <v>14.0425</v>
      </c>
      <c r="DV34">
        <v>2</v>
      </c>
      <c r="DW34">
        <v>-0.11910800000000001</v>
      </c>
      <c r="DX34">
        <v>2.8981300000000001</v>
      </c>
      <c r="DY34">
        <v>20.349799999999998</v>
      </c>
      <c r="DZ34">
        <v>5.2318199999999999</v>
      </c>
      <c r="EA34">
        <v>11.9381</v>
      </c>
      <c r="EB34">
        <v>4.9787499999999998</v>
      </c>
      <c r="EC34">
        <v>3.2819799999999999</v>
      </c>
      <c r="ED34">
        <v>1108.8</v>
      </c>
      <c r="EE34">
        <v>3764</v>
      </c>
      <c r="EF34">
        <v>298.39999999999998</v>
      </c>
      <c r="EG34">
        <v>101.9</v>
      </c>
      <c r="EH34">
        <v>4.9716500000000003</v>
      </c>
      <c r="EI34">
        <v>1.86127</v>
      </c>
      <c r="EJ34">
        <v>1.86676</v>
      </c>
      <c r="EK34">
        <v>1.8579000000000001</v>
      </c>
      <c r="EL34">
        <v>1.86249</v>
      </c>
      <c r="EM34">
        <v>1.86304</v>
      </c>
      <c r="EN34">
        <v>1.86391</v>
      </c>
      <c r="EO34">
        <v>1.85972</v>
      </c>
      <c r="EP34">
        <v>0</v>
      </c>
      <c r="EQ34">
        <v>0</v>
      </c>
      <c r="ER34">
        <v>0</v>
      </c>
      <c r="ES34">
        <v>0</v>
      </c>
      <c r="ET34" t="s">
        <v>334</v>
      </c>
      <c r="EU34" t="s">
        <v>335</v>
      </c>
      <c r="EV34" t="s">
        <v>336</v>
      </c>
      <c r="EW34" t="s">
        <v>336</v>
      </c>
      <c r="EX34" t="s">
        <v>336</v>
      </c>
      <c r="EY34" t="s">
        <v>336</v>
      </c>
      <c r="EZ34">
        <v>0</v>
      </c>
      <c r="FA34">
        <v>100</v>
      </c>
      <c r="FB34">
        <v>100</v>
      </c>
      <c r="FC34">
        <v>4.0650000000000004</v>
      </c>
      <c r="FD34">
        <v>0.1638</v>
      </c>
      <c r="FE34">
        <v>3.9160978608903192</v>
      </c>
      <c r="FF34">
        <v>6.7843858137211317E-4</v>
      </c>
      <c r="FG34">
        <v>-9.1149672394835243E-7</v>
      </c>
      <c r="FH34">
        <v>3.4220399332756191E-10</v>
      </c>
      <c r="FI34">
        <v>2.6180610233121779E-2</v>
      </c>
      <c r="FJ34">
        <v>-1.0294496597657229E-2</v>
      </c>
      <c r="FK34">
        <v>9.3241379300954626E-4</v>
      </c>
      <c r="FL34">
        <v>-3.1998259251072341E-6</v>
      </c>
      <c r="FM34">
        <v>1</v>
      </c>
      <c r="FN34">
        <v>2092</v>
      </c>
      <c r="FO34">
        <v>0</v>
      </c>
      <c r="FP34">
        <v>27</v>
      </c>
      <c r="FQ34">
        <v>8.6</v>
      </c>
      <c r="FR34">
        <v>8.5</v>
      </c>
      <c r="FS34">
        <v>1.3501000000000001</v>
      </c>
      <c r="FT34">
        <v>2.3815900000000001</v>
      </c>
      <c r="FU34">
        <v>2.1496599999999999</v>
      </c>
      <c r="FV34">
        <v>2.7636699999999998</v>
      </c>
      <c r="FW34">
        <v>2.1508799999999999</v>
      </c>
      <c r="FX34">
        <v>2.36206</v>
      </c>
      <c r="FY34">
        <v>27.85</v>
      </c>
      <c r="FZ34">
        <v>15.769399999999999</v>
      </c>
      <c r="GA34">
        <v>19</v>
      </c>
      <c r="GB34">
        <v>617.70699999999999</v>
      </c>
      <c r="GC34">
        <v>712.97900000000004</v>
      </c>
      <c r="GD34">
        <v>20.001899999999999</v>
      </c>
      <c r="GE34">
        <v>25.717300000000002</v>
      </c>
      <c r="GF34">
        <v>30.0016</v>
      </c>
      <c r="GG34">
        <v>25.3156</v>
      </c>
      <c r="GH34">
        <v>25.261600000000001</v>
      </c>
      <c r="GI34">
        <v>27.056799999999999</v>
      </c>
      <c r="GJ34">
        <v>21.991199999999999</v>
      </c>
      <c r="GK34">
        <v>0</v>
      </c>
      <c r="GL34">
        <v>20</v>
      </c>
      <c r="GM34">
        <v>420</v>
      </c>
      <c r="GN34">
        <v>17.924700000000001</v>
      </c>
      <c r="GO34">
        <v>100.863</v>
      </c>
      <c r="GP34">
        <v>101.536</v>
      </c>
    </row>
    <row r="35" spans="1:198" x14ac:dyDescent="0.25">
      <c r="A35">
        <v>19</v>
      </c>
      <c r="B35">
        <v>1654274989</v>
      </c>
      <c r="C35">
        <v>1787.900000095367</v>
      </c>
      <c r="D35" t="s">
        <v>374</v>
      </c>
      <c r="E35" t="s">
        <v>375</v>
      </c>
      <c r="F35">
        <v>15</v>
      </c>
      <c r="G35">
        <v>1654274981.25</v>
      </c>
      <c r="H35">
        <f t="shared" si="0"/>
        <v>4.5070276854705903E-3</v>
      </c>
      <c r="I35">
        <f t="shared" si="1"/>
        <v>4.5070276854705904</v>
      </c>
      <c r="J35">
        <f t="shared" si="2"/>
        <v>7.4627686248812521</v>
      </c>
      <c r="K35">
        <f t="shared" si="3"/>
        <v>415.76586666666668</v>
      </c>
      <c r="L35">
        <f t="shared" si="4"/>
        <v>371.89055890035405</v>
      </c>
      <c r="M35">
        <f t="shared" si="5"/>
        <v>31.512558176394581</v>
      </c>
      <c r="N35">
        <f t="shared" si="6"/>
        <v>35.230380948183765</v>
      </c>
      <c r="O35">
        <f t="shared" si="7"/>
        <v>0.3546265875749442</v>
      </c>
      <c r="P35">
        <f t="shared" si="8"/>
        <v>3.1880174963328556</v>
      </c>
      <c r="Q35">
        <f t="shared" si="9"/>
        <v>0.33407830275923223</v>
      </c>
      <c r="R35">
        <f t="shared" si="10"/>
        <v>0.21054583440001895</v>
      </c>
      <c r="S35">
        <f t="shared" si="11"/>
        <v>35.59532617024697</v>
      </c>
      <c r="T35">
        <f t="shared" si="12"/>
        <v>22.287552794883322</v>
      </c>
      <c r="U35">
        <f t="shared" si="13"/>
        <v>22.96481</v>
      </c>
      <c r="V35">
        <f t="shared" si="14"/>
        <v>2.8137215689323374</v>
      </c>
      <c r="W35">
        <f t="shared" si="15"/>
        <v>59.676336380004834</v>
      </c>
      <c r="X35">
        <f t="shared" si="16"/>
        <v>1.7010064513458434</v>
      </c>
      <c r="Y35">
        <f t="shared" si="17"/>
        <v>2.8503868610737686</v>
      </c>
      <c r="Z35">
        <f t="shared" si="18"/>
        <v>1.112715117586494</v>
      </c>
      <c r="AA35">
        <f t="shared" si="19"/>
        <v>-198.75992092925304</v>
      </c>
      <c r="AB35">
        <f t="shared" si="20"/>
        <v>36.784130890117034</v>
      </c>
      <c r="AC35">
        <f t="shared" si="21"/>
        <v>2.3935488077049469</v>
      </c>
      <c r="AD35">
        <f t="shared" si="22"/>
        <v>-123.98691506118408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45341.876248328583</v>
      </c>
      <c r="AJ35">
        <f t="shared" si="26"/>
        <v>200.0009</v>
      </c>
      <c r="AK35">
        <f t="shared" si="27"/>
        <v>170.14282683927541</v>
      </c>
      <c r="AL35">
        <f t="shared" si="28"/>
        <v>0.85071030600000008</v>
      </c>
      <c r="AM35">
        <f t="shared" si="29"/>
        <v>0.17797582996000003</v>
      </c>
      <c r="AN35">
        <v>2.7</v>
      </c>
      <c r="AO35">
        <v>0.5</v>
      </c>
      <c r="AP35" t="s">
        <v>331</v>
      </c>
      <c r="AQ35">
        <v>2</v>
      </c>
      <c r="AR35">
        <v>1654274981.25</v>
      </c>
      <c r="AS35">
        <v>415.76586666666668</v>
      </c>
      <c r="AT35">
        <v>419.96743333333342</v>
      </c>
      <c r="AU35">
        <v>20.074163333333331</v>
      </c>
      <c r="AV35">
        <v>18.086676666666669</v>
      </c>
      <c r="AW35">
        <v>411.70096666666672</v>
      </c>
      <c r="AX35">
        <v>19.908616666666671</v>
      </c>
      <c r="AY35">
        <v>599.98856666666677</v>
      </c>
      <c r="AZ35">
        <v>84.636150000000001</v>
      </c>
      <c r="BA35">
        <v>9.9956959999999997E-2</v>
      </c>
      <c r="BB35">
        <v>23.178830000000001</v>
      </c>
      <c r="BC35">
        <v>22.96481</v>
      </c>
      <c r="BD35">
        <v>999.9000000000002</v>
      </c>
      <c r="BE35">
        <v>0</v>
      </c>
      <c r="BF35">
        <v>0</v>
      </c>
      <c r="BG35">
        <v>10002.596333333329</v>
      </c>
      <c r="BH35">
        <v>60.837210000000013</v>
      </c>
      <c r="BI35">
        <v>11.749396666666669</v>
      </c>
      <c r="BJ35">
        <v>-4.2016676666666664</v>
      </c>
      <c r="BK35">
        <v>424.28300000000002</v>
      </c>
      <c r="BL35">
        <v>427.70319999999998</v>
      </c>
      <c r="BM35">
        <v>1.9874959999999999</v>
      </c>
      <c r="BN35">
        <v>419.96743333333342</v>
      </c>
      <c r="BO35">
        <v>18.086676666666669</v>
      </c>
      <c r="BP35">
        <v>1.698999666666666</v>
      </c>
      <c r="BQ35">
        <v>1.530787666666666</v>
      </c>
      <c r="BR35">
        <v>14.8873</v>
      </c>
      <c r="BS35">
        <v>13.27919333333333</v>
      </c>
      <c r="BT35">
        <v>200.0009</v>
      </c>
      <c r="BU35">
        <v>0.64298883333333345</v>
      </c>
      <c r="BV35">
        <v>0.3570111333333334</v>
      </c>
      <c r="BW35">
        <v>29</v>
      </c>
      <c r="BX35">
        <v>3340.3746666666671</v>
      </c>
      <c r="BY35">
        <v>1654274414</v>
      </c>
      <c r="BZ35" t="s">
        <v>361</v>
      </c>
      <c r="CA35">
        <v>1654274411</v>
      </c>
      <c r="CB35">
        <v>1654274414</v>
      </c>
      <c r="CC35">
        <v>3</v>
      </c>
      <c r="CD35">
        <v>-0.37</v>
      </c>
      <c r="CE35">
        <v>-1E-3</v>
      </c>
      <c r="CF35">
        <v>4.0650000000000004</v>
      </c>
      <c r="CG35">
        <v>8.2000000000000003E-2</v>
      </c>
      <c r="CH35">
        <v>420</v>
      </c>
      <c r="CI35">
        <v>16</v>
      </c>
      <c r="CJ35">
        <v>0.23</v>
      </c>
      <c r="CK35">
        <v>0.04</v>
      </c>
      <c r="CL35">
        <v>-4.201580250000001</v>
      </c>
      <c r="CM35">
        <v>-1.6616172607876289E-2</v>
      </c>
      <c r="CN35">
        <v>2.0193163755031069E-2</v>
      </c>
      <c r="CO35">
        <v>1</v>
      </c>
      <c r="CP35">
        <v>1.9821850000000001</v>
      </c>
      <c r="CQ35">
        <v>9.5170806754213758E-2</v>
      </c>
      <c r="CR35">
        <v>9.8050428351945419E-3</v>
      </c>
      <c r="CS35">
        <v>1</v>
      </c>
      <c r="CT35">
        <v>2</v>
      </c>
      <c r="CU35">
        <v>2</v>
      </c>
      <c r="CV35" t="s">
        <v>333</v>
      </c>
      <c r="CW35">
        <v>3.2349899999999998</v>
      </c>
      <c r="CX35">
        <v>2.7814299999999998</v>
      </c>
      <c r="CY35">
        <v>8.1779599999999994E-2</v>
      </c>
      <c r="CZ35">
        <v>8.4124400000000002E-2</v>
      </c>
      <c r="DA35">
        <v>8.9646600000000007E-2</v>
      </c>
      <c r="DB35">
        <v>8.5167300000000001E-2</v>
      </c>
      <c r="DC35">
        <v>23308.9</v>
      </c>
      <c r="DD35">
        <v>22972.3</v>
      </c>
      <c r="DE35">
        <v>24399.5</v>
      </c>
      <c r="DF35">
        <v>22339.4</v>
      </c>
      <c r="DG35">
        <v>32806.6</v>
      </c>
      <c r="DH35">
        <v>26082.7</v>
      </c>
      <c r="DI35">
        <v>39862.699999999997</v>
      </c>
      <c r="DJ35">
        <v>30948.5</v>
      </c>
      <c r="DK35">
        <v>2.2124000000000001</v>
      </c>
      <c r="DL35">
        <v>2.2926500000000001</v>
      </c>
      <c r="DM35">
        <v>-3.9059700000000003E-2</v>
      </c>
      <c r="DN35">
        <v>0</v>
      </c>
      <c r="DO35">
        <v>23.613800000000001</v>
      </c>
      <c r="DP35">
        <v>999.9</v>
      </c>
      <c r="DQ35">
        <v>69.8</v>
      </c>
      <c r="DR35">
        <v>22.6</v>
      </c>
      <c r="DS35">
        <v>22.695900000000002</v>
      </c>
      <c r="DT35">
        <v>63.470199999999998</v>
      </c>
      <c r="DU35">
        <v>13.9864</v>
      </c>
      <c r="DV35">
        <v>2</v>
      </c>
      <c r="DW35">
        <v>-9.7764199999999996E-2</v>
      </c>
      <c r="DX35">
        <v>3.0658799999999999</v>
      </c>
      <c r="DY35">
        <v>20.349299999999999</v>
      </c>
      <c r="DZ35">
        <v>5.2319699999999996</v>
      </c>
      <c r="EA35">
        <v>11.9381</v>
      </c>
      <c r="EB35">
        <v>4.9792500000000004</v>
      </c>
      <c r="EC35">
        <v>3.2818499999999999</v>
      </c>
      <c r="ED35">
        <v>1110.7</v>
      </c>
      <c r="EE35">
        <v>3771.3</v>
      </c>
      <c r="EF35">
        <v>298.39999999999998</v>
      </c>
      <c r="EG35">
        <v>101.9</v>
      </c>
      <c r="EH35">
        <v>4.9716500000000003</v>
      </c>
      <c r="EI35">
        <v>1.86127</v>
      </c>
      <c r="EJ35">
        <v>1.86676</v>
      </c>
      <c r="EK35">
        <v>1.85791</v>
      </c>
      <c r="EL35">
        <v>1.86249</v>
      </c>
      <c r="EM35">
        <v>1.8630500000000001</v>
      </c>
      <c r="EN35">
        <v>1.86391</v>
      </c>
      <c r="EO35">
        <v>1.8597399999999999</v>
      </c>
      <c r="EP35">
        <v>0</v>
      </c>
      <c r="EQ35">
        <v>0</v>
      </c>
      <c r="ER35">
        <v>0</v>
      </c>
      <c r="ES35">
        <v>0</v>
      </c>
      <c r="ET35" t="s">
        <v>334</v>
      </c>
      <c r="EU35" t="s">
        <v>335</v>
      </c>
      <c r="EV35" t="s">
        <v>336</v>
      </c>
      <c r="EW35" t="s">
        <v>336</v>
      </c>
      <c r="EX35" t="s">
        <v>336</v>
      </c>
      <c r="EY35" t="s">
        <v>336</v>
      </c>
      <c r="EZ35">
        <v>0</v>
      </c>
      <c r="FA35">
        <v>100</v>
      </c>
      <c r="FB35">
        <v>100</v>
      </c>
      <c r="FC35">
        <v>4.0650000000000004</v>
      </c>
      <c r="FD35">
        <v>0.1658</v>
      </c>
      <c r="FE35">
        <v>3.9160978608903192</v>
      </c>
      <c r="FF35">
        <v>6.7843858137211317E-4</v>
      </c>
      <c r="FG35">
        <v>-9.1149672394835243E-7</v>
      </c>
      <c r="FH35">
        <v>3.4220399332756191E-10</v>
      </c>
      <c r="FI35">
        <v>2.6180610233121779E-2</v>
      </c>
      <c r="FJ35">
        <v>-1.0294496597657229E-2</v>
      </c>
      <c r="FK35">
        <v>9.3241379300954626E-4</v>
      </c>
      <c r="FL35">
        <v>-3.1998259251072341E-6</v>
      </c>
      <c r="FM35">
        <v>1</v>
      </c>
      <c r="FN35">
        <v>2092</v>
      </c>
      <c r="FO35">
        <v>0</v>
      </c>
      <c r="FP35">
        <v>27</v>
      </c>
      <c r="FQ35">
        <v>9.6</v>
      </c>
      <c r="FR35">
        <v>9.6</v>
      </c>
      <c r="FS35">
        <v>1.3513200000000001</v>
      </c>
      <c r="FT35">
        <v>2.3815900000000001</v>
      </c>
      <c r="FU35">
        <v>2.1496599999999999</v>
      </c>
      <c r="FV35">
        <v>2.7636699999999998</v>
      </c>
      <c r="FW35">
        <v>2.1508799999999999</v>
      </c>
      <c r="FX35">
        <v>2.3779300000000001</v>
      </c>
      <c r="FY35">
        <v>27.9756</v>
      </c>
      <c r="FZ35">
        <v>15.7431</v>
      </c>
      <c r="GA35">
        <v>19</v>
      </c>
      <c r="GB35">
        <v>617.79200000000003</v>
      </c>
      <c r="GC35">
        <v>712.06899999999996</v>
      </c>
      <c r="GD35">
        <v>20.002199999999998</v>
      </c>
      <c r="GE35">
        <v>25.976199999999999</v>
      </c>
      <c r="GF35">
        <v>30.0017</v>
      </c>
      <c r="GG35">
        <v>25.566700000000001</v>
      </c>
      <c r="GH35">
        <v>25.512699999999999</v>
      </c>
      <c r="GI35">
        <v>27.068300000000001</v>
      </c>
      <c r="GJ35">
        <v>21.433700000000002</v>
      </c>
      <c r="GK35">
        <v>0</v>
      </c>
      <c r="GL35">
        <v>20</v>
      </c>
      <c r="GM35">
        <v>420</v>
      </c>
      <c r="GN35">
        <v>18.104700000000001</v>
      </c>
      <c r="GO35">
        <v>100.827</v>
      </c>
      <c r="GP35">
        <v>101.498</v>
      </c>
    </row>
    <row r="36" spans="1:198" x14ac:dyDescent="0.25">
      <c r="A36">
        <v>20</v>
      </c>
      <c r="B36">
        <v>1654275072.5</v>
      </c>
      <c r="C36">
        <v>1871.400000095367</v>
      </c>
      <c r="D36" t="s">
        <v>376</v>
      </c>
      <c r="E36" t="s">
        <v>377</v>
      </c>
      <c r="F36">
        <v>15</v>
      </c>
      <c r="G36">
        <v>1654275064.75</v>
      </c>
      <c r="H36">
        <f t="shared" si="0"/>
        <v>4.2810157251461861E-3</v>
      </c>
      <c r="I36">
        <f t="shared" si="1"/>
        <v>4.2810157251461858</v>
      </c>
      <c r="J36">
        <f t="shared" si="2"/>
        <v>3.2328384627020053</v>
      </c>
      <c r="K36">
        <f t="shared" si="3"/>
        <v>417.71316666666661</v>
      </c>
      <c r="L36">
        <f t="shared" si="4"/>
        <v>392.90341535332715</v>
      </c>
      <c r="M36">
        <f t="shared" si="5"/>
        <v>33.29415466827998</v>
      </c>
      <c r="N36">
        <f t="shared" si="6"/>
        <v>35.396502637856855</v>
      </c>
      <c r="O36">
        <f t="shared" si="7"/>
        <v>0.33641222130292792</v>
      </c>
      <c r="P36">
        <f t="shared" si="8"/>
        <v>3.1873104187323276</v>
      </c>
      <c r="Q36">
        <f t="shared" si="9"/>
        <v>0.31785739644383826</v>
      </c>
      <c r="R36">
        <f t="shared" si="10"/>
        <v>0.20024262102848234</v>
      </c>
      <c r="S36">
        <f t="shared" si="11"/>
        <v>17.79763706940409</v>
      </c>
      <c r="T36">
        <f t="shared" si="12"/>
        <v>22.304031996692011</v>
      </c>
      <c r="U36">
        <f t="shared" si="13"/>
        <v>22.99764333333334</v>
      </c>
      <c r="V36">
        <f t="shared" si="14"/>
        <v>2.8193195451326138</v>
      </c>
      <c r="W36">
        <f t="shared" si="15"/>
        <v>59.725079087608691</v>
      </c>
      <c r="X36">
        <f t="shared" si="16"/>
        <v>1.708519028084972</v>
      </c>
      <c r="Y36">
        <f t="shared" si="17"/>
        <v>2.8606392058163763</v>
      </c>
      <c r="Z36">
        <f t="shared" si="18"/>
        <v>1.1108005170476418</v>
      </c>
      <c r="AA36">
        <f t="shared" si="19"/>
        <v>-188.79279347894681</v>
      </c>
      <c r="AB36">
        <f t="shared" si="20"/>
        <v>41.343327598304263</v>
      </c>
      <c r="AC36">
        <f t="shared" si="21"/>
        <v>2.6920710573687301</v>
      </c>
      <c r="AD36">
        <f t="shared" si="22"/>
        <v>-126.95975775386972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45319.797607865614</v>
      </c>
      <c r="AJ36">
        <f t="shared" si="26"/>
        <v>100.00013666666671</v>
      </c>
      <c r="AK36">
        <f t="shared" si="27"/>
        <v>85.071158763758092</v>
      </c>
      <c r="AL36">
        <f t="shared" si="28"/>
        <v>0.85071042499999971</v>
      </c>
      <c r="AM36">
        <f t="shared" si="29"/>
        <v>0.17797612745999997</v>
      </c>
      <c r="AN36">
        <v>2.7</v>
      </c>
      <c r="AO36">
        <v>0.5</v>
      </c>
      <c r="AP36" t="s">
        <v>331</v>
      </c>
      <c r="AQ36">
        <v>2</v>
      </c>
      <c r="AR36">
        <v>1654275064.75</v>
      </c>
      <c r="AS36">
        <v>417.71316666666661</v>
      </c>
      <c r="AT36">
        <v>419.9726</v>
      </c>
      <c r="AU36">
        <v>20.16218666666667</v>
      </c>
      <c r="AV36">
        <v>18.274613333333331</v>
      </c>
      <c r="AW36">
        <v>413.64816666666673</v>
      </c>
      <c r="AX36">
        <v>19.994646666666661</v>
      </c>
      <c r="AY36">
        <v>600.01340000000005</v>
      </c>
      <c r="AZ36">
        <v>84.638713333333328</v>
      </c>
      <c r="BA36">
        <v>0.1000630866666667</v>
      </c>
      <c r="BB36">
        <v>23.23824333333334</v>
      </c>
      <c r="BC36">
        <v>22.99764333333334</v>
      </c>
      <c r="BD36">
        <v>999.9000000000002</v>
      </c>
      <c r="BE36">
        <v>0</v>
      </c>
      <c r="BF36">
        <v>0</v>
      </c>
      <c r="BG36">
        <v>9999.2933333333331</v>
      </c>
      <c r="BH36">
        <v>30.257226666666671</v>
      </c>
      <c r="BI36">
        <v>11.912000000000001</v>
      </c>
      <c r="BJ36">
        <v>-2.2594116666666668</v>
      </c>
      <c r="BK36">
        <v>426.30853333333329</v>
      </c>
      <c r="BL36">
        <v>427.79029999999989</v>
      </c>
      <c r="BM36">
        <v>1.887580333333333</v>
      </c>
      <c r="BN36">
        <v>419.9726</v>
      </c>
      <c r="BO36">
        <v>18.274613333333331</v>
      </c>
      <c r="BP36">
        <v>1.706501</v>
      </c>
      <c r="BQ36">
        <v>1.54674</v>
      </c>
      <c r="BR36">
        <v>14.955683333333329</v>
      </c>
      <c r="BS36">
        <v>13.438183333333329</v>
      </c>
      <c r="BT36">
        <v>100.00013666666671</v>
      </c>
      <c r="BU36">
        <v>0.64298486666666643</v>
      </c>
      <c r="BV36">
        <v>0.35701509999999992</v>
      </c>
      <c r="BW36">
        <v>29</v>
      </c>
      <c r="BX36">
        <v>1670.177666666666</v>
      </c>
      <c r="BY36">
        <v>1654274414</v>
      </c>
      <c r="BZ36" t="s">
        <v>361</v>
      </c>
      <c r="CA36">
        <v>1654274411</v>
      </c>
      <c r="CB36">
        <v>1654274414</v>
      </c>
      <c r="CC36">
        <v>3</v>
      </c>
      <c r="CD36">
        <v>-0.37</v>
      </c>
      <c r="CE36">
        <v>-1E-3</v>
      </c>
      <c r="CF36">
        <v>4.0650000000000004</v>
      </c>
      <c r="CG36">
        <v>8.2000000000000003E-2</v>
      </c>
      <c r="CH36">
        <v>420</v>
      </c>
      <c r="CI36">
        <v>16</v>
      </c>
      <c r="CJ36">
        <v>0.23</v>
      </c>
      <c r="CK36">
        <v>0.04</v>
      </c>
      <c r="CL36">
        <v>-2.2581048780487811</v>
      </c>
      <c r="CM36">
        <v>-3.0152404181185671E-2</v>
      </c>
      <c r="CN36">
        <v>2.551429308866689E-2</v>
      </c>
      <c r="CO36">
        <v>1</v>
      </c>
      <c r="CP36">
        <v>1.896971463414634</v>
      </c>
      <c r="CQ36">
        <v>-6.5055052264804319E-2</v>
      </c>
      <c r="CR36">
        <v>2.0975554826927499E-2</v>
      </c>
      <c r="CS36">
        <v>1</v>
      </c>
      <c r="CT36">
        <v>2</v>
      </c>
      <c r="CU36">
        <v>2</v>
      </c>
      <c r="CV36" t="s">
        <v>333</v>
      </c>
      <c r="CW36">
        <v>3.23461</v>
      </c>
      <c r="CX36">
        <v>2.7812100000000002</v>
      </c>
      <c r="CY36">
        <v>8.2016599999999995E-2</v>
      </c>
      <c r="CZ36">
        <v>8.4060499999999996E-2</v>
      </c>
      <c r="DA36">
        <v>8.9943999999999996E-2</v>
      </c>
      <c r="DB36">
        <v>8.5761900000000002E-2</v>
      </c>
      <c r="DC36">
        <v>23291</v>
      </c>
      <c r="DD36">
        <v>22962.400000000001</v>
      </c>
      <c r="DE36">
        <v>24388.3</v>
      </c>
      <c r="DF36">
        <v>22329.1</v>
      </c>
      <c r="DG36">
        <v>32783.599999999999</v>
      </c>
      <c r="DH36">
        <v>26053.7</v>
      </c>
      <c r="DI36">
        <v>39847.599999999999</v>
      </c>
      <c r="DJ36">
        <v>30933.9</v>
      </c>
      <c r="DK36">
        <v>2.2080000000000002</v>
      </c>
      <c r="DL36">
        <v>2.28735</v>
      </c>
      <c r="DM36">
        <v>-4.2982399999999997E-2</v>
      </c>
      <c r="DN36">
        <v>0</v>
      </c>
      <c r="DO36">
        <v>23.696400000000001</v>
      </c>
      <c r="DP36">
        <v>999.9</v>
      </c>
      <c r="DQ36">
        <v>69.400000000000006</v>
      </c>
      <c r="DR36">
        <v>22.7</v>
      </c>
      <c r="DS36">
        <v>22.705400000000001</v>
      </c>
      <c r="DT36">
        <v>63.3902</v>
      </c>
      <c r="DU36">
        <v>13.9984</v>
      </c>
      <c r="DV36">
        <v>2</v>
      </c>
      <c r="DW36">
        <v>-7.4268299999999995E-2</v>
      </c>
      <c r="DX36">
        <v>3.1256499999999998</v>
      </c>
      <c r="DY36">
        <v>20.349</v>
      </c>
      <c r="DZ36">
        <v>5.2315199999999997</v>
      </c>
      <c r="EA36">
        <v>11.9381</v>
      </c>
      <c r="EB36">
        <v>4.9791999999999996</v>
      </c>
      <c r="EC36">
        <v>3.28193</v>
      </c>
      <c r="ED36">
        <v>1113.0999999999999</v>
      </c>
      <c r="EE36">
        <v>3780.8</v>
      </c>
      <c r="EF36">
        <v>298.39999999999998</v>
      </c>
      <c r="EG36">
        <v>101.9</v>
      </c>
      <c r="EH36">
        <v>4.9716100000000001</v>
      </c>
      <c r="EI36">
        <v>1.86127</v>
      </c>
      <c r="EJ36">
        <v>1.86676</v>
      </c>
      <c r="EK36">
        <v>1.85789</v>
      </c>
      <c r="EL36">
        <v>1.86249</v>
      </c>
      <c r="EM36">
        <v>1.86307</v>
      </c>
      <c r="EN36">
        <v>1.8639300000000001</v>
      </c>
      <c r="EO36">
        <v>1.8597300000000001</v>
      </c>
      <c r="EP36">
        <v>0</v>
      </c>
      <c r="EQ36">
        <v>0</v>
      </c>
      <c r="ER36">
        <v>0</v>
      </c>
      <c r="ES36">
        <v>0</v>
      </c>
      <c r="ET36" t="s">
        <v>334</v>
      </c>
      <c r="EU36" t="s">
        <v>335</v>
      </c>
      <c r="EV36" t="s">
        <v>336</v>
      </c>
      <c r="EW36" t="s">
        <v>336</v>
      </c>
      <c r="EX36" t="s">
        <v>336</v>
      </c>
      <c r="EY36" t="s">
        <v>336</v>
      </c>
      <c r="EZ36">
        <v>0</v>
      </c>
      <c r="FA36">
        <v>100</v>
      </c>
      <c r="FB36">
        <v>100</v>
      </c>
      <c r="FC36">
        <v>4.0650000000000004</v>
      </c>
      <c r="FD36">
        <v>0.16839999999999999</v>
      </c>
      <c r="FE36">
        <v>3.9160978608903192</v>
      </c>
      <c r="FF36">
        <v>6.7843858137211317E-4</v>
      </c>
      <c r="FG36">
        <v>-9.1149672394835243E-7</v>
      </c>
      <c r="FH36">
        <v>3.4220399332756191E-10</v>
      </c>
      <c r="FI36">
        <v>2.6180610233121779E-2</v>
      </c>
      <c r="FJ36">
        <v>-1.0294496597657229E-2</v>
      </c>
      <c r="FK36">
        <v>9.3241379300954626E-4</v>
      </c>
      <c r="FL36">
        <v>-3.1998259251072341E-6</v>
      </c>
      <c r="FM36">
        <v>1</v>
      </c>
      <c r="FN36">
        <v>2092</v>
      </c>
      <c r="FO36">
        <v>0</v>
      </c>
      <c r="FP36">
        <v>27</v>
      </c>
      <c r="FQ36">
        <v>11</v>
      </c>
      <c r="FR36">
        <v>11</v>
      </c>
      <c r="FS36">
        <v>1.3513200000000001</v>
      </c>
      <c r="FT36">
        <v>2.3803700000000001</v>
      </c>
      <c r="FU36">
        <v>2.1496599999999999</v>
      </c>
      <c r="FV36">
        <v>2.7612299999999999</v>
      </c>
      <c r="FW36">
        <v>2.1508799999999999</v>
      </c>
      <c r="FX36">
        <v>2.34985</v>
      </c>
      <c r="FY36">
        <v>28.080300000000001</v>
      </c>
      <c r="FZ36">
        <v>15.734400000000001</v>
      </c>
      <c r="GA36">
        <v>19</v>
      </c>
      <c r="GB36">
        <v>617.92700000000002</v>
      </c>
      <c r="GC36">
        <v>711.30399999999997</v>
      </c>
      <c r="GD36">
        <v>20.000299999999999</v>
      </c>
      <c r="GE36">
        <v>26.281500000000001</v>
      </c>
      <c r="GF36">
        <v>30.001300000000001</v>
      </c>
      <c r="GG36">
        <v>25.867999999999999</v>
      </c>
      <c r="GH36">
        <v>25.809100000000001</v>
      </c>
      <c r="GI36">
        <v>27.0806</v>
      </c>
      <c r="GJ36">
        <v>20.865200000000002</v>
      </c>
      <c r="GK36">
        <v>0</v>
      </c>
      <c r="GL36">
        <v>20</v>
      </c>
      <c r="GM36">
        <v>420</v>
      </c>
      <c r="GN36">
        <v>18.255099999999999</v>
      </c>
      <c r="GO36">
        <v>100.786</v>
      </c>
      <c r="GP36">
        <v>101.45099999999999</v>
      </c>
    </row>
    <row r="37" spans="1:198" x14ac:dyDescent="0.25">
      <c r="A37">
        <v>21</v>
      </c>
      <c r="B37">
        <v>1654275163</v>
      </c>
      <c r="C37">
        <v>1961.900000095367</v>
      </c>
      <c r="D37" t="s">
        <v>378</v>
      </c>
      <c r="E37" t="s">
        <v>379</v>
      </c>
      <c r="F37">
        <v>15</v>
      </c>
      <c r="G37">
        <v>1654275155.25</v>
      </c>
      <c r="H37">
        <f t="shared" si="0"/>
        <v>4.1523457366512591E-3</v>
      </c>
      <c r="I37">
        <f t="shared" si="1"/>
        <v>4.1523457366512595</v>
      </c>
      <c r="J37">
        <f t="shared" si="2"/>
        <v>0.77725558997215216</v>
      </c>
      <c r="K37">
        <f t="shared" si="3"/>
        <v>418.86503333333332</v>
      </c>
      <c r="L37">
        <f t="shared" si="4"/>
        <v>405.9496913353841</v>
      </c>
      <c r="M37">
        <f t="shared" si="5"/>
        <v>34.398026007276677</v>
      </c>
      <c r="N37">
        <f t="shared" si="6"/>
        <v>35.492403659041642</v>
      </c>
      <c r="O37">
        <f t="shared" si="7"/>
        <v>0.32326272177431797</v>
      </c>
      <c r="P37">
        <f t="shared" si="8"/>
        <v>3.1867746158159997</v>
      </c>
      <c r="Q37">
        <f t="shared" si="9"/>
        <v>0.30608759534721691</v>
      </c>
      <c r="R37">
        <f t="shared" si="10"/>
        <v>0.19277178592097288</v>
      </c>
      <c r="S37">
        <f t="shared" si="11"/>
        <v>8.8989433497092918</v>
      </c>
      <c r="T37">
        <f t="shared" si="12"/>
        <v>22.374104414220341</v>
      </c>
      <c r="U37">
        <f t="shared" si="13"/>
        <v>23.07352666666667</v>
      </c>
      <c r="V37">
        <f t="shared" si="14"/>
        <v>2.8322947011831521</v>
      </c>
      <c r="W37">
        <f t="shared" si="15"/>
        <v>59.586943361139241</v>
      </c>
      <c r="X37">
        <f t="shared" si="16"/>
        <v>1.7136291332279454</v>
      </c>
      <c r="Y37">
        <f t="shared" si="17"/>
        <v>2.8758466814485422</v>
      </c>
      <c r="Z37">
        <f t="shared" si="18"/>
        <v>1.1186655679552067</v>
      </c>
      <c r="AA37">
        <f t="shared" si="19"/>
        <v>-183.11844698632052</v>
      </c>
      <c r="AB37">
        <f t="shared" si="20"/>
        <v>43.381434439330732</v>
      </c>
      <c r="AC37">
        <f t="shared" si="21"/>
        <v>2.8276003924869353</v>
      </c>
      <c r="AD37">
        <f t="shared" si="22"/>
        <v>-128.01046880479356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45296.40429263129</v>
      </c>
      <c r="AJ37">
        <f t="shared" si="26"/>
        <v>50.000383333333339</v>
      </c>
      <c r="AK37">
        <f t="shared" si="27"/>
        <v>42.535876155883713</v>
      </c>
      <c r="AL37">
        <f t="shared" si="28"/>
        <v>0.85071100099999986</v>
      </c>
      <c r="AM37">
        <f t="shared" si="29"/>
        <v>0.1779775025</v>
      </c>
      <c r="AN37">
        <v>2.7</v>
      </c>
      <c r="AO37">
        <v>0.5</v>
      </c>
      <c r="AP37" t="s">
        <v>331</v>
      </c>
      <c r="AQ37">
        <v>2</v>
      </c>
      <c r="AR37">
        <v>1654275155.25</v>
      </c>
      <c r="AS37">
        <v>418.86503333333332</v>
      </c>
      <c r="AT37">
        <v>419.99746666666658</v>
      </c>
      <c r="AU37">
        <v>20.223463333333331</v>
      </c>
      <c r="AV37">
        <v>18.39270333333333</v>
      </c>
      <c r="AW37">
        <v>414.79993333333329</v>
      </c>
      <c r="AX37">
        <v>20.054533333333332</v>
      </c>
      <c r="AY37">
        <v>600.00226666666674</v>
      </c>
      <c r="AZ37">
        <v>84.634690000000006</v>
      </c>
      <c r="BA37">
        <v>0.10001171666666669</v>
      </c>
      <c r="BB37">
        <v>23.326029999999999</v>
      </c>
      <c r="BC37">
        <v>23.07352666666667</v>
      </c>
      <c r="BD37">
        <v>999.9000000000002</v>
      </c>
      <c r="BE37">
        <v>0</v>
      </c>
      <c r="BF37">
        <v>0</v>
      </c>
      <c r="BG37">
        <v>9997.4953333333342</v>
      </c>
      <c r="BH37">
        <v>14.77704</v>
      </c>
      <c r="BI37">
        <v>11.84029333333333</v>
      </c>
      <c r="BJ37">
        <v>-1.132361</v>
      </c>
      <c r="BK37">
        <v>427.51089999999988</v>
      </c>
      <c r="BL37">
        <v>427.86703333333332</v>
      </c>
      <c r="BM37">
        <v>1.830760666666666</v>
      </c>
      <c r="BN37">
        <v>419.99746666666658</v>
      </c>
      <c r="BO37">
        <v>18.39270333333333</v>
      </c>
      <c r="BP37">
        <v>1.7116066666666669</v>
      </c>
      <c r="BQ37">
        <v>1.5566610000000001</v>
      </c>
      <c r="BR37">
        <v>15.00209666666667</v>
      </c>
      <c r="BS37">
        <v>13.536353333333331</v>
      </c>
      <c r="BT37">
        <v>50.000383333333339</v>
      </c>
      <c r="BU37">
        <v>0.64296663333333326</v>
      </c>
      <c r="BV37">
        <v>0.35703336666666657</v>
      </c>
      <c r="BW37">
        <v>30</v>
      </c>
      <c r="BX37">
        <v>835.08606666666662</v>
      </c>
      <c r="BY37">
        <v>1654274414</v>
      </c>
      <c r="BZ37" t="s">
        <v>361</v>
      </c>
      <c r="CA37">
        <v>1654274411</v>
      </c>
      <c r="CB37">
        <v>1654274414</v>
      </c>
      <c r="CC37">
        <v>3</v>
      </c>
      <c r="CD37">
        <v>-0.37</v>
      </c>
      <c r="CE37">
        <v>-1E-3</v>
      </c>
      <c r="CF37">
        <v>4.0650000000000004</v>
      </c>
      <c r="CG37">
        <v>8.2000000000000003E-2</v>
      </c>
      <c r="CH37">
        <v>420</v>
      </c>
      <c r="CI37">
        <v>16</v>
      </c>
      <c r="CJ37">
        <v>0.23</v>
      </c>
      <c r="CK37">
        <v>0.04</v>
      </c>
      <c r="CL37">
        <v>-1.1260885</v>
      </c>
      <c r="CM37">
        <v>-0.13858604127579399</v>
      </c>
      <c r="CN37">
        <v>3.0562470903871621E-2</v>
      </c>
      <c r="CO37">
        <v>0</v>
      </c>
      <c r="CP37">
        <v>1.8340745000000001</v>
      </c>
      <c r="CQ37">
        <v>-6.1531407129462777E-2</v>
      </c>
      <c r="CR37">
        <v>7.7426946052391856E-3</v>
      </c>
      <c r="CS37">
        <v>1</v>
      </c>
      <c r="CT37">
        <v>1</v>
      </c>
      <c r="CU37">
        <v>2</v>
      </c>
      <c r="CV37" t="s">
        <v>380</v>
      </c>
      <c r="CW37">
        <v>3.23407</v>
      </c>
      <c r="CX37">
        <v>2.7811400000000002</v>
      </c>
      <c r="CY37">
        <v>8.2118499999999997E-2</v>
      </c>
      <c r="CZ37">
        <v>8.3990499999999996E-2</v>
      </c>
      <c r="DA37">
        <v>9.0043399999999996E-2</v>
      </c>
      <c r="DB37">
        <v>8.6147899999999999E-2</v>
      </c>
      <c r="DC37">
        <v>23275.9</v>
      </c>
      <c r="DD37">
        <v>22953.9</v>
      </c>
      <c r="DE37">
        <v>24376.3</v>
      </c>
      <c r="DF37">
        <v>22320.1</v>
      </c>
      <c r="DG37">
        <v>32765.200000000001</v>
      </c>
      <c r="DH37">
        <v>26032.7</v>
      </c>
      <c r="DI37">
        <v>39829.199999999997</v>
      </c>
      <c r="DJ37">
        <v>30921.599999999999</v>
      </c>
      <c r="DK37">
        <v>2.2034199999999999</v>
      </c>
      <c r="DL37">
        <v>2.2816700000000001</v>
      </c>
      <c r="DM37">
        <v>-4.3634300000000001E-2</v>
      </c>
      <c r="DN37">
        <v>0</v>
      </c>
      <c r="DO37">
        <v>23.796600000000002</v>
      </c>
      <c r="DP37">
        <v>999.9</v>
      </c>
      <c r="DQ37">
        <v>69</v>
      </c>
      <c r="DR37">
        <v>22.8</v>
      </c>
      <c r="DS37">
        <v>22.7121</v>
      </c>
      <c r="DT37">
        <v>63.590200000000003</v>
      </c>
      <c r="DU37">
        <v>14.1386</v>
      </c>
      <c r="DV37">
        <v>2</v>
      </c>
      <c r="DW37">
        <v>-4.9192100000000002E-2</v>
      </c>
      <c r="DX37">
        <v>3.3018800000000001</v>
      </c>
      <c r="DY37">
        <v>20.345500000000001</v>
      </c>
      <c r="DZ37">
        <v>5.2318199999999999</v>
      </c>
      <c r="EA37">
        <v>11.9381</v>
      </c>
      <c r="EB37">
        <v>4.9791999999999996</v>
      </c>
      <c r="EC37">
        <v>3.2816999999999998</v>
      </c>
      <c r="ED37">
        <v>1115.8</v>
      </c>
      <c r="EE37">
        <v>3791.4</v>
      </c>
      <c r="EF37">
        <v>298.39999999999998</v>
      </c>
      <c r="EG37">
        <v>101.9</v>
      </c>
      <c r="EH37">
        <v>4.9716699999999996</v>
      </c>
      <c r="EI37">
        <v>1.86127</v>
      </c>
      <c r="EJ37">
        <v>1.86676</v>
      </c>
      <c r="EK37">
        <v>1.85791</v>
      </c>
      <c r="EL37">
        <v>1.8625</v>
      </c>
      <c r="EM37">
        <v>1.8630899999999999</v>
      </c>
      <c r="EN37">
        <v>1.8638999999999999</v>
      </c>
      <c r="EO37">
        <v>1.8597399999999999</v>
      </c>
      <c r="EP37">
        <v>0</v>
      </c>
      <c r="EQ37">
        <v>0</v>
      </c>
      <c r="ER37">
        <v>0</v>
      </c>
      <c r="ES37">
        <v>0</v>
      </c>
      <c r="ET37" t="s">
        <v>334</v>
      </c>
      <c r="EU37" t="s">
        <v>335</v>
      </c>
      <c r="EV37" t="s">
        <v>336</v>
      </c>
      <c r="EW37" t="s">
        <v>336</v>
      </c>
      <c r="EX37" t="s">
        <v>336</v>
      </c>
      <c r="EY37" t="s">
        <v>336</v>
      </c>
      <c r="EZ37">
        <v>0</v>
      </c>
      <c r="FA37">
        <v>100</v>
      </c>
      <c r="FB37">
        <v>100</v>
      </c>
      <c r="FC37">
        <v>4.0650000000000004</v>
      </c>
      <c r="FD37">
        <v>0.1696</v>
      </c>
      <c r="FE37">
        <v>3.9160978608903192</v>
      </c>
      <c r="FF37">
        <v>6.7843858137211317E-4</v>
      </c>
      <c r="FG37">
        <v>-9.1149672394835243E-7</v>
      </c>
      <c r="FH37">
        <v>3.4220399332756191E-10</v>
      </c>
      <c r="FI37">
        <v>2.6180610233121779E-2</v>
      </c>
      <c r="FJ37">
        <v>-1.0294496597657229E-2</v>
      </c>
      <c r="FK37">
        <v>9.3241379300954626E-4</v>
      </c>
      <c r="FL37">
        <v>-3.1998259251072341E-6</v>
      </c>
      <c r="FM37">
        <v>1</v>
      </c>
      <c r="FN37">
        <v>2092</v>
      </c>
      <c r="FO37">
        <v>0</v>
      </c>
      <c r="FP37">
        <v>27</v>
      </c>
      <c r="FQ37">
        <v>12.5</v>
      </c>
      <c r="FR37">
        <v>12.5</v>
      </c>
      <c r="FS37">
        <v>1.3513200000000001</v>
      </c>
      <c r="FT37">
        <v>2.3901400000000002</v>
      </c>
      <c r="FU37">
        <v>2.1496599999999999</v>
      </c>
      <c r="FV37">
        <v>2.7624499999999999</v>
      </c>
      <c r="FW37">
        <v>2.1508799999999999</v>
      </c>
      <c r="FX37">
        <v>2.3571800000000001</v>
      </c>
      <c r="FY37">
        <v>28.185199999999998</v>
      </c>
      <c r="FZ37">
        <v>15.6906</v>
      </c>
      <c r="GA37">
        <v>19</v>
      </c>
      <c r="GB37">
        <v>618.03300000000002</v>
      </c>
      <c r="GC37">
        <v>710.43299999999999</v>
      </c>
      <c r="GD37">
        <v>20.002700000000001</v>
      </c>
      <c r="GE37">
        <v>26.584900000000001</v>
      </c>
      <c r="GF37">
        <v>30.0015</v>
      </c>
      <c r="GG37">
        <v>26.180499999999999</v>
      </c>
      <c r="GH37">
        <v>26.1248</v>
      </c>
      <c r="GI37">
        <v>27.0839</v>
      </c>
      <c r="GJ37">
        <v>20.315999999999999</v>
      </c>
      <c r="GK37">
        <v>0</v>
      </c>
      <c r="GL37">
        <v>20</v>
      </c>
      <c r="GM37">
        <v>420</v>
      </c>
      <c r="GN37">
        <v>18.479600000000001</v>
      </c>
      <c r="GO37">
        <v>100.738</v>
      </c>
      <c r="GP37">
        <v>101.41</v>
      </c>
    </row>
    <row r="38" spans="1:198" x14ac:dyDescent="0.25">
      <c r="A38">
        <v>22</v>
      </c>
      <c r="B38">
        <v>1654275232.5999999</v>
      </c>
      <c r="C38">
        <v>2031.5</v>
      </c>
      <c r="D38" t="s">
        <v>381</v>
      </c>
      <c r="E38" t="s">
        <v>382</v>
      </c>
      <c r="F38">
        <v>15</v>
      </c>
      <c r="G38">
        <v>1654275224.754838</v>
      </c>
      <c r="H38">
        <f t="shared" si="0"/>
        <v>4.0551552502316388E-3</v>
      </c>
      <c r="I38">
        <f t="shared" si="1"/>
        <v>4.055155250231639</v>
      </c>
      <c r="J38">
        <f t="shared" si="2"/>
        <v>-2.0709854229033016</v>
      </c>
      <c r="K38">
        <f t="shared" si="3"/>
        <v>420.16029032258069</v>
      </c>
      <c r="L38">
        <f t="shared" si="4"/>
        <v>422.08212953094625</v>
      </c>
      <c r="M38">
        <f t="shared" si="5"/>
        <v>35.76629352940482</v>
      </c>
      <c r="N38">
        <f t="shared" si="6"/>
        <v>35.603441182826899</v>
      </c>
      <c r="O38">
        <f t="shared" si="7"/>
        <v>0.31668406591281134</v>
      </c>
      <c r="P38">
        <f t="shared" si="8"/>
        <v>3.186527546386567</v>
      </c>
      <c r="Q38">
        <f t="shared" si="9"/>
        <v>0.30018051113158617</v>
      </c>
      <c r="R38">
        <f t="shared" si="10"/>
        <v>0.18902389747466736</v>
      </c>
      <c r="S38">
        <f t="shared" si="11"/>
        <v>0</v>
      </c>
      <c r="T38">
        <f t="shared" si="12"/>
        <v>22.393926301676768</v>
      </c>
      <c r="U38">
        <f t="shared" si="13"/>
        <v>23.10318387096774</v>
      </c>
      <c r="V38">
        <f t="shared" si="14"/>
        <v>2.8373799131789719</v>
      </c>
      <c r="W38">
        <f t="shared" si="15"/>
        <v>59.765928146392987</v>
      </c>
      <c r="X38">
        <f t="shared" si="16"/>
        <v>1.7234591275318523</v>
      </c>
      <c r="Y38">
        <f t="shared" si="17"/>
        <v>2.8836816911976078</v>
      </c>
      <c r="Z38">
        <f t="shared" si="18"/>
        <v>1.1139207856471196</v>
      </c>
      <c r="AA38">
        <f t="shared" si="19"/>
        <v>-178.83234653521527</v>
      </c>
      <c r="AB38">
        <f t="shared" si="20"/>
        <v>46.025867218231554</v>
      </c>
      <c r="AC38">
        <f t="shared" si="21"/>
        <v>3.0013326089252401</v>
      </c>
      <c r="AD38">
        <f t="shared" si="22"/>
        <v>-129.80514670805846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45285.027832962194</v>
      </c>
      <c r="AJ38">
        <f t="shared" si="26"/>
        <v>0</v>
      </c>
      <c r="AK38">
        <f t="shared" si="27"/>
        <v>0</v>
      </c>
      <c r="AL38">
        <f t="shared" si="28"/>
        <v>0</v>
      </c>
      <c r="AM38">
        <f t="shared" si="29"/>
        <v>0</v>
      </c>
      <c r="AN38">
        <v>2.7</v>
      </c>
      <c r="AO38">
        <v>0.5</v>
      </c>
      <c r="AP38" t="s">
        <v>331</v>
      </c>
      <c r="AQ38">
        <v>2</v>
      </c>
      <c r="AR38">
        <v>1654275224.754838</v>
      </c>
      <c r="AS38">
        <v>420.16029032258069</v>
      </c>
      <c r="AT38">
        <v>419.99506451612899</v>
      </c>
      <c r="AU38">
        <v>20.338738709677418</v>
      </c>
      <c r="AV38">
        <v>18.55104193548387</v>
      </c>
      <c r="AW38">
        <v>416.09496774193559</v>
      </c>
      <c r="AX38">
        <v>20.167177419354839</v>
      </c>
      <c r="AY38">
        <v>600.00287096774196</v>
      </c>
      <c r="AZ38">
        <v>84.637751612903216</v>
      </c>
      <c r="BA38">
        <v>0.1000068161290322</v>
      </c>
      <c r="BB38">
        <v>23.371099999999991</v>
      </c>
      <c r="BC38">
        <v>23.10318387096774</v>
      </c>
      <c r="BD38">
        <v>999.90000000000032</v>
      </c>
      <c r="BE38">
        <v>0</v>
      </c>
      <c r="BF38">
        <v>0</v>
      </c>
      <c r="BG38">
        <v>9996.0854838709693</v>
      </c>
      <c r="BH38">
        <v>-0.49790129032258068</v>
      </c>
      <c r="BI38">
        <v>11.76162258064516</v>
      </c>
      <c r="BJ38">
        <v>0.16512477419354829</v>
      </c>
      <c r="BK38">
        <v>428.88312903225813</v>
      </c>
      <c r="BL38">
        <v>427.93367741935492</v>
      </c>
      <c r="BM38">
        <v>1.787682258064516</v>
      </c>
      <c r="BN38">
        <v>419.99506451612899</v>
      </c>
      <c r="BO38">
        <v>18.55104193548387</v>
      </c>
      <c r="BP38">
        <v>1.721425161290322</v>
      </c>
      <c r="BQ38">
        <v>1.570118709677419</v>
      </c>
      <c r="BR38">
        <v>15.09098064516129</v>
      </c>
      <c r="BS38">
        <v>13.668629032258069</v>
      </c>
      <c r="BT38">
        <v>0</v>
      </c>
      <c r="BU38">
        <v>0</v>
      </c>
      <c r="BV38">
        <v>0</v>
      </c>
      <c r="BW38">
        <v>30</v>
      </c>
      <c r="BX38">
        <v>12.77015806451613</v>
      </c>
      <c r="BY38">
        <v>1654274414</v>
      </c>
      <c r="BZ38" t="s">
        <v>361</v>
      </c>
      <c r="CA38">
        <v>1654274411</v>
      </c>
      <c r="CB38">
        <v>1654274414</v>
      </c>
      <c r="CC38">
        <v>3</v>
      </c>
      <c r="CD38">
        <v>-0.37</v>
      </c>
      <c r="CE38">
        <v>-1E-3</v>
      </c>
      <c r="CF38">
        <v>4.0650000000000004</v>
      </c>
      <c r="CG38">
        <v>8.2000000000000003E-2</v>
      </c>
      <c r="CH38">
        <v>420</v>
      </c>
      <c r="CI38">
        <v>16</v>
      </c>
      <c r="CJ38">
        <v>0.23</v>
      </c>
      <c r="CK38">
        <v>0.04</v>
      </c>
      <c r="CL38">
        <v>0.1649185292682927</v>
      </c>
      <c r="CM38">
        <v>4.8474358546685872E-2</v>
      </c>
      <c r="CN38">
        <v>2.724022558572331E-2</v>
      </c>
      <c r="CO38">
        <v>1</v>
      </c>
      <c r="CP38">
        <v>1.788998048780488</v>
      </c>
      <c r="CQ38">
        <v>-3.3423978018358579E-2</v>
      </c>
      <c r="CR38">
        <v>3.4753439692982338E-3</v>
      </c>
      <c r="CS38">
        <v>1</v>
      </c>
      <c r="CT38">
        <v>2</v>
      </c>
      <c r="CU38">
        <v>2</v>
      </c>
      <c r="CV38" t="s">
        <v>333</v>
      </c>
      <c r="CW38">
        <v>3.2339099999999998</v>
      </c>
      <c r="CX38">
        <v>2.78112</v>
      </c>
      <c r="CY38">
        <v>8.2265599999999994E-2</v>
      </c>
      <c r="CZ38">
        <v>8.3941699999999994E-2</v>
      </c>
      <c r="DA38">
        <v>9.0265799999999993E-2</v>
      </c>
      <c r="DB38">
        <v>8.6538100000000007E-2</v>
      </c>
      <c r="DC38">
        <v>23263.9</v>
      </c>
      <c r="DD38">
        <v>22946.400000000001</v>
      </c>
      <c r="DE38">
        <v>24368.5</v>
      </c>
      <c r="DF38">
        <v>22312.2</v>
      </c>
      <c r="DG38">
        <v>32747.8</v>
      </c>
      <c r="DH38">
        <v>26012.5</v>
      </c>
      <c r="DI38">
        <v>39817.5</v>
      </c>
      <c r="DJ38">
        <v>30910.6</v>
      </c>
      <c r="DK38">
        <v>2.20045</v>
      </c>
      <c r="DL38">
        <v>2.2778499999999999</v>
      </c>
      <c r="DM38">
        <v>-4.6323999999999997E-2</v>
      </c>
      <c r="DN38">
        <v>0</v>
      </c>
      <c r="DO38">
        <v>23.877700000000001</v>
      </c>
      <c r="DP38">
        <v>999.9</v>
      </c>
      <c r="DQ38">
        <v>68.7</v>
      </c>
      <c r="DR38">
        <v>22.9</v>
      </c>
      <c r="DS38">
        <v>22.7468</v>
      </c>
      <c r="DT38">
        <v>63.636499999999998</v>
      </c>
      <c r="DU38">
        <v>14.182700000000001</v>
      </c>
      <c r="DV38">
        <v>2</v>
      </c>
      <c r="DW38">
        <v>-3.2088400000000003E-2</v>
      </c>
      <c r="DX38">
        <v>3.3684599999999998</v>
      </c>
      <c r="DY38">
        <v>20.345300000000002</v>
      </c>
      <c r="DZ38">
        <v>5.2292699999999996</v>
      </c>
      <c r="EA38">
        <v>11.9381</v>
      </c>
      <c r="EB38">
        <v>4.9792500000000004</v>
      </c>
      <c r="EC38">
        <v>3.2818000000000001</v>
      </c>
      <c r="ED38">
        <v>1117.5999999999999</v>
      </c>
      <c r="EE38">
        <v>3798.1</v>
      </c>
      <c r="EF38">
        <v>298.39999999999998</v>
      </c>
      <c r="EG38">
        <v>102</v>
      </c>
      <c r="EH38">
        <v>4.9716500000000003</v>
      </c>
      <c r="EI38">
        <v>1.86128</v>
      </c>
      <c r="EJ38">
        <v>1.86676</v>
      </c>
      <c r="EK38">
        <v>1.85789</v>
      </c>
      <c r="EL38">
        <v>1.86252</v>
      </c>
      <c r="EM38">
        <v>1.8630899999999999</v>
      </c>
      <c r="EN38">
        <v>1.86391</v>
      </c>
      <c r="EO38">
        <v>1.8597399999999999</v>
      </c>
      <c r="EP38">
        <v>0</v>
      </c>
      <c r="EQ38">
        <v>0</v>
      </c>
      <c r="ER38">
        <v>0</v>
      </c>
      <c r="ES38">
        <v>0</v>
      </c>
      <c r="ET38" t="s">
        <v>334</v>
      </c>
      <c r="EU38" t="s">
        <v>335</v>
      </c>
      <c r="EV38" t="s">
        <v>336</v>
      </c>
      <c r="EW38" t="s">
        <v>336</v>
      </c>
      <c r="EX38" t="s">
        <v>336</v>
      </c>
      <c r="EY38" t="s">
        <v>336</v>
      </c>
      <c r="EZ38">
        <v>0</v>
      </c>
      <c r="FA38">
        <v>100</v>
      </c>
      <c r="FB38">
        <v>100</v>
      </c>
      <c r="FC38">
        <v>4.0650000000000004</v>
      </c>
      <c r="FD38">
        <v>0.1716</v>
      </c>
      <c r="FE38">
        <v>3.9160978608903192</v>
      </c>
      <c r="FF38">
        <v>6.7843858137211317E-4</v>
      </c>
      <c r="FG38">
        <v>-9.1149672394835243E-7</v>
      </c>
      <c r="FH38">
        <v>3.4220399332756191E-10</v>
      </c>
      <c r="FI38">
        <v>2.6180610233121779E-2</v>
      </c>
      <c r="FJ38">
        <v>-1.0294496597657229E-2</v>
      </c>
      <c r="FK38">
        <v>9.3241379300954626E-4</v>
      </c>
      <c r="FL38">
        <v>-3.1998259251072341E-6</v>
      </c>
      <c r="FM38">
        <v>1</v>
      </c>
      <c r="FN38">
        <v>2092</v>
      </c>
      <c r="FO38">
        <v>0</v>
      </c>
      <c r="FP38">
        <v>27</v>
      </c>
      <c r="FQ38">
        <v>13.7</v>
      </c>
      <c r="FR38">
        <v>13.6</v>
      </c>
      <c r="FS38">
        <v>1.3525400000000001</v>
      </c>
      <c r="FT38">
        <v>2.3840300000000001</v>
      </c>
      <c r="FU38">
        <v>2.1496599999999999</v>
      </c>
      <c r="FV38">
        <v>2.7612299999999999</v>
      </c>
      <c r="FW38">
        <v>2.1508799999999999</v>
      </c>
      <c r="FX38">
        <v>2.34497</v>
      </c>
      <c r="FY38">
        <v>28.248200000000001</v>
      </c>
      <c r="FZ38">
        <v>15.6731</v>
      </c>
      <c r="GA38">
        <v>19</v>
      </c>
      <c r="GB38">
        <v>618.31299999999999</v>
      </c>
      <c r="GC38">
        <v>709.90200000000004</v>
      </c>
      <c r="GD38">
        <v>20.000800000000002</v>
      </c>
      <c r="GE38">
        <v>26.808</v>
      </c>
      <c r="GF38">
        <v>30.001000000000001</v>
      </c>
      <c r="GG38">
        <v>26.403700000000001</v>
      </c>
      <c r="GH38">
        <v>26.3431</v>
      </c>
      <c r="GI38">
        <v>27.097000000000001</v>
      </c>
      <c r="GJ38">
        <v>20.029299999999999</v>
      </c>
      <c r="GK38">
        <v>0</v>
      </c>
      <c r="GL38">
        <v>20</v>
      </c>
      <c r="GM38">
        <v>420</v>
      </c>
      <c r="GN38">
        <v>18.500399999999999</v>
      </c>
      <c r="GO38">
        <v>100.70699999999999</v>
      </c>
      <c r="GP38">
        <v>101.374</v>
      </c>
    </row>
    <row r="39" spans="1:198" x14ac:dyDescent="0.25">
      <c r="A39">
        <v>23</v>
      </c>
      <c r="B39">
        <v>1654275573.5999999</v>
      </c>
      <c r="C39">
        <v>2372.5</v>
      </c>
      <c r="D39" t="s">
        <v>385</v>
      </c>
      <c r="E39" t="s">
        <v>386</v>
      </c>
      <c r="F39">
        <v>15</v>
      </c>
      <c r="G39">
        <v>1654275565.599999</v>
      </c>
      <c r="H39">
        <f t="shared" si="0"/>
        <v>3.0778353874441724E-3</v>
      </c>
      <c r="I39">
        <f t="shared" si="1"/>
        <v>3.0778353874441722</v>
      </c>
      <c r="J39">
        <f t="shared" si="2"/>
        <v>13.946206976834718</v>
      </c>
      <c r="K39">
        <f t="shared" si="3"/>
        <v>413.02703225806448</v>
      </c>
      <c r="L39">
        <f t="shared" si="4"/>
        <v>272.38028581076003</v>
      </c>
      <c r="M39">
        <f t="shared" si="5"/>
        <v>23.079401758122099</v>
      </c>
      <c r="N39">
        <f t="shared" si="6"/>
        <v>34.996720801855325</v>
      </c>
      <c r="O39">
        <f t="shared" si="7"/>
        <v>0.17510270239579495</v>
      </c>
      <c r="P39">
        <f t="shared" si="8"/>
        <v>3.1869126153207157</v>
      </c>
      <c r="Q39">
        <f t="shared" si="9"/>
        <v>0.16992807785169803</v>
      </c>
      <c r="R39">
        <f t="shared" si="10"/>
        <v>0.10665723029460752</v>
      </c>
      <c r="S39">
        <f t="shared" si="11"/>
        <v>427.13781818516225</v>
      </c>
      <c r="T39">
        <f t="shared" si="12"/>
        <v>24.872879551382479</v>
      </c>
      <c r="U39">
        <f t="shared" si="13"/>
        <v>25.188835483870971</v>
      </c>
      <c r="V39">
        <f t="shared" si="14"/>
        <v>3.2156516165008053</v>
      </c>
      <c r="W39">
        <f t="shared" si="15"/>
        <v>60.170610074410277</v>
      </c>
      <c r="X39">
        <f t="shared" si="16"/>
        <v>1.7256818746209761</v>
      </c>
      <c r="Y39">
        <f t="shared" si="17"/>
        <v>2.8679813491784496</v>
      </c>
      <c r="Z39">
        <f t="shared" si="18"/>
        <v>1.4899697418798292</v>
      </c>
      <c r="AA39">
        <f t="shared" si="19"/>
        <v>-135.732540586288</v>
      </c>
      <c r="AB39">
        <f t="shared" si="20"/>
        <v>-327.84604271826112</v>
      </c>
      <c r="AC39">
        <f t="shared" si="21"/>
        <v>-21.593062743644776</v>
      </c>
      <c r="AD39">
        <f t="shared" si="22"/>
        <v>-58.033827863031661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45313.436046737916</v>
      </c>
      <c r="AJ39">
        <f t="shared" si="26"/>
        <v>2399.9877419354839</v>
      </c>
      <c r="AK39">
        <f t="shared" si="27"/>
        <v>2041.6934511683587</v>
      </c>
      <c r="AL39">
        <f t="shared" si="28"/>
        <v>0.85070994967741931</v>
      </c>
      <c r="AM39">
        <f t="shared" si="29"/>
        <v>0.17797499992258065</v>
      </c>
      <c r="AN39">
        <v>2.75</v>
      </c>
      <c r="AO39">
        <v>0.5</v>
      </c>
      <c r="AP39" t="s">
        <v>331</v>
      </c>
      <c r="AQ39">
        <v>2</v>
      </c>
      <c r="AR39">
        <v>1654275565.599999</v>
      </c>
      <c r="AS39">
        <v>413.02703225806448</v>
      </c>
      <c r="AT39">
        <v>420.00158064516131</v>
      </c>
      <c r="AU39">
        <v>20.36628709677419</v>
      </c>
      <c r="AV39">
        <v>18.98436451612903</v>
      </c>
      <c r="AW39">
        <v>409.35996774193541</v>
      </c>
      <c r="AX39">
        <v>20.17617419354838</v>
      </c>
      <c r="AY39">
        <v>600.00945161290304</v>
      </c>
      <c r="AZ39">
        <v>84.632238709677424</v>
      </c>
      <c r="BA39">
        <v>0.1000380387096774</v>
      </c>
      <c r="BB39">
        <v>23.280677419354841</v>
      </c>
      <c r="BC39">
        <v>25.188835483870971</v>
      </c>
      <c r="BD39">
        <v>999.90000000000032</v>
      </c>
      <c r="BE39">
        <v>0</v>
      </c>
      <c r="BF39">
        <v>0</v>
      </c>
      <c r="BG39">
        <v>10000.120645161291</v>
      </c>
      <c r="BH39">
        <v>731.74203225806434</v>
      </c>
      <c r="BI39">
        <v>0.87644787096774213</v>
      </c>
      <c r="BJ39">
        <v>-6.9744570967741941</v>
      </c>
      <c r="BK39">
        <v>421.61387096774189</v>
      </c>
      <c r="BL39">
        <v>428.12929032258052</v>
      </c>
      <c r="BM39">
        <v>1.38193064516129</v>
      </c>
      <c r="BN39">
        <v>420.00158064516131</v>
      </c>
      <c r="BO39">
        <v>18.98436451612903</v>
      </c>
      <c r="BP39">
        <v>1.723644193548387</v>
      </c>
      <c r="BQ39">
        <v>1.60668935483871</v>
      </c>
      <c r="BR39">
        <v>15.111025806451609</v>
      </c>
      <c r="BS39">
        <v>14.0231064516129</v>
      </c>
      <c r="BT39">
        <v>2399.9877419354839</v>
      </c>
      <c r="BU39">
        <v>0.64299980645161303</v>
      </c>
      <c r="BV39">
        <v>0.35700012903225797</v>
      </c>
      <c r="BW39">
        <v>29</v>
      </c>
      <c r="BX39">
        <v>40084.296774193557</v>
      </c>
      <c r="BY39">
        <v>1654275483.0999999</v>
      </c>
      <c r="BZ39" t="s">
        <v>387</v>
      </c>
      <c r="CA39">
        <v>1654275480.0999999</v>
      </c>
      <c r="CB39">
        <v>1654275483.0999999</v>
      </c>
      <c r="CC39">
        <v>4</v>
      </c>
      <c r="CD39">
        <v>-0.39800000000000002</v>
      </c>
      <c r="CE39">
        <v>1.7999999999999999E-2</v>
      </c>
      <c r="CF39">
        <v>3.6680000000000001</v>
      </c>
      <c r="CG39">
        <v>0.161</v>
      </c>
      <c r="CH39">
        <v>420</v>
      </c>
      <c r="CI39">
        <v>19</v>
      </c>
      <c r="CJ39">
        <v>0.35</v>
      </c>
      <c r="CK39">
        <v>7.0000000000000007E-2</v>
      </c>
      <c r="CL39">
        <v>-6.9734963414634139</v>
      </c>
      <c r="CM39">
        <v>-4.9889686411146168E-2</v>
      </c>
      <c r="CN39">
        <v>2.4651952058075449E-2</v>
      </c>
      <c r="CO39">
        <v>1</v>
      </c>
      <c r="CP39">
        <v>1.3829097560975609</v>
      </c>
      <c r="CQ39">
        <v>-1.6001811846688821E-2</v>
      </c>
      <c r="CR39">
        <v>1.920108594242093E-3</v>
      </c>
      <c r="CS39">
        <v>1</v>
      </c>
      <c r="CT39">
        <v>2</v>
      </c>
      <c r="CU39">
        <v>2</v>
      </c>
      <c r="CV39" t="s">
        <v>333</v>
      </c>
      <c r="CW39">
        <v>3.2337400000000001</v>
      </c>
      <c r="CX39">
        <v>2.7814100000000002</v>
      </c>
      <c r="CY39">
        <v>8.1148899999999996E-2</v>
      </c>
      <c r="CZ39">
        <v>8.3840799999999993E-2</v>
      </c>
      <c r="DA39">
        <v>9.0188599999999994E-2</v>
      </c>
      <c r="DB39">
        <v>8.7854500000000002E-2</v>
      </c>
      <c r="DC39">
        <v>23280.7</v>
      </c>
      <c r="DD39">
        <v>22933.4</v>
      </c>
      <c r="DE39">
        <v>24357.4</v>
      </c>
      <c r="DF39">
        <v>22298</v>
      </c>
      <c r="DG39">
        <v>32737.8</v>
      </c>
      <c r="DH39">
        <v>25958.2</v>
      </c>
      <c r="DI39">
        <v>39801.599999999999</v>
      </c>
      <c r="DJ39">
        <v>30890.400000000001</v>
      </c>
      <c r="DK39">
        <v>2.1897700000000002</v>
      </c>
      <c r="DL39">
        <v>2.2701199999999999</v>
      </c>
      <c r="DM39">
        <v>5.4240200000000002E-2</v>
      </c>
      <c r="DN39">
        <v>0</v>
      </c>
      <c r="DO39">
        <v>24.2729</v>
      </c>
      <c r="DP39">
        <v>999.9</v>
      </c>
      <c r="DQ39">
        <v>67.099999999999994</v>
      </c>
      <c r="DR39">
        <v>23.4</v>
      </c>
      <c r="DS39">
        <v>22.904499999999999</v>
      </c>
      <c r="DT39">
        <v>62.716500000000003</v>
      </c>
      <c r="DU39">
        <v>14.070499999999999</v>
      </c>
      <c r="DV39">
        <v>2</v>
      </c>
      <c r="DW39">
        <v>-8.4400399999999993E-3</v>
      </c>
      <c r="DX39">
        <v>3.0270000000000001</v>
      </c>
      <c r="DY39">
        <v>20.325399999999998</v>
      </c>
      <c r="DZ39">
        <v>5.2316700000000003</v>
      </c>
      <c r="EA39">
        <v>11.9381</v>
      </c>
      <c r="EB39">
        <v>4.9791499999999997</v>
      </c>
      <c r="EC39">
        <v>3.2819500000000001</v>
      </c>
      <c r="ED39">
        <v>1127.5</v>
      </c>
      <c r="EE39">
        <v>3827.7</v>
      </c>
      <c r="EF39">
        <v>308.60000000000002</v>
      </c>
      <c r="EG39">
        <v>102.1</v>
      </c>
      <c r="EH39">
        <v>4.9715999999999996</v>
      </c>
      <c r="EI39">
        <v>1.86128</v>
      </c>
      <c r="EJ39">
        <v>1.86677</v>
      </c>
      <c r="EK39">
        <v>1.85791</v>
      </c>
      <c r="EL39">
        <v>1.86249</v>
      </c>
      <c r="EM39">
        <v>1.8631</v>
      </c>
      <c r="EN39">
        <v>1.8639699999999999</v>
      </c>
      <c r="EO39">
        <v>1.8597399999999999</v>
      </c>
      <c r="EP39">
        <v>0</v>
      </c>
      <c r="EQ39">
        <v>0</v>
      </c>
      <c r="ER39">
        <v>0</v>
      </c>
      <c r="ES39">
        <v>0</v>
      </c>
      <c r="ET39" t="s">
        <v>334</v>
      </c>
      <c r="EU39" t="s">
        <v>335</v>
      </c>
      <c r="EV39" t="s">
        <v>336</v>
      </c>
      <c r="EW39" t="s">
        <v>336</v>
      </c>
      <c r="EX39" t="s">
        <v>336</v>
      </c>
      <c r="EY39" t="s">
        <v>336</v>
      </c>
      <c r="EZ39">
        <v>0</v>
      </c>
      <c r="FA39">
        <v>100</v>
      </c>
      <c r="FB39">
        <v>100</v>
      </c>
      <c r="FC39">
        <v>3.6669999999999998</v>
      </c>
      <c r="FD39">
        <v>0.19020000000000001</v>
      </c>
      <c r="FE39">
        <v>3.5187414626704978</v>
      </c>
      <c r="FF39">
        <v>6.7843858137211317E-4</v>
      </c>
      <c r="FG39">
        <v>-9.1149672394835243E-7</v>
      </c>
      <c r="FH39">
        <v>3.4220399332756191E-10</v>
      </c>
      <c r="FI39">
        <v>4.4544603632416913E-2</v>
      </c>
      <c r="FJ39">
        <v>-1.0294496597657229E-2</v>
      </c>
      <c r="FK39">
        <v>9.3241379300954626E-4</v>
      </c>
      <c r="FL39">
        <v>-3.1998259251072341E-6</v>
      </c>
      <c r="FM39">
        <v>1</v>
      </c>
      <c r="FN39">
        <v>2092</v>
      </c>
      <c r="FO39">
        <v>0</v>
      </c>
      <c r="FP39">
        <v>27</v>
      </c>
      <c r="FQ39">
        <v>1.6</v>
      </c>
      <c r="FR39">
        <v>1.5</v>
      </c>
      <c r="FS39">
        <v>1.3537600000000001</v>
      </c>
      <c r="FT39">
        <v>2.3791500000000001</v>
      </c>
      <c r="FU39">
        <v>2.1496599999999999</v>
      </c>
      <c r="FV39">
        <v>2.7600099999999999</v>
      </c>
      <c r="FW39">
        <v>2.1508799999999999</v>
      </c>
      <c r="FX39">
        <v>2.34497</v>
      </c>
      <c r="FY39">
        <v>28.605799999999999</v>
      </c>
      <c r="FZ39">
        <v>15.559200000000001</v>
      </c>
      <c r="GA39">
        <v>19</v>
      </c>
      <c r="GB39">
        <v>615.47199999999998</v>
      </c>
      <c r="GC39">
        <v>709.18700000000001</v>
      </c>
      <c r="GD39">
        <v>19.999600000000001</v>
      </c>
      <c r="GE39">
        <v>27.0733</v>
      </c>
      <c r="GF39">
        <v>30.0001</v>
      </c>
      <c r="GG39">
        <v>26.8658</v>
      </c>
      <c r="GH39">
        <v>26.813500000000001</v>
      </c>
      <c r="GI39">
        <v>27.116099999999999</v>
      </c>
      <c r="GJ39">
        <v>18.277999999999999</v>
      </c>
      <c r="GK39">
        <v>5.5603199999999999</v>
      </c>
      <c r="GL39">
        <v>20</v>
      </c>
      <c r="GM39">
        <v>420</v>
      </c>
      <c r="GN39">
        <v>18.994700000000002</v>
      </c>
      <c r="GO39">
        <v>100.66500000000001</v>
      </c>
      <c r="GP39">
        <v>101.309</v>
      </c>
    </row>
    <row r="40" spans="1:198" x14ac:dyDescent="0.25">
      <c r="A40">
        <v>24</v>
      </c>
      <c r="B40">
        <v>1654275658.0999999</v>
      </c>
      <c r="C40">
        <v>2457</v>
      </c>
      <c r="D40" t="s">
        <v>388</v>
      </c>
      <c r="E40" t="s">
        <v>389</v>
      </c>
      <c r="F40">
        <v>15</v>
      </c>
      <c r="G40">
        <v>1654275650.349999</v>
      </c>
      <c r="H40">
        <f t="shared" si="0"/>
        <v>2.8373831906384783E-3</v>
      </c>
      <c r="I40">
        <f t="shared" si="1"/>
        <v>2.8373831906384783</v>
      </c>
      <c r="J40">
        <f t="shared" si="2"/>
        <v>14.208076728463659</v>
      </c>
      <c r="K40">
        <f t="shared" si="3"/>
        <v>412.96856666666667</v>
      </c>
      <c r="L40">
        <f t="shared" si="4"/>
        <v>268.41574488316718</v>
      </c>
      <c r="M40">
        <f t="shared" si="5"/>
        <v>22.742822485759859</v>
      </c>
      <c r="N40">
        <f t="shared" si="6"/>
        <v>34.990759606843312</v>
      </c>
      <c r="O40">
        <f t="shared" si="7"/>
        <v>0.17227427732008377</v>
      </c>
      <c r="P40">
        <f t="shared" si="8"/>
        <v>3.1866477104470903</v>
      </c>
      <c r="Q40">
        <f t="shared" si="9"/>
        <v>0.16726249449179756</v>
      </c>
      <c r="R40">
        <f t="shared" si="10"/>
        <v>0.10497720305432301</v>
      </c>
      <c r="S40">
        <f t="shared" si="11"/>
        <v>355.95184391502522</v>
      </c>
      <c r="T40">
        <f t="shared" si="12"/>
        <v>24.360869554915851</v>
      </c>
      <c r="U40">
        <f t="shared" si="13"/>
        <v>24.604066666666672</v>
      </c>
      <c r="V40">
        <f t="shared" si="14"/>
        <v>3.1053903603712456</v>
      </c>
      <c r="W40">
        <f t="shared" si="15"/>
        <v>60.241618847452592</v>
      </c>
      <c r="X40">
        <f t="shared" si="16"/>
        <v>1.7088966076329615</v>
      </c>
      <c r="Y40">
        <f t="shared" si="17"/>
        <v>2.8367375251988678</v>
      </c>
      <c r="Z40">
        <f t="shared" si="18"/>
        <v>1.3964937527382841</v>
      </c>
      <c r="AA40">
        <f t="shared" si="19"/>
        <v>-125.1285987071569</v>
      </c>
      <c r="AB40">
        <f t="shared" si="20"/>
        <v>-258.49268167942091</v>
      </c>
      <c r="AC40">
        <f t="shared" si="21"/>
        <v>-16.960828012536751</v>
      </c>
      <c r="AD40">
        <f t="shared" si="22"/>
        <v>-44.630264484089338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45336.228818249867</v>
      </c>
      <c r="AJ40">
        <f t="shared" si="26"/>
        <v>2000.0103333333341</v>
      </c>
      <c r="AK40">
        <f t="shared" si="27"/>
        <v>1701.4286886694738</v>
      </c>
      <c r="AL40">
        <f t="shared" si="28"/>
        <v>0.85070994900000008</v>
      </c>
      <c r="AM40">
        <f t="shared" si="29"/>
        <v>0.17797500242000003</v>
      </c>
      <c r="AN40">
        <v>2.75</v>
      </c>
      <c r="AO40">
        <v>0.5</v>
      </c>
      <c r="AP40" t="s">
        <v>331</v>
      </c>
      <c r="AQ40">
        <v>2</v>
      </c>
      <c r="AR40">
        <v>1654275650.349999</v>
      </c>
      <c r="AS40">
        <v>412.96856666666667</v>
      </c>
      <c r="AT40">
        <v>420.01753333333329</v>
      </c>
      <c r="AU40">
        <v>20.168769999999999</v>
      </c>
      <c r="AV40">
        <v>18.894553333333342</v>
      </c>
      <c r="AW40">
        <v>409.30143333333342</v>
      </c>
      <c r="AX40">
        <v>19.983143333333331</v>
      </c>
      <c r="AY40">
        <v>600.01026666666655</v>
      </c>
      <c r="AZ40">
        <v>84.629776666666686</v>
      </c>
      <c r="BA40">
        <v>0.10006097999999999</v>
      </c>
      <c r="BB40">
        <v>23.099440000000001</v>
      </c>
      <c r="BC40">
        <v>24.604066666666672</v>
      </c>
      <c r="BD40">
        <v>999.9000000000002</v>
      </c>
      <c r="BE40">
        <v>0</v>
      </c>
      <c r="BF40">
        <v>0</v>
      </c>
      <c r="BG40">
        <v>9999.2873333333337</v>
      </c>
      <c r="BH40">
        <v>598.2737666666668</v>
      </c>
      <c r="BI40">
        <v>0.8818524666666665</v>
      </c>
      <c r="BJ40">
        <v>-7.0488626666666674</v>
      </c>
      <c r="BK40">
        <v>421.46916666666658</v>
      </c>
      <c r="BL40">
        <v>428.10640000000001</v>
      </c>
      <c r="BM40">
        <v>1.274213</v>
      </c>
      <c r="BN40">
        <v>420.01753333333329</v>
      </c>
      <c r="BO40">
        <v>18.894553333333342</v>
      </c>
      <c r="BP40">
        <v>1.706879333333333</v>
      </c>
      <c r="BQ40">
        <v>1.5990420000000001</v>
      </c>
      <c r="BR40">
        <v>14.95913</v>
      </c>
      <c r="BS40">
        <v>13.949576666666671</v>
      </c>
      <c r="BT40">
        <v>2000.0103333333341</v>
      </c>
      <c r="BU40">
        <v>0.64299976666666681</v>
      </c>
      <c r="BV40">
        <v>0.35700016666666662</v>
      </c>
      <c r="BW40">
        <v>29</v>
      </c>
      <c r="BX40">
        <v>33403.953333333338</v>
      </c>
      <c r="BY40">
        <v>1654275483.0999999</v>
      </c>
      <c r="BZ40" t="s">
        <v>387</v>
      </c>
      <c r="CA40">
        <v>1654275480.0999999</v>
      </c>
      <c r="CB40">
        <v>1654275483.0999999</v>
      </c>
      <c r="CC40">
        <v>4</v>
      </c>
      <c r="CD40">
        <v>-0.39800000000000002</v>
      </c>
      <c r="CE40">
        <v>1.7999999999999999E-2</v>
      </c>
      <c r="CF40">
        <v>3.6680000000000001</v>
      </c>
      <c r="CG40">
        <v>0.161</v>
      </c>
      <c r="CH40">
        <v>420</v>
      </c>
      <c r="CI40">
        <v>19</v>
      </c>
      <c r="CJ40">
        <v>0.35</v>
      </c>
      <c r="CK40">
        <v>7.0000000000000007E-2</v>
      </c>
      <c r="CL40">
        <v>-7.0590052500000011</v>
      </c>
      <c r="CM40">
        <v>9.6551707317075075E-2</v>
      </c>
      <c r="CN40">
        <v>2.9897548309811301E-2</v>
      </c>
      <c r="CO40">
        <v>1</v>
      </c>
      <c r="CP40">
        <v>1.2793475000000001</v>
      </c>
      <c r="CQ40">
        <v>-9.7823639774860166E-2</v>
      </c>
      <c r="CR40">
        <v>9.5784042903815682E-3</v>
      </c>
      <c r="CS40">
        <v>1</v>
      </c>
      <c r="CT40">
        <v>2</v>
      </c>
      <c r="CU40">
        <v>2</v>
      </c>
      <c r="CV40" t="s">
        <v>333</v>
      </c>
      <c r="CW40">
        <v>3.2337799999999999</v>
      </c>
      <c r="CX40">
        <v>2.78145</v>
      </c>
      <c r="CY40">
        <v>8.1133899999999995E-2</v>
      </c>
      <c r="CZ40">
        <v>8.3837300000000003E-2</v>
      </c>
      <c r="DA40">
        <v>8.9555200000000001E-2</v>
      </c>
      <c r="DB40">
        <v>8.7560399999999997E-2</v>
      </c>
      <c r="DC40">
        <v>23281.8</v>
      </c>
      <c r="DD40">
        <v>22932.6</v>
      </c>
      <c r="DE40">
        <v>24358.1</v>
      </c>
      <c r="DF40">
        <v>22297.1</v>
      </c>
      <c r="DG40">
        <v>32761.5</v>
      </c>
      <c r="DH40">
        <v>25965.200000000001</v>
      </c>
      <c r="DI40">
        <v>39802.5</v>
      </c>
      <c r="DJ40">
        <v>30888.799999999999</v>
      </c>
      <c r="DK40">
        <v>2.1899500000000001</v>
      </c>
      <c r="DL40">
        <v>2.2690700000000001</v>
      </c>
      <c r="DM40">
        <v>3.4838899999999999E-2</v>
      </c>
      <c r="DN40">
        <v>0</v>
      </c>
      <c r="DO40">
        <v>24.021599999999999</v>
      </c>
      <c r="DP40">
        <v>999.9</v>
      </c>
      <c r="DQ40">
        <v>66.8</v>
      </c>
      <c r="DR40">
        <v>23.5</v>
      </c>
      <c r="DS40">
        <v>22.9405</v>
      </c>
      <c r="DT40">
        <v>63.006599999999999</v>
      </c>
      <c r="DU40">
        <v>14.162699999999999</v>
      </c>
      <c r="DV40">
        <v>2</v>
      </c>
      <c r="DW40">
        <v>-9.49441E-3</v>
      </c>
      <c r="DX40">
        <v>2.8958400000000002</v>
      </c>
      <c r="DY40">
        <v>20.333300000000001</v>
      </c>
      <c r="DZ40">
        <v>5.2301700000000002</v>
      </c>
      <c r="EA40">
        <v>11.9382</v>
      </c>
      <c r="EB40">
        <v>4.9786999999999999</v>
      </c>
      <c r="EC40">
        <v>3.28193</v>
      </c>
      <c r="ED40">
        <v>1129.9000000000001</v>
      </c>
      <c r="EE40">
        <v>3836.1</v>
      </c>
      <c r="EF40">
        <v>311.7</v>
      </c>
      <c r="EG40">
        <v>102.1</v>
      </c>
      <c r="EH40">
        <v>4.9716500000000003</v>
      </c>
      <c r="EI40">
        <v>1.86128</v>
      </c>
      <c r="EJ40">
        <v>1.86676</v>
      </c>
      <c r="EK40">
        <v>1.85791</v>
      </c>
      <c r="EL40">
        <v>1.86253</v>
      </c>
      <c r="EM40">
        <v>1.8630899999999999</v>
      </c>
      <c r="EN40">
        <v>1.8639699999999999</v>
      </c>
      <c r="EO40">
        <v>1.8597399999999999</v>
      </c>
      <c r="EP40">
        <v>0</v>
      </c>
      <c r="EQ40">
        <v>0</v>
      </c>
      <c r="ER40">
        <v>0</v>
      </c>
      <c r="ES40">
        <v>0</v>
      </c>
      <c r="ET40" t="s">
        <v>334</v>
      </c>
      <c r="EU40" t="s">
        <v>335</v>
      </c>
      <c r="EV40" t="s">
        <v>336</v>
      </c>
      <c r="EW40" t="s">
        <v>336</v>
      </c>
      <c r="EX40" t="s">
        <v>336</v>
      </c>
      <c r="EY40" t="s">
        <v>336</v>
      </c>
      <c r="EZ40">
        <v>0</v>
      </c>
      <c r="FA40">
        <v>100</v>
      </c>
      <c r="FB40">
        <v>100</v>
      </c>
      <c r="FC40">
        <v>3.6680000000000001</v>
      </c>
      <c r="FD40">
        <v>0.1855</v>
      </c>
      <c r="FE40">
        <v>3.5187414626704978</v>
      </c>
      <c r="FF40">
        <v>6.7843858137211317E-4</v>
      </c>
      <c r="FG40">
        <v>-9.1149672394835243E-7</v>
      </c>
      <c r="FH40">
        <v>3.4220399332756191E-10</v>
      </c>
      <c r="FI40">
        <v>4.4544603632416913E-2</v>
      </c>
      <c r="FJ40">
        <v>-1.0294496597657229E-2</v>
      </c>
      <c r="FK40">
        <v>9.3241379300954626E-4</v>
      </c>
      <c r="FL40">
        <v>-3.1998259251072341E-6</v>
      </c>
      <c r="FM40">
        <v>1</v>
      </c>
      <c r="FN40">
        <v>2092</v>
      </c>
      <c r="FO40">
        <v>0</v>
      </c>
      <c r="FP40">
        <v>27</v>
      </c>
      <c r="FQ40">
        <v>3</v>
      </c>
      <c r="FR40">
        <v>2.9</v>
      </c>
      <c r="FS40">
        <v>1.3537600000000001</v>
      </c>
      <c r="FT40">
        <v>2.3815900000000001</v>
      </c>
      <c r="FU40">
        <v>2.1496599999999999</v>
      </c>
      <c r="FV40">
        <v>2.7600099999999999</v>
      </c>
      <c r="FW40">
        <v>2.1508799999999999</v>
      </c>
      <c r="FX40">
        <v>2.34497</v>
      </c>
      <c r="FY40">
        <v>28.690100000000001</v>
      </c>
      <c r="FZ40">
        <v>15.532999999999999</v>
      </c>
      <c r="GA40">
        <v>19</v>
      </c>
      <c r="GB40">
        <v>615.846</v>
      </c>
      <c r="GC40">
        <v>708.625</v>
      </c>
      <c r="GD40">
        <v>20.001300000000001</v>
      </c>
      <c r="GE40">
        <v>27.055</v>
      </c>
      <c r="GF40">
        <v>30.0002</v>
      </c>
      <c r="GG40">
        <v>26.887799999999999</v>
      </c>
      <c r="GH40">
        <v>26.8432</v>
      </c>
      <c r="GI40">
        <v>27.1128</v>
      </c>
      <c r="GJ40">
        <v>18.843</v>
      </c>
      <c r="GK40">
        <v>5.5603199999999999</v>
      </c>
      <c r="GL40">
        <v>20</v>
      </c>
      <c r="GM40">
        <v>420</v>
      </c>
      <c r="GN40">
        <v>18.898499999999999</v>
      </c>
      <c r="GO40">
        <v>100.667</v>
      </c>
      <c r="GP40">
        <v>101.304</v>
      </c>
    </row>
    <row r="41" spans="1:198" x14ac:dyDescent="0.25">
      <c r="A41">
        <v>25</v>
      </c>
      <c r="B41">
        <v>1654275732.5999999</v>
      </c>
      <c r="C41">
        <v>2531.5</v>
      </c>
      <c r="D41" t="s">
        <v>390</v>
      </c>
      <c r="E41" t="s">
        <v>391</v>
      </c>
      <c r="F41">
        <v>15</v>
      </c>
      <c r="G41">
        <v>1654275724.849999</v>
      </c>
      <c r="H41">
        <f t="shared" si="0"/>
        <v>2.6713386128260296E-3</v>
      </c>
      <c r="I41">
        <f t="shared" si="1"/>
        <v>2.6713386128260295</v>
      </c>
      <c r="J41">
        <f t="shared" si="2"/>
        <v>14.303578688660934</v>
      </c>
      <c r="K41">
        <f t="shared" si="3"/>
        <v>412.95136666666662</v>
      </c>
      <c r="L41">
        <f t="shared" si="4"/>
        <v>270.63095268184048</v>
      </c>
      <c r="M41">
        <f t="shared" si="5"/>
        <v>22.930095124668501</v>
      </c>
      <c r="N41">
        <f t="shared" si="6"/>
        <v>34.988659004797945</v>
      </c>
      <c r="O41">
        <f t="shared" si="7"/>
        <v>0.17554278326159808</v>
      </c>
      <c r="P41">
        <f t="shared" si="8"/>
        <v>3.1863972641730065</v>
      </c>
      <c r="Q41">
        <f t="shared" si="9"/>
        <v>0.1703417171276089</v>
      </c>
      <c r="R41">
        <f t="shared" si="10"/>
        <v>0.10691803224127577</v>
      </c>
      <c r="S41">
        <f t="shared" si="11"/>
        <v>266.96417235007016</v>
      </c>
      <c r="T41">
        <f t="shared" si="12"/>
        <v>23.762453651261378</v>
      </c>
      <c r="U41">
        <f t="shared" si="13"/>
        <v>23.966613333333331</v>
      </c>
      <c r="V41">
        <f t="shared" si="14"/>
        <v>2.9889732165916962</v>
      </c>
      <c r="W41">
        <f t="shared" si="15"/>
        <v>60.375557288368199</v>
      </c>
      <c r="X41">
        <f t="shared" si="16"/>
        <v>1.6969876982964571</v>
      </c>
      <c r="Y41">
        <f t="shared" si="17"/>
        <v>2.8107197258507037</v>
      </c>
      <c r="Z41">
        <f t="shared" si="18"/>
        <v>1.2919855182952391</v>
      </c>
      <c r="AA41">
        <f t="shared" si="19"/>
        <v>-117.80603282562791</v>
      </c>
      <c r="AB41">
        <f t="shared" si="20"/>
        <v>-175.12340543094334</v>
      </c>
      <c r="AC41">
        <f t="shared" si="21"/>
        <v>-11.445675772024583</v>
      </c>
      <c r="AD41">
        <f t="shared" si="22"/>
        <v>-37.41094167852566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45354.895108013669</v>
      </c>
      <c r="AJ41">
        <f t="shared" si="26"/>
        <v>1500.0093333333341</v>
      </c>
      <c r="AK41">
        <f t="shared" si="27"/>
        <v>1276.0729444600286</v>
      </c>
      <c r="AL41">
        <f t="shared" si="28"/>
        <v>0.85071000299999999</v>
      </c>
      <c r="AM41">
        <f t="shared" si="29"/>
        <v>0.1779750075</v>
      </c>
      <c r="AN41">
        <v>2.75</v>
      </c>
      <c r="AO41">
        <v>0.5</v>
      </c>
      <c r="AP41" t="s">
        <v>331</v>
      </c>
      <c r="AQ41">
        <v>2</v>
      </c>
      <c r="AR41">
        <v>1654275724.849999</v>
      </c>
      <c r="AS41">
        <v>412.95136666666662</v>
      </c>
      <c r="AT41">
        <v>420.01253333333341</v>
      </c>
      <c r="AU41">
        <v>20.028586666666669</v>
      </c>
      <c r="AV41">
        <v>18.828786666666669</v>
      </c>
      <c r="AW41">
        <v>409.28413333333327</v>
      </c>
      <c r="AX41">
        <v>19.846106666666671</v>
      </c>
      <c r="AY41">
        <v>600.02063333333331</v>
      </c>
      <c r="AZ41">
        <v>84.628223333333352</v>
      </c>
      <c r="BA41">
        <v>0.10005662666666661</v>
      </c>
      <c r="BB41">
        <v>22.947179999999999</v>
      </c>
      <c r="BC41">
        <v>23.966613333333331</v>
      </c>
      <c r="BD41">
        <v>999.9000000000002</v>
      </c>
      <c r="BE41">
        <v>0</v>
      </c>
      <c r="BF41">
        <v>0</v>
      </c>
      <c r="BG41">
        <v>9998.4079999999994</v>
      </c>
      <c r="BH41">
        <v>443.88636666666662</v>
      </c>
      <c r="BI41">
        <v>0.88451599999999997</v>
      </c>
      <c r="BJ41">
        <v>-7.0611853333333352</v>
      </c>
      <c r="BK41">
        <v>421.39120000000003</v>
      </c>
      <c r="BL41">
        <v>428.07256666666672</v>
      </c>
      <c r="BM41">
        <v>1.199802666666667</v>
      </c>
      <c r="BN41">
        <v>420.01253333333341</v>
      </c>
      <c r="BO41">
        <v>18.828786666666669</v>
      </c>
      <c r="BP41">
        <v>1.694985</v>
      </c>
      <c r="BQ41">
        <v>1.593447666666667</v>
      </c>
      <c r="BR41">
        <v>14.85056333333333</v>
      </c>
      <c r="BS41">
        <v>13.89557333333333</v>
      </c>
      <c r="BT41">
        <v>1500.0093333333341</v>
      </c>
      <c r="BU41">
        <v>0.64299989999999996</v>
      </c>
      <c r="BV41">
        <v>0.35700009999999999</v>
      </c>
      <c r="BW41">
        <v>29</v>
      </c>
      <c r="BX41">
        <v>25053</v>
      </c>
      <c r="BY41">
        <v>1654275483.0999999</v>
      </c>
      <c r="BZ41" t="s">
        <v>387</v>
      </c>
      <c r="CA41">
        <v>1654275480.0999999</v>
      </c>
      <c r="CB41">
        <v>1654275483.0999999</v>
      </c>
      <c r="CC41">
        <v>4</v>
      </c>
      <c r="CD41">
        <v>-0.39800000000000002</v>
      </c>
      <c r="CE41">
        <v>1.7999999999999999E-2</v>
      </c>
      <c r="CF41">
        <v>3.6680000000000001</v>
      </c>
      <c r="CG41">
        <v>0.161</v>
      </c>
      <c r="CH41">
        <v>420</v>
      </c>
      <c r="CI41">
        <v>19</v>
      </c>
      <c r="CJ41">
        <v>0.35</v>
      </c>
      <c r="CK41">
        <v>7.0000000000000007E-2</v>
      </c>
      <c r="CL41">
        <v>-7.0580043902439016</v>
      </c>
      <c r="CM41">
        <v>-9.3430662020933919E-2</v>
      </c>
      <c r="CN41">
        <v>3.1408372508816722E-2</v>
      </c>
      <c r="CO41">
        <v>1</v>
      </c>
      <c r="CP41">
        <v>1.197766341463415</v>
      </c>
      <c r="CQ41">
        <v>2.9180069686412399E-2</v>
      </c>
      <c r="CR41">
        <v>1.3206441842044531E-2</v>
      </c>
      <c r="CS41">
        <v>1</v>
      </c>
      <c r="CT41">
        <v>2</v>
      </c>
      <c r="CU41">
        <v>2</v>
      </c>
      <c r="CV41" t="s">
        <v>333</v>
      </c>
      <c r="CW41">
        <v>3.2336</v>
      </c>
      <c r="CX41">
        <v>2.7812199999999998</v>
      </c>
      <c r="CY41">
        <v>8.11109E-2</v>
      </c>
      <c r="CZ41">
        <v>8.3819000000000005E-2</v>
      </c>
      <c r="DA41">
        <v>8.9032299999999995E-2</v>
      </c>
      <c r="DB41">
        <v>8.7230600000000005E-2</v>
      </c>
      <c r="DC41">
        <v>23278.799999999999</v>
      </c>
      <c r="DD41">
        <v>22928</v>
      </c>
      <c r="DE41">
        <v>24354.5</v>
      </c>
      <c r="DF41">
        <v>22292.2</v>
      </c>
      <c r="DG41">
        <v>32776.400000000001</v>
      </c>
      <c r="DH41">
        <v>25968.6</v>
      </c>
      <c r="DI41">
        <v>39797.300000000003</v>
      </c>
      <c r="DJ41">
        <v>30881.5</v>
      </c>
      <c r="DK41">
        <v>2.1891500000000002</v>
      </c>
      <c r="DL41">
        <v>2.2674300000000001</v>
      </c>
      <c r="DM41">
        <v>1.27554E-2</v>
      </c>
      <c r="DN41">
        <v>0</v>
      </c>
      <c r="DO41">
        <v>23.741299999999999</v>
      </c>
      <c r="DP41">
        <v>999.9</v>
      </c>
      <c r="DQ41">
        <v>66.599999999999994</v>
      </c>
      <c r="DR41">
        <v>23.6</v>
      </c>
      <c r="DS41">
        <v>23.0091</v>
      </c>
      <c r="DT41">
        <v>63.616599999999998</v>
      </c>
      <c r="DU41">
        <v>14.150600000000001</v>
      </c>
      <c r="DV41">
        <v>2</v>
      </c>
      <c r="DW41">
        <v>-2.6473600000000001E-3</v>
      </c>
      <c r="DX41">
        <v>2.9688400000000001</v>
      </c>
      <c r="DY41">
        <v>20.337199999999999</v>
      </c>
      <c r="DZ41">
        <v>5.2315199999999997</v>
      </c>
      <c r="EA41">
        <v>11.9382</v>
      </c>
      <c r="EB41">
        <v>4.9795999999999996</v>
      </c>
      <c r="EC41">
        <v>3.2816999999999998</v>
      </c>
      <c r="ED41">
        <v>1132</v>
      </c>
      <c r="EE41">
        <v>3843.7</v>
      </c>
      <c r="EF41">
        <v>314.3</v>
      </c>
      <c r="EG41">
        <v>102.1</v>
      </c>
      <c r="EH41">
        <v>4.9716800000000001</v>
      </c>
      <c r="EI41">
        <v>1.8613200000000001</v>
      </c>
      <c r="EJ41">
        <v>1.86676</v>
      </c>
      <c r="EK41">
        <v>1.85791</v>
      </c>
      <c r="EL41">
        <v>1.86256</v>
      </c>
      <c r="EM41">
        <v>1.8631</v>
      </c>
      <c r="EN41">
        <v>1.86398</v>
      </c>
      <c r="EO41">
        <v>1.8597399999999999</v>
      </c>
      <c r="EP41">
        <v>0</v>
      </c>
      <c r="EQ41">
        <v>0</v>
      </c>
      <c r="ER41">
        <v>0</v>
      </c>
      <c r="ES41">
        <v>0</v>
      </c>
      <c r="ET41" t="s">
        <v>334</v>
      </c>
      <c r="EU41" t="s">
        <v>335</v>
      </c>
      <c r="EV41" t="s">
        <v>336</v>
      </c>
      <c r="EW41" t="s">
        <v>336</v>
      </c>
      <c r="EX41" t="s">
        <v>336</v>
      </c>
      <c r="EY41" t="s">
        <v>336</v>
      </c>
      <c r="EZ41">
        <v>0</v>
      </c>
      <c r="FA41">
        <v>100</v>
      </c>
      <c r="FB41">
        <v>100</v>
      </c>
      <c r="FC41">
        <v>3.6669999999999998</v>
      </c>
      <c r="FD41">
        <v>0.18190000000000001</v>
      </c>
      <c r="FE41">
        <v>3.5187414626704978</v>
      </c>
      <c r="FF41">
        <v>6.7843858137211317E-4</v>
      </c>
      <c r="FG41">
        <v>-9.1149672394835243E-7</v>
      </c>
      <c r="FH41">
        <v>3.4220399332756191E-10</v>
      </c>
      <c r="FI41">
        <v>4.4544603632416913E-2</v>
      </c>
      <c r="FJ41">
        <v>-1.0294496597657229E-2</v>
      </c>
      <c r="FK41">
        <v>9.3241379300954626E-4</v>
      </c>
      <c r="FL41">
        <v>-3.1998259251072341E-6</v>
      </c>
      <c r="FM41">
        <v>1</v>
      </c>
      <c r="FN41">
        <v>2092</v>
      </c>
      <c r="FO41">
        <v>0</v>
      </c>
      <c r="FP41">
        <v>27</v>
      </c>
      <c r="FQ41">
        <v>4.2</v>
      </c>
      <c r="FR41">
        <v>4.2</v>
      </c>
      <c r="FS41">
        <v>1.3537600000000001</v>
      </c>
      <c r="FT41">
        <v>2.3852500000000001</v>
      </c>
      <c r="FU41">
        <v>2.1496599999999999</v>
      </c>
      <c r="FV41">
        <v>2.7539099999999999</v>
      </c>
      <c r="FW41">
        <v>2.1508799999999999</v>
      </c>
      <c r="FX41">
        <v>2.3840300000000001</v>
      </c>
      <c r="FY41">
        <v>28.7745</v>
      </c>
      <c r="FZ41">
        <v>15.532999999999999</v>
      </c>
      <c r="GA41">
        <v>19</v>
      </c>
      <c r="GB41">
        <v>615.82899999999995</v>
      </c>
      <c r="GC41">
        <v>707.91700000000003</v>
      </c>
      <c r="GD41">
        <v>20.0001</v>
      </c>
      <c r="GE41">
        <v>27.096499999999999</v>
      </c>
      <c r="GF41">
        <v>30.000599999999999</v>
      </c>
      <c r="GG41">
        <v>26.9405</v>
      </c>
      <c r="GH41">
        <v>26.902799999999999</v>
      </c>
      <c r="GI41">
        <v>27.112300000000001</v>
      </c>
      <c r="GJ41">
        <v>19.785499999999999</v>
      </c>
      <c r="GK41">
        <v>5.5603199999999999</v>
      </c>
      <c r="GL41">
        <v>20</v>
      </c>
      <c r="GM41">
        <v>420</v>
      </c>
      <c r="GN41">
        <v>18.733899999999998</v>
      </c>
      <c r="GO41">
        <v>100.654</v>
      </c>
      <c r="GP41">
        <v>101.28100000000001</v>
      </c>
    </row>
    <row r="42" spans="1:198" x14ac:dyDescent="0.25">
      <c r="A42">
        <v>26</v>
      </c>
      <c r="B42">
        <v>1654275793.0999999</v>
      </c>
      <c r="C42">
        <v>2592</v>
      </c>
      <c r="D42" t="s">
        <v>392</v>
      </c>
      <c r="E42" t="s">
        <v>393</v>
      </c>
      <c r="F42">
        <v>15</v>
      </c>
      <c r="G42">
        <v>1654275785.349999</v>
      </c>
      <c r="H42">
        <f t="shared" si="0"/>
        <v>2.5091728810842056E-3</v>
      </c>
      <c r="I42">
        <f t="shared" si="1"/>
        <v>2.5091728810842056</v>
      </c>
      <c r="J42">
        <f t="shared" si="2"/>
        <v>14.279768740035863</v>
      </c>
      <c r="K42">
        <f t="shared" si="3"/>
        <v>412.96499999999992</v>
      </c>
      <c r="L42">
        <f t="shared" si="4"/>
        <v>268.84591812052042</v>
      </c>
      <c r="M42">
        <f t="shared" si="5"/>
        <v>22.778626190686101</v>
      </c>
      <c r="N42">
        <f t="shared" si="6"/>
        <v>34.989466942993488</v>
      </c>
      <c r="O42">
        <f t="shared" si="7"/>
        <v>0.17234470666185625</v>
      </c>
      <c r="P42">
        <f t="shared" si="8"/>
        <v>3.1858955749313567</v>
      </c>
      <c r="Q42">
        <f t="shared" si="9"/>
        <v>0.16732774234322695</v>
      </c>
      <c r="R42">
        <f t="shared" si="10"/>
        <v>0.10501842834094868</v>
      </c>
      <c r="S42">
        <f t="shared" si="11"/>
        <v>213.57082159796522</v>
      </c>
      <c r="T42">
        <f t="shared" si="12"/>
        <v>23.407312272911792</v>
      </c>
      <c r="U42">
        <f t="shared" si="13"/>
        <v>23.578563333333332</v>
      </c>
      <c r="V42">
        <f t="shared" si="14"/>
        <v>2.9199885751685652</v>
      </c>
      <c r="W42">
        <f t="shared" si="15"/>
        <v>60.285691801629547</v>
      </c>
      <c r="X42">
        <f t="shared" si="16"/>
        <v>1.6839728232767641</v>
      </c>
      <c r="Y42">
        <f t="shared" si="17"/>
        <v>2.7933208908307585</v>
      </c>
      <c r="Z42">
        <f t="shared" si="18"/>
        <v>1.2360157518918011</v>
      </c>
      <c r="AA42">
        <f t="shared" si="19"/>
        <v>-110.65452405581347</v>
      </c>
      <c r="AB42">
        <f t="shared" si="20"/>
        <v>-126.05205278743105</v>
      </c>
      <c r="AC42">
        <f t="shared" si="21"/>
        <v>-8.2193319339389479</v>
      </c>
      <c r="AD42">
        <f t="shared" si="22"/>
        <v>-31.355087179218245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45361.327084863129</v>
      </c>
      <c r="AJ42">
        <f t="shared" si="26"/>
        <v>1200.0046666666669</v>
      </c>
      <c r="AK42">
        <f t="shared" si="27"/>
        <v>1020.8559975801076</v>
      </c>
      <c r="AL42">
        <f t="shared" si="28"/>
        <v>0.85071002299999998</v>
      </c>
      <c r="AM42">
        <f t="shared" si="29"/>
        <v>0.17797499253999999</v>
      </c>
      <c r="AN42">
        <v>2.75</v>
      </c>
      <c r="AO42">
        <v>0.5</v>
      </c>
      <c r="AP42" t="s">
        <v>331</v>
      </c>
      <c r="AQ42">
        <v>2</v>
      </c>
      <c r="AR42">
        <v>1654275785.349999</v>
      </c>
      <c r="AS42">
        <v>412.96499999999992</v>
      </c>
      <c r="AT42">
        <v>419.98489999999998</v>
      </c>
      <c r="AU42">
        <v>19.875176666666661</v>
      </c>
      <c r="AV42">
        <v>18.74798333333333</v>
      </c>
      <c r="AW42">
        <v>409.2978</v>
      </c>
      <c r="AX42">
        <v>19.696123333333329</v>
      </c>
      <c r="AY42">
        <v>599.9930999999998</v>
      </c>
      <c r="AZ42">
        <v>84.627466666666663</v>
      </c>
      <c r="BA42">
        <v>9.9972566666666651E-2</v>
      </c>
      <c r="BB42">
        <v>22.844670000000001</v>
      </c>
      <c r="BC42">
        <v>23.578563333333332</v>
      </c>
      <c r="BD42">
        <v>999.9000000000002</v>
      </c>
      <c r="BE42">
        <v>0</v>
      </c>
      <c r="BF42">
        <v>0</v>
      </c>
      <c r="BG42">
        <v>9996.3683333333338</v>
      </c>
      <c r="BH42">
        <v>356.02260000000012</v>
      </c>
      <c r="BI42">
        <v>0.88119893333333343</v>
      </c>
      <c r="BJ42">
        <v>-7.0199483333333328</v>
      </c>
      <c r="BK42">
        <v>421.33906666666661</v>
      </c>
      <c r="BL42">
        <v>428.00916666666672</v>
      </c>
      <c r="BM42">
        <v>1.1271929999999999</v>
      </c>
      <c r="BN42">
        <v>419.98489999999998</v>
      </c>
      <c r="BO42">
        <v>18.74798333333333</v>
      </c>
      <c r="BP42">
        <v>1.681986</v>
      </c>
      <c r="BQ42">
        <v>1.5865940000000001</v>
      </c>
      <c r="BR42">
        <v>14.73116666666667</v>
      </c>
      <c r="BS42">
        <v>13.829216666666669</v>
      </c>
      <c r="BT42">
        <v>1200.0046666666669</v>
      </c>
      <c r="BU42">
        <v>0.64300020000000013</v>
      </c>
      <c r="BV42">
        <v>0.35699983333333318</v>
      </c>
      <c r="BW42">
        <v>29</v>
      </c>
      <c r="BX42">
        <v>20042.34</v>
      </c>
      <c r="BY42">
        <v>1654275483.0999999</v>
      </c>
      <c r="BZ42" t="s">
        <v>387</v>
      </c>
      <c r="CA42">
        <v>1654275480.0999999</v>
      </c>
      <c r="CB42">
        <v>1654275483.0999999</v>
      </c>
      <c r="CC42">
        <v>4</v>
      </c>
      <c r="CD42">
        <v>-0.39800000000000002</v>
      </c>
      <c r="CE42">
        <v>1.7999999999999999E-2</v>
      </c>
      <c r="CF42">
        <v>3.6680000000000001</v>
      </c>
      <c r="CG42">
        <v>0.161</v>
      </c>
      <c r="CH42">
        <v>420</v>
      </c>
      <c r="CI42">
        <v>19</v>
      </c>
      <c r="CJ42">
        <v>0.35</v>
      </c>
      <c r="CK42">
        <v>7.0000000000000007E-2</v>
      </c>
      <c r="CL42">
        <v>-7.0187262500000003</v>
      </c>
      <c r="CM42">
        <v>-4.4013883677299749E-3</v>
      </c>
      <c r="CN42">
        <v>2.0408411340364099E-2</v>
      </c>
      <c r="CO42">
        <v>1</v>
      </c>
      <c r="CP42">
        <v>1.12713175</v>
      </c>
      <c r="CQ42">
        <v>3.3731707317049648E-3</v>
      </c>
      <c r="CR42">
        <v>1.6215839286019139E-3</v>
      </c>
      <c r="CS42">
        <v>1</v>
      </c>
      <c r="CT42">
        <v>2</v>
      </c>
      <c r="CU42">
        <v>2</v>
      </c>
      <c r="CV42" t="s">
        <v>333</v>
      </c>
      <c r="CW42">
        <v>3.2334700000000001</v>
      </c>
      <c r="CX42">
        <v>2.78118</v>
      </c>
      <c r="CY42">
        <v>8.1102900000000006E-2</v>
      </c>
      <c r="CZ42">
        <v>8.3802600000000005E-2</v>
      </c>
      <c r="DA42">
        <v>8.8639499999999996E-2</v>
      </c>
      <c r="DB42">
        <v>8.7053099999999994E-2</v>
      </c>
      <c r="DC42">
        <v>23274.7</v>
      </c>
      <c r="DD42">
        <v>22924.3</v>
      </c>
      <c r="DE42">
        <v>24350.3</v>
      </c>
      <c r="DF42">
        <v>22288.400000000001</v>
      </c>
      <c r="DG42">
        <v>32785.199999999997</v>
      </c>
      <c r="DH42">
        <v>25969.3</v>
      </c>
      <c r="DI42">
        <v>39790.6</v>
      </c>
      <c r="DJ42">
        <v>30876.2</v>
      </c>
      <c r="DK42">
        <v>2.1879200000000001</v>
      </c>
      <c r="DL42">
        <v>2.2653799999999999</v>
      </c>
      <c r="DM42">
        <v>1.86265E-3</v>
      </c>
      <c r="DN42">
        <v>0</v>
      </c>
      <c r="DO42">
        <v>23.540099999999999</v>
      </c>
      <c r="DP42">
        <v>999.9</v>
      </c>
      <c r="DQ42">
        <v>66.400000000000006</v>
      </c>
      <c r="DR42">
        <v>23.7</v>
      </c>
      <c r="DS42">
        <v>23.0777</v>
      </c>
      <c r="DT42">
        <v>63.6066</v>
      </c>
      <c r="DU42">
        <v>14.2308</v>
      </c>
      <c r="DV42">
        <v>2</v>
      </c>
      <c r="DW42">
        <v>4.7154500000000004E-3</v>
      </c>
      <c r="DX42">
        <v>3.0064000000000002</v>
      </c>
      <c r="DY42">
        <v>20.339500000000001</v>
      </c>
      <c r="DZ42">
        <v>5.2273199999999997</v>
      </c>
      <c r="EA42">
        <v>11.938800000000001</v>
      </c>
      <c r="EB42">
        <v>4.9782999999999999</v>
      </c>
      <c r="EC42">
        <v>3.2812800000000002</v>
      </c>
      <c r="ED42">
        <v>1133.8</v>
      </c>
      <c r="EE42">
        <v>3850.5</v>
      </c>
      <c r="EF42">
        <v>316.60000000000002</v>
      </c>
      <c r="EG42">
        <v>102.1</v>
      </c>
      <c r="EH42">
        <v>4.97166</v>
      </c>
      <c r="EI42">
        <v>1.8613200000000001</v>
      </c>
      <c r="EJ42">
        <v>1.86676</v>
      </c>
      <c r="EK42">
        <v>1.85791</v>
      </c>
      <c r="EL42">
        <v>1.86252</v>
      </c>
      <c r="EM42">
        <v>1.8631</v>
      </c>
      <c r="EN42">
        <v>1.86395</v>
      </c>
      <c r="EO42">
        <v>1.8597399999999999</v>
      </c>
      <c r="EP42">
        <v>0</v>
      </c>
      <c r="EQ42">
        <v>0</v>
      </c>
      <c r="ER42">
        <v>0</v>
      </c>
      <c r="ES42">
        <v>0</v>
      </c>
      <c r="ET42" t="s">
        <v>334</v>
      </c>
      <c r="EU42" t="s">
        <v>335</v>
      </c>
      <c r="EV42" t="s">
        <v>336</v>
      </c>
      <c r="EW42" t="s">
        <v>336</v>
      </c>
      <c r="EX42" t="s">
        <v>336</v>
      </c>
      <c r="EY42" t="s">
        <v>336</v>
      </c>
      <c r="EZ42">
        <v>0</v>
      </c>
      <c r="FA42">
        <v>100</v>
      </c>
      <c r="FB42">
        <v>100</v>
      </c>
      <c r="FC42">
        <v>3.6669999999999998</v>
      </c>
      <c r="FD42">
        <v>0.17910000000000001</v>
      </c>
      <c r="FE42">
        <v>3.5187414626704978</v>
      </c>
      <c r="FF42">
        <v>6.7843858137211317E-4</v>
      </c>
      <c r="FG42">
        <v>-9.1149672394835243E-7</v>
      </c>
      <c r="FH42">
        <v>3.4220399332756191E-10</v>
      </c>
      <c r="FI42">
        <v>4.4544603632416913E-2</v>
      </c>
      <c r="FJ42">
        <v>-1.0294496597657229E-2</v>
      </c>
      <c r="FK42">
        <v>9.3241379300954626E-4</v>
      </c>
      <c r="FL42">
        <v>-3.1998259251072341E-6</v>
      </c>
      <c r="FM42">
        <v>1</v>
      </c>
      <c r="FN42">
        <v>2092</v>
      </c>
      <c r="FO42">
        <v>0</v>
      </c>
      <c r="FP42">
        <v>27</v>
      </c>
      <c r="FQ42">
        <v>5.2</v>
      </c>
      <c r="FR42">
        <v>5.2</v>
      </c>
      <c r="FS42">
        <v>1.3537600000000001</v>
      </c>
      <c r="FT42">
        <v>2.3864700000000001</v>
      </c>
      <c r="FU42">
        <v>2.1496599999999999</v>
      </c>
      <c r="FV42">
        <v>2.7587899999999999</v>
      </c>
      <c r="FW42">
        <v>2.1508799999999999</v>
      </c>
      <c r="FX42">
        <v>2.34253</v>
      </c>
      <c r="FY42">
        <v>28.837900000000001</v>
      </c>
      <c r="FZ42">
        <v>15.5067</v>
      </c>
      <c r="GA42">
        <v>19</v>
      </c>
      <c r="GB42">
        <v>615.65700000000004</v>
      </c>
      <c r="GC42">
        <v>706.96400000000006</v>
      </c>
      <c r="GD42">
        <v>20</v>
      </c>
      <c r="GE42">
        <v>27.1678</v>
      </c>
      <c r="GF42">
        <v>30.000599999999999</v>
      </c>
      <c r="GG42">
        <v>27.007899999999999</v>
      </c>
      <c r="GH42">
        <v>26.971499999999999</v>
      </c>
      <c r="GI42">
        <v>27.112100000000002</v>
      </c>
      <c r="GJ42">
        <v>20.055499999999999</v>
      </c>
      <c r="GK42">
        <v>5.1892399999999999</v>
      </c>
      <c r="GL42">
        <v>20</v>
      </c>
      <c r="GM42">
        <v>420</v>
      </c>
      <c r="GN42">
        <v>18.714700000000001</v>
      </c>
      <c r="GO42">
        <v>100.637</v>
      </c>
      <c r="GP42">
        <v>101.264</v>
      </c>
    </row>
    <row r="43" spans="1:198" x14ac:dyDescent="0.25">
      <c r="A43">
        <v>27</v>
      </c>
      <c r="B43">
        <v>1654275869.0999999</v>
      </c>
      <c r="C43">
        <v>2668</v>
      </c>
      <c r="D43" t="s">
        <v>394</v>
      </c>
      <c r="E43" t="s">
        <v>395</v>
      </c>
      <c r="F43">
        <v>15</v>
      </c>
      <c r="G43">
        <v>1654275861.099999</v>
      </c>
      <c r="H43">
        <f t="shared" si="0"/>
        <v>2.5495874968015134E-3</v>
      </c>
      <c r="I43">
        <f t="shared" si="1"/>
        <v>2.5495874968015135</v>
      </c>
      <c r="J43">
        <f t="shared" si="2"/>
        <v>13.944567246397817</v>
      </c>
      <c r="K43">
        <f t="shared" si="3"/>
        <v>413.11580645161291</v>
      </c>
      <c r="L43">
        <f t="shared" si="4"/>
        <v>281.20815902466461</v>
      </c>
      <c r="M43">
        <f t="shared" si="5"/>
        <v>23.825039315422067</v>
      </c>
      <c r="N43">
        <f t="shared" si="6"/>
        <v>35.000763721328198</v>
      </c>
      <c r="O43">
        <f t="shared" si="7"/>
        <v>0.18483184770120448</v>
      </c>
      <c r="P43">
        <f t="shared" si="8"/>
        <v>3.1867545467265384</v>
      </c>
      <c r="Q43">
        <f t="shared" si="9"/>
        <v>0.17907611528951273</v>
      </c>
      <c r="R43">
        <f t="shared" si="10"/>
        <v>0.11242477131710363</v>
      </c>
      <c r="S43">
        <f t="shared" si="11"/>
        <v>160.17847875757218</v>
      </c>
      <c r="T43">
        <f t="shared" si="12"/>
        <v>22.940218646340412</v>
      </c>
      <c r="U43">
        <f t="shared" si="13"/>
        <v>23.13735483870968</v>
      </c>
      <c r="V43">
        <f t="shared" si="14"/>
        <v>2.8432489847682993</v>
      </c>
      <c r="W43">
        <f t="shared" si="15"/>
        <v>60.356295650690143</v>
      </c>
      <c r="X43">
        <f t="shared" si="16"/>
        <v>1.6691195252806761</v>
      </c>
      <c r="Y43">
        <f t="shared" si="17"/>
        <v>2.7654439479530759</v>
      </c>
      <c r="Z43">
        <f t="shared" si="18"/>
        <v>1.1741294594876233</v>
      </c>
      <c r="AA43">
        <f t="shared" si="19"/>
        <v>-112.43680860894675</v>
      </c>
      <c r="AB43">
        <f t="shared" si="20"/>
        <v>-78.703554925503312</v>
      </c>
      <c r="AC43">
        <f t="shared" si="21"/>
        <v>-5.114800104060981</v>
      </c>
      <c r="AD43">
        <f t="shared" si="22"/>
        <v>-36.076684880938856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45402.499493247633</v>
      </c>
      <c r="AJ43">
        <f t="shared" si="26"/>
        <v>900.00519354838707</v>
      </c>
      <c r="AK43">
        <f t="shared" si="27"/>
        <v>765.6434399778675</v>
      </c>
      <c r="AL43">
        <f t="shared" si="28"/>
        <v>0.85071002419354835</v>
      </c>
      <c r="AM43">
        <f t="shared" si="29"/>
        <v>0.17797506048387096</v>
      </c>
      <c r="AN43">
        <v>2.75</v>
      </c>
      <c r="AO43">
        <v>0.5</v>
      </c>
      <c r="AP43" t="s">
        <v>331</v>
      </c>
      <c r="AQ43">
        <v>2</v>
      </c>
      <c r="AR43">
        <v>1654275861.099999</v>
      </c>
      <c r="AS43">
        <v>413.11580645161291</v>
      </c>
      <c r="AT43">
        <v>419.98977419354833</v>
      </c>
      <c r="AU43">
        <v>19.70070322580645</v>
      </c>
      <c r="AV43">
        <v>18.55517096774193</v>
      </c>
      <c r="AW43">
        <v>409.44864516129019</v>
      </c>
      <c r="AX43">
        <v>19.52551290322581</v>
      </c>
      <c r="AY43">
        <v>600.00377419354834</v>
      </c>
      <c r="AZ43">
        <v>84.623829032258058</v>
      </c>
      <c r="BA43">
        <v>0.1000260580645161</v>
      </c>
      <c r="BB43">
        <v>22.679254838709671</v>
      </c>
      <c r="BC43">
        <v>23.13735483870968</v>
      </c>
      <c r="BD43">
        <v>999.90000000000032</v>
      </c>
      <c r="BE43">
        <v>0</v>
      </c>
      <c r="BF43">
        <v>0</v>
      </c>
      <c r="BG43">
        <v>10000.4435483871</v>
      </c>
      <c r="BH43">
        <v>268.81048387096769</v>
      </c>
      <c r="BI43">
        <v>0.86516706451612901</v>
      </c>
      <c r="BJ43">
        <v>-6.873890322580646</v>
      </c>
      <c r="BK43">
        <v>421.41819354838702</v>
      </c>
      <c r="BL43">
        <v>427.93016129032259</v>
      </c>
      <c r="BM43">
        <v>1.1455329032258059</v>
      </c>
      <c r="BN43">
        <v>419.98977419354833</v>
      </c>
      <c r="BO43">
        <v>18.55517096774193</v>
      </c>
      <c r="BP43">
        <v>1.667149677419355</v>
      </c>
      <c r="BQ43">
        <v>1.570210322580645</v>
      </c>
      <c r="BR43">
        <v>14.593874193548389</v>
      </c>
      <c r="BS43">
        <v>13.669519354838711</v>
      </c>
      <c r="BT43">
        <v>900.00519354838707</v>
      </c>
      <c r="BU43">
        <v>0.64299919354838708</v>
      </c>
      <c r="BV43">
        <v>0.35700080645161292</v>
      </c>
      <c r="BW43">
        <v>28</v>
      </c>
      <c r="BX43">
        <v>15031.790322580649</v>
      </c>
      <c r="BY43">
        <v>1654275483.0999999</v>
      </c>
      <c r="BZ43" t="s">
        <v>387</v>
      </c>
      <c r="CA43">
        <v>1654275480.0999999</v>
      </c>
      <c r="CB43">
        <v>1654275483.0999999</v>
      </c>
      <c r="CC43">
        <v>4</v>
      </c>
      <c r="CD43">
        <v>-0.39800000000000002</v>
      </c>
      <c r="CE43">
        <v>1.7999999999999999E-2</v>
      </c>
      <c r="CF43">
        <v>3.6680000000000001</v>
      </c>
      <c r="CG43">
        <v>0.161</v>
      </c>
      <c r="CH43">
        <v>420</v>
      </c>
      <c r="CI43">
        <v>19</v>
      </c>
      <c r="CJ43">
        <v>0.35</v>
      </c>
      <c r="CK43">
        <v>7.0000000000000007E-2</v>
      </c>
      <c r="CL43">
        <v>-6.8802687500000008</v>
      </c>
      <c r="CM43">
        <v>3.003714821766717E-3</v>
      </c>
      <c r="CN43">
        <v>3.6455352020485277E-2</v>
      </c>
      <c r="CO43">
        <v>1</v>
      </c>
      <c r="CP43">
        <v>1.1389912499999999</v>
      </c>
      <c r="CQ43">
        <v>-2.5041275797383781E-3</v>
      </c>
      <c r="CR43">
        <v>2.4121503082053158E-2</v>
      </c>
      <c r="CS43">
        <v>1</v>
      </c>
      <c r="CT43">
        <v>2</v>
      </c>
      <c r="CU43">
        <v>2</v>
      </c>
      <c r="CV43" t="s">
        <v>333</v>
      </c>
      <c r="CW43">
        <v>3.2334200000000002</v>
      </c>
      <c r="CX43">
        <v>2.7814299999999998</v>
      </c>
      <c r="CY43">
        <v>8.1109500000000001E-2</v>
      </c>
      <c r="CZ43">
        <v>8.3785200000000004E-2</v>
      </c>
      <c r="DA43">
        <v>8.79577E-2</v>
      </c>
      <c r="DB43">
        <v>8.6374599999999996E-2</v>
      </c>
      <c r="DC43">
        <v>23271.1</v>
      </c>
      <c r="DD43">
        <v>22920.7</v>
      </c>
      <c r="DE43">
        <v>24347</v>
      </c>
      <c r="DF43">
        <v>22284.7</v>
      </c>
      <c r="DG43">
        <v>32805.5</v>
      </c>
      <c r="DH43">
        <v>25984.1</v>
      </c>
      <c r="DI43">
        <v>39785.1</v>
      </c>
      <c r="DJ43">
        <v>30870.7</v>
      </c>
      <c r="DK43">
        <v>2.1863999999999999</v>
      </c>
      <c r="DL43">
        <v>2.26295</v>
      </c>
      <c r="DM43">
        <v>-1.08667E-2</v>
      </c>
      <c r="DN43">
        <v>0</v>
      </c>
      <c r="DO43">
        <v>23.292100000000001</v>
      </c>
      <c r="DP43">
        <v>999.9</v>
      </c>
      <c r="DQ43">
        <v>66.2</v>
      </c>
      <c r="DR43">
        <v>23.8</v>
      </c>
      <c r="DS43">
        <v>23.150600000000001</v>
      </c>
      <c r="DT43">
        <v>63.7166</v>
      </c>
      <c r="DU43">
        <v>14.2508</v>
      </c>
      <c r="DV43">
        <v>2</v>
      </c>
      <c r="DW43">
        <v>9.7256100000000009E-3</v>
      </c>
      <c r="DX43">
        <v>2.88313</v>
      </c>
      <c r="DY43">
        <v>20.345500000000001</v>
      </c>
      <c r="DZ43">
        <v>5.2312200000000004</v>
      </c>
      <c r="EA43">
        <v>11.938700000000001</v>
      </c>
      <c r="EB43">
        <v>4.9790999999999999</v>
      </c>
      <c r="EC43">
        <v>3.2816299999999998</v>
      </c>
      <c r="ED43">
        <v>1135.9000000000001</v>
      </c>
      <c r="EE43">
        <v>3858.8</v>
      </c>
      <c r="EF43">
        <v>319</v>
      </c>
      <c r="EG43">
        <v>102.1</v>
      </c>
      <c r="EH43">
        <v>4.9716399999999998</v>
      </c>
      <c r="EI43">
        <v>1.86131</v>
      </c>
      <c r="EJ43">
        <v>1.86677</v>
      </c>
      <c r="EK43">
        <v>1.85791</v>
      </c>
      <c r="EL43">
        <v>1.8625499999999999</v>
      </c>
      <c r="EM43">
        <v>1.8631</v>
      </c>
      <c r="EN43">
        <v>1.8639300000000001</v>
      </c>
      <c r="EO43">
        <v>1.8597399999999999</v>
      </c>
      <c r="EP43">
        <v>0</v>
      </c>
      <c r="EQ43">
        <v>0</v>
      </c>
      <c r="ER43">
        <v>0</v>
      </c>
      <c r="ES43">
        <v>0</v>
      </c>
      <c r="ET43" t="s">
        <v>334</v>
      </c>
      <c r="EU43" t="s">
        <v>335</v>
      </c>
      <c r="EV43" t="s">
        <v>336</v>
      </c>
      <c r="EW43" t="s">
        <v>336</v>
      </c>
      <c r="EX43" t="s">
        <v>336</v>
      </c>
      <c r="EY43" t="s">
        <v>336</v>
      </c>
      <c r="EZ43">
        <v>0</v>
      </c>
      <c r="FA43">
        <v>100</v>
      </c>
      <c r="FB43">
        <v>100</v>
      </c>
      <c r="FC43">
        <v>3.6669999999999998</v>
      </c>
      <c r="FD43">
        <v>0.17449999999999999</v>
      </c>
      <c r="FE43">
        <v>3.5187414626704978</v>
      </c>
      <c r="FF43">
        <v>6.7843858137211317E-4</v>
      </c>
      <c r="FG43">
        <v>-9.1149672394835243E-7</v>
      </c>
      <c r="FH43">
        <v>3.4220399332756191E-10</v>
      </c>
      <c r="FI43">
        <v>4.4544603632416913E-2</v>
      </c>
      <c r="FJ43">
        <v>-1.0294496597657229E-2</v>
      </c>
      <c r="FK43">
        <v>9.3241379300954626E-4</v>
      </c>
      <c r="FL43">
        <v>-3.1998259251072341E-6</v>
      </c>
      <c r="FM43">
        <v>1</v>
      </c>
      <c r="FN43">
        <v>2092</v>
      </c>
      <c r="FO43">
        <v>0</v>
      </c>
      <c r="FP43">
        <v>27</v>
      </c>
      <c r="FQ43">
        <v>6.5</v>
      </c>
      <c r="FR43">
        <v>6.4</v>
      </c>
      <c r="FS43">
        <v>1.3537600000000001</v>
      </c>
      <c r="FT43">
        <v>2.3852500000000001</v>
      </c>
      <c r="FU43">
        <v>2.1496599999999999</v>
      </c>
      <c r="FV43">
        <v>2.7600099999999999</v>
      </c>
      <c r="FW43">
        <v>2.1508799999999999</v>
      </c>
      <c r="FX43">
        <v>2.3559600000000001</v>
      </c>
      <c r="FY43">
        <v>28.9224</v>
      </c>
      <c r="FZ43">
        <v>15.497999999999999</v>
      </c>
      <c r="GA43">
        <v>19</v>
      </c>
      <c r="GB43">
        <v>615.32500000000005</v>
      </c>
      <c r="GC43">
        <v>705.68899999999996</v>
      </c>
      <c r="GD43">
        <v>19.9983</v>
      </c>
      <c r="GE43">
        <v>27.2422</v>
      </c>
      <c r="GF43">
        <v>30.000399999999999</v>
      </c>
      <c r="GG43">
        <v>27.081199999999999</v>
      </c>
      <c r="GH43">
        <v>27.041599999999999</v>
      </c>
      <c r="GI43">
        <v>27.113</v>
      </c>
      <c r="GJ43">
        <v>21.1798</v>
      </c>
      <c r="GK43">
        <v>4.8169300000000002</v>
      </c>
      <c r="GL43">
        <v>20</v>
      </c>
      <c r="GM43">
        <v>420</v>
      </c>
      <c r="GN43">
        <v>18.510300000000001</v>
      </c>
      <c r="GO43">
        <v>100.623</v>
      </c>
      <c r="GP43">
        <v>101.246</v>
      </c>
    </row>
    <row r="44" spans="1:198" x14ac:dyDescent="0.25">
      <c r="A44">
        <v>28</v>
      </c>
      <c r="B44">
        <v>1654275944.5999999</v>
      </c>
      <c r="C44">
        <v>2743.5</v>
      </c>
      <c r="D44" t="s">
        <v>396</v>
      </c>
      <c r="E44" t="s">
        <v>397</v>
      </c>
      <c r="F44">
        <v>15</v>
      </c>
      <c r="G44">
        <v>1654275936.849999</v>
      </c>
      <c r="H44">
        <f t="shared" si="0"/>
        <v>2.3630335313710479E-3</v>
      </c>
      <c r="I44">
        <f t="shared" si="1"/>
        <v>2.3630335313710478</v>
      </c>
      <c r="J44">
        <f t="shared" si="2"/>
        <v>12.814536567060713</v>
      </c>
      <c r="K44">
        <f t="shared" si="3"/>
        <v>413.68773333333343</v>
      </c>
      <c r="L44">
        <f t="shared" si="4"/>
        <v>289.03675622336669</v>
      </c>
      <c r="M44">
        <f t="shared" si="5"/>
        <v>24.488373785182823</v>
      </c>
      <c r="N44">
        <f t="shared" si="6"/>
        <v>35.049313369621593</v>
      </c>
      <c r="O44">
        <f t="shared" si="7"/>
        <v>0.17983708071804677</v>
      </c>
      <c r="P44">
        <f t="shared" si="8"/>
        <v>3.1849732813335763</v>
      </c>
      <c r="Q44">
        <f t="shared" si="9"/>
        <v>0.1743803320394382</v>
      </c>
      <c r="R44">
        <f t="shared" si="10"/>
        <v>0.1094641827082698</v>
      </c>
      <c r="S44">
        <f t="shared" si="11"/>
        <v>106.78535776359622</v>
      </c>
      <c r="T44">
        <f t="shared" si="12"/>
        <v>22.532923994674153</v>
      </c>
      <c r="U44">
        <f t="shared" si="13"/>
        <v>22.713480000000001</v>
      </c>
      <c r="V44">
        <f t="shared" si="14"/>
        <v>2.7711917590735387</v>
      </c>
      <c r="W44">
        <f t="shared" si="15"/>
        <v>60.360925863635828</v>
      </c>
      <c r="X44">
        <f t="shared" si="16"/>
        <v>1.6530696349908827</v>
      </c>
      <c r="Y44">
        <f t="shared" si="17"/>
        <v>2.7386419464893716</v>
      </c>
      <c r="Z44">
        <f t="shared" si="18"/>
        <v>1.118122124082656</v>
      </c>
      <c r="AA44">
        <f t="shared" si="19"/>
        <v>-104.20977873346321</v>
      </c>
      <c r="AB44">
        <f t="shared" si="20"/>
        <v>-33.421871891230836</v>
      </c>
      <c r="AC44">
        <f t="shared" si="21"/>
        <v>-2.1668095358468444</v>
      </c>
      <c r="AD44">
        <f t="shared" si="22"/>
        <v>-33.01310239694466</v>
      </c>
      <c r="AE44">
        <v>0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45394.210177789428</v>
      </c>
      <c r="AJ44">
        <f t="shared" si="26"/>
        <v>600.00183333333348</v>
      </c>
      <c r="AK44">
        <f t="shared" si="27"/>
        <v>510.42755663499105</v>
      </c>
      <c r="AL44">
        <f t="shared" si="28"/>
        <v>0.85070999500000011</v>
      </c>
      <c r="AM44">
        <f t="shared" si="29"/>
        <v>0.17797505246000003</v>
      </c>
      <c r="AN44">
        <v>2.75</v>
      </c>
      <c r="AO44">
        <v>0.5</v>
      </c>
      <c r="AP44" t="s">
        <v>331</v>
      </c>
      <c r="AQ44">
        <v>2</v>
      </c>
      <c r="AR44">
        <v>1654275936.849999</v>
      </c>
      <c r="AS44">
        <v>413.68773333333343</v>
      </c>
      <c r="AT44">
        <v>420.00889999999998</v>
      </c>
      <c r="AU44">
        <v>19.51121333333333</v>
      </c>
      <c r="AV44">
        <v>18.449323333333339</v>
      </c>
      <c r="AW44">
        <v>410.02056666666658</v>
      </c>
      <c r="AX44">
        <v>19.340146666666669</v>
      </c>
      <c r="AY44">
        <v>600.01993333333337</v>
      </c>
      <c r="AZ44">
        <v>84.623976666666664</v>
      </c>
      <c r="BA44">
        <v>0.10010516</v>
      </c>
      <c r="BB44">
        <v>22.518836666666669</v>
      </c>
      <c r="BC44">
        <v>22.713480000000001</v>
      </c>
      <c r="BD44">
        <v>999.9000000000002</v>
      </c>
      <c r="BE44">
        <v>0</v>
      </c>
      <c r="BF44">
        <v>0</v>
      </c>
      <c r="BG44">
        <v>9992.8666666666668</v>
      </c>
      <c r="BH44">
        <v>180.90913333333339</v>
      </c>
      <c r="BI44">
        <v>0.85768423333333332</v>
      </c>
      <c r="BJ44">
        <v>-6.321178999999999</v>
      </c>
      <c r="BK44">
        <v>421.91989999999998</v>
      </c>
      <c r="BL44">
        <v>427.90339999999998</v>
      </c>
      <c r="BM44">
        <v>1.061882666666667</v>
      </c>
      <c r="BN44">
        <v>420.00889999999998</v>
      </c>
      <c r="BO44">
        <v>18.449323333333339</v>
      </c>
      <c r="BP44">
        <v>1.6511169999999999</v>
      </c>
      <c r="BQ44">
        <v>1.5612546666666669</v>
      </c>
      <c r="BR44">
        <v>14.44432333333333</v>
      </c>
      <c r="BS44">
        <v>13.581623333333329</v>
      </c>
      <c r="BT44">
        <v>600.00183333333348</v>
      </c>
      <c r="BU44">
        <v>0.6429992000000001</v>
      </c>
      <c r="BV44">
        <v>0.35700076666666669</v>
      </c>
      <c r="BW44">
        <v>28</v>
      </c>
      <c r="BX44">
        <v>10021.146666666669</v>
      </c>
      <c r="BY44">
        <v>1654275483.0999999</v>
      </c>
      <c r="BZ44" t="s">
        <v>387</v>
      </c>
      <c r="CA44">
        <v>1654275480.0999999</v>
      </c>
      <c r="CB44">
        <v>1654275483.0999999</v>
      </c>
      <c r="CC44">
        <v>4</v>
      </c>
      <c r="CD44">
        <v>-0.39800000000000002</v>
      </c>
      <c r="CE44">
        <v>1.7999999999999999E-2</v>
      </c>
      <c r="CF44">
        <v>3.6680000000000001</v>
      </c>
      <c r="CG44">
        <v>0.161</v>
      </c>
      <c r="CH44">
        <v>420</v>
      </c>
      <c r="CI44">
        <v>19</v>
      </c>
      <c r="CJ44">
        <v>0.35</v>
      </c>
      <c r="CK44">
        <v>7.0000000000000007E-2</v>
      </c>
      <c r="CL44">
        <v>-6.3099278048780487</v>
      </c>
      <c r="CM44">
        <v>-9.3506968641109911E-2</v>
      </c>
      <c r="CN44">
        <v>3.5761231120852083E-2</v>
      </c>
      <c r="CO44">
        <v>1</v>
      </c>
      <c r="CP44">
        <v>1.058614390243902</v>
      </c>
      <c r="CQ44">
        <v>7.4170871080139658E-2</v>
      </c>
      <c r="CR44">
        <v>1.1114560226047711E-2</v>
      </c>
      <c r="CS44">
        <v>1</v>
      </c>
      <c r="CT44">
        <v>2</v>
      </c>
      <c r="CU44">
        <v>2</v>
      </c>
      <c r="CV44" t="s">
        <v>333</v>
      </c>
      <c r="CW44">
        <v>3.2333500000000002</v>
      </c>
      <c r="CX44">
        <v>2.78112</v>
      </c>
      <c r="CY44">
        <v>8.1177899999999997E-2</v>
      </c>
      <c r="CZ44">
        <v>8.3779099999999995E-2</v>
      </c>
      <c r="DA44">
        <v>8.7418200000000001E-2</v>
      </c>
      <c r="DB44">
        <v>8.5813299999999995E-2</v>
      </c>
      <c r="DC44">
        <v>23267</v>
      </c>
      <c r="DD44">
        <v>22919.200000000001</v>
      </c>
      <c r="DE44">
        <v>24344.799999999999</v>
      </c>
      <c r="DF44">
        <v>22283.3</v>
      </c>
      <c r="DG44">
        <v>32822.9</v>
      </c>
      <c r="DH44">
        <v>25998.400000000001</v>
      </c>
      <c r="DI44">
        <v>39782.300000000003</v>
      </c>
      <c r="DJ44">
        <v>30868.6</v>
      </c>
      <c r="DK44">
        <v>2.1847500000000002</v>
      </c>
      <c r="DL44">
        <v>2.2612700000000001</v>
      </c>
      <c r="DM44">
        <v>-1.99154E-2</v>
      </c>
      <c r="DN44">
        <v>0</v>
      </c>
      <c r="DO44">
        <v>23.037099999999999</v>
      </c>
      <c r="DP44">
        <v>999.9</v>
      </c>
      <c r="DQ44">
        <v>66</v>
      </c>
      <c r="DR44">
        <v>23.9</v>
      </c>
      <c r="DS44">
        <v>23.217700000000001</v>
      </c>
      <c r="DT44">
        <v>63.446599999999997</v>
      </c>
      <c r="DU44">
        <v>14.363</v>
      </c>
      <c r="DV44">
        <v>2</v>
      </c>
      <c r="DW44">
        <v>1.2510200000000001E-2</v>
      </c>
      <c r="DX44">
        <v>2.7469000000000001</v>
      </c>
      <c r="DY44">
        <v>20.350999999999999</v>
      </c>
      <c r="DZ44">
        <v>5.2292699999999996</v>
      </c>
      <c r="EA44">
        <v>11.938700000000001</v>
      </c>
      <c r="EB44">
        <v>4.9785000000000004</v>
      </c>
      <c r="EC44">
        <v>3.2818000000000001</v>
      </c>
      <c r="ED44">
        <v>1138</v>
      </c>
      <c r="EE44">
        <v>3867.4</v>
      </c>
      <c r="EF44">
        <v>321.3</v>
      </c>
      <c r="EG44">
        <v>102.2</v>
      </c>
      <c r="EH44">
        <v>4.9716500000000003</v>
      </c>
      <c r="EI44">
        <v>1.86138</v>
      </c>
      <c r="EJ44">
        <v>1.86677</v>
      </c>
      <c r="EK44">
        <v>1.85795</v>
      </c>
      <c r="EL44">
        <v>1.8626</v>
      </c>
      <c r="EM44">
        <v>1.8631</v>
      </c>
      <c r="EN44">
        <v>1.86398</v>
      </c>
      <c r="EO44">
        <v>1.8597399999999999</v>
      </c>
      <c r="EP44">
        <v>0</v>
      </c>
      <c r="EQ44">
        <v>0</v>
      </c>
      <c r="ER44">
        <v>0</v>
      </c>
      <c r="ES44">
        <v>0</v>
      </c>
      <c r="ET44" t="s">
        <v>334</v>
      </c>
      <c r="EU44" t="s">
        <v>335</v>
      </c>
      <c r="EV44" t="s">
        <v>336</v>
      </c>
      <c r="EW44" t="s">
        <v>336</v>
      </c>
      <c r="EX44" t="s">
        <v>336</v>
      </c>
      <c r="EY44" t="s">
        <v>336</v>
      </c>
      <c r="EZ44">
        <v>0</v>
      </c>
      <c r="FA44">
        <v>100</v>
      </c>
      <c r="FB44">
        <v>100</v>
      </c>
      <c r="FC44">
        <v>3.6680000000000001</v>
      </c>
      <c r="FD44">
        <v>0.1709</v>
      </c>
      <c r="FE44">
        <v>3.5187414626704978</v>
      </c>
      <c r="FF44">
        <v>6.7843858137211317E-4</v>
      </c>
      <c r="FG44">
        <v>-9.1149672394835243E-7</v>
      </c>
      <c r="FH44">
        <v>3.4220399332756191E-10</v>
      </c>
      <c r="FI44">
        <v>4.4544603632416913E-2</v>
      </c>
      <c r="FJ44">
        <v>-1.0294496597657229E-2</v>
      </c>
      <c r="FK44">
        <v>9.3241379300954626E-4</v>
      </c>
      <c r="FL44">
        <v>-3.1998259251072341E-6</v>
      </c>
      <c r="FM44">
        <v>1</v>
      </c>
      <c r="FN44">
        <v>2092</v>
      </c>
      <c r="FO44">
        <v>0</v>
      </c>
      <c r="FP44">
        <v>27</v>
      </c>
      <c r="FQ44">
        <v>7.7</v>
      </c>
      <c r="FR44">
        <v>7.7</v>
      </c>
      <c r="FS44">
        <v>1.3525400000000001</v>
      </c>
      <c r="FT44">
        <v>2.3852500000000001</v>
      </c>
      <c r="FU44">
        <v>2.1496599999999999</v>
      </c>
      <c r="FV44">
        <v>2.7587899999999999</v>
      </c>
      <c r="FW44">
        <v>2.1508799999999999</v>
      </c>
      <c r="FX44">
        <v>2.3742700000000001</v>
      </c>
      <c r="FY44">
        <v>29.028199999999998</v>
      </c>
      <c r="FZ44">
        <v>15.4892</v>
      </c>
      <c r="GA44">
        <v>19</v>
      </c>
      <c r="GB44">
        <v>614.71900000000005</v>
      </c>
      <c r="GC44">
        <v>704.947</v>
      </c>
      <c r="GD44">
        <v>19.999300000000002</v>
      </c>
      <c r="GE44">
        <v>27.284099999999999</v>
      </c>
      <c r="GF44">
        <v>30.000299999999999</v>
      </c>
      <c r="GG44">
        <v>27.138300000000001</v>
      </c>
      <c r="GH44">
        <v>27.1006</v>
      </c>
      <c r="GI44">
        <v>27.110299999999999</v>
      </c>
      <c r="GJ44">
        <v>22.340399999999999</v>
      </c>
      <c r="GK44">
        <v>4.4438300000000002</v>
      </c>
      <c r="GL44">
        <v>20</v>
      </c>
      <c r="GM44">
        <v>420</v>
      </c>
      <c r="GN44">
        <v>18.331099999999999</v>
      </c>
      <c r="GO44">
        <v>100.61499999999999</v>
      </c>
      <c r="GP44">
        <v>101.239</v>
      </c>
    </row>
    <row r="45" spans="1:198" x14ac:dyDescent="0.25">
      <c r="A45">
        <v>29</v>
      </c>
      <c r="B45">
        <v>1654276005.0999999</v>
      </c>
      <c r="C45">
        <v>2804</v>
      </c>
      <c r="D45" t="s">
        <v>398</v>
      </c>
      <c r="E45" t="s">
        <v>399</v>
      </c>
      <c r="F45">
        <v>15</v>
      </c>
      <c r="G45">
        <v>1654275997.349999</v>
      </c>
      <c r="H45">
        <f t="shared" si="0"/>
        <v>2.2786050818614095E-3</v>
      </c>
      <c r="I45">
        <f t="shared" si="1"/>
        <v>2.2786050818614094</v>
      </c>
      <c r="J45">
        <f t="shared" si="2"/>
        <v>10.994869988422311</v>
      </c>
      <c r="K45">
        <f t="shared" si="3"/>
        <v>414.53223333333329</v>
      </c>
      <c r="L45">
        <f t="shared" si="4"/>
        <v>306.23661767761052</v>
      </c>
      <c r="M45">
        <f t="shared" si="5"/>
        <v>25.946502496065545</v>
      </c>
      <c r="N45">
        <f t="shared" si="6"/>
        <v>35.122062503335059</v>
      </c>
      <c r="O45">
        <f t="shared" si="7"/>
        <v>0.17923520286815717</v>
      </c>
      <c r="P45">
        <f t="shared" si="8"/>
        <v>3.187020888241372</v>
      </c>
      <c r="Q45">
        <f t="shared" si="9"/>
        <v>0.17381769518928458</v>
      </c>
      <c r="R45">
        <f t="shared" si="10"/>
        <v>0.10910916107044047</v>
      </c>
      <c r="S45">
        <f t="shared" si="11"/>
        <v>71.190327342028482</v>
      </c>
      <c r="T45">
        <f t="shared" si="12"/>
        <v>22.287495402907034</v>
      </c>
      <c r="U45">
        <f t="shared" si="13"/>
        <v>22.456900000000001</v>
      </c>
      <c r="V45">
        <f t="shared" si="14"/>
        <v>2.7283548111695688</v>
      </c>
      <c r="W45">
        <f t="shared" si="15"/>
        <v>60.375413760211757</v>
      </c>
      <c r="X45">
        <f t="shared" si="16"/>
        <v>1.6463290195648121</v>
      </c>
      <c r="Y45">
        <f t="shared" si="17"/>
        <v>2.7268202684347744</v>
      </c>
      <c r="Z45">
        <f t="shared" si="18"/>
        <v>1.0820257916047566</v>
      </c>
      <c r="AA45">
        <f t="shared" si="19"/>
        <v>-100.48648411008816</v>
      </c>
      <c r="AB45">
        <f t="shared" si="20"/>
        <v>-1.5904681564735856</v>
      </c>
      <c r="AC45">
        <f t="shared" si="21"/>
        <v>-0.10287581217784134</v>
      </c>
      <c r="AD45">
        <f t="shared" si="22"/>
        <v>-30.989500736711101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45443.087699852098</v>
      </c>
      <c r="AJ45">
        <f t="shared" si="26"/>
        <v>400.00229999999999</v>
      </c>
      <c r="AK45">
        <f t="shared" si="27"/>
        <v>340.28592383281131</v>
      </c>
      <c r="AL45">
        <f t="shared" si="28"/>
        <v>0.85070991799999973</v>
      </c>
      <c r="AM45">
        <f t="shared" si="29"/>
        <v>0.17797479499999996</v>
      </c>
      <c r="AN45">
        <v>2.75</v>
      </c>
      <c r="AO45">
        <v>0.5</v>
      </c>
      <c r="AP45" t="s">
        <v>331</v>
      </c>
      <c r="AQ45">
        <v>2</v>
      </c>
      <c r="AR45">
        <v>1654275997.349999</v>
      </c>
      <c r="AS45">
        <v>414.53223333333329</v>
      </c>
      <c r="AT45">
        <v>420.00450000000001</v>
      </c>
      <c r="AU45">
        <v>19.430990000000001</v>
      </c>
      <c r="AV45">
        <v>18.406916666666671</v>
      </c>
      <c r="AW45">
        <v>410.86486666666673</v>
      </c>
      <c r="AX45">
        <v>19.261659999999999</v>
      </c>
      <c r="AY45">
        <v>599.99669999999992</v>
      </c>
      <c r="AZ45">
        <v>84.626993333333331</v>
      </c>
      <c r="BA45">
        <v>9.9982470000000004E-2</v>
      </c>
      <c r="BB45">
        <v>22.447643333333339</v>
      </c>
      <c r="BC45">
        <v>22.456900000000001</v>
      </c>
      <c r="BD45">
        <v>999.9000000000002</v>
      </c>
      <c r="BE45">
        <v>0</v>
      </c>
      <c r="BF45">
        <v>0</v>
      </c>
      <c r="BG45">
        <v>10001.200000000001</v>
      </c>
      <c r="BH45">
        <v>121.5896333333333</v>
      </c>
      <c r="BI45">
        <v>0.86200660000000018</v>
      </c>
      <c r="BJ45">
        <v>-5.4722883333333341</v>
      </c>
      <c r="BK45">
        <v>422.74660000000011</v>
      </c>
      <c r="BL45">
        <v>427.88046666666662</v>
      </c>
      <c r="BM45">
        <v>1.02407</v>
      </c>
      <c r="BN45">
        <v>420.00450000000001</v>
      </c>
      <c r="BO45">
        <v>18.406916666666671</v>
      </c>
      <c r="BP45">
        <v>1.6443863333333339</v>
      </c>
      <c r="BQ45">
        <v>1.557722666666667</v>
      </c>
      <c r="BR45">
        <v>14.381159999999999</v>
      </c>
      <c r="BS45">
        <v>13.54680666666667</v>
      </c>
      <c r="BT45">
        <v>400.00229999999999</v>
      </c>
      <c r="BU45">
        <v>0.64300273333333335</v>
      </c>
      <c r="BV45">
        <v>0.35699726666666648</v>
      </c>
      <c r="BW45">
        <v>28</v>
      </c>
      <c r="BX45">
        <v>6680.8046666666669</v>
      </c>
      <c r="BY45">
        <v>1654275483.0999999</v>
      </c>
      <c r="BZ45" t="s">
        <v>387</v>
      </c>
      <c r="CA45">
        <v>1654275480.0999999</v>
      </c>
      <c r="CB45">
        <v>1654275483.0999999</v>
      </c>
      <c r="CC45">
        <v>4</v>
      </c>
      <c r="CD45">
        <v>-0.39800000000000002</v>
      </c>
      <c r="CE45">
        <v>1.7999999999999999E-2</v>
      </c>
      <c r="CF45">
        <v>3.6680000000000001</v>
      </c>
      <c r="CG45">
        <v>0.161</v>
      </c>
      <c r="CH45">
        <v>420</v>
      </c>
      <c r="CI45">
        <v>19</v>
      </c>
      <c r="CJ45">
        <v>0.35</v>
      </c>
      <c r="CK45">
        <v>7.0000000000000007E-2</v>
      </c>
      <c r="CL45">
        <v>-5.4718697560975604</v>
      </c>
      <c r="CM45">
        <v>-2.868961672473774E-2</v>
      </c>
      <c r="CN45">
        <v>2.4364657979891669E-2</v>
      </c>
      <c r="CO45">
        <v>1</v>
      </c>
      <c r="CP45">
        <v>1.021900731707317</v>
      </c>
      <c r="CQ45">
        <v>2.7990731707320669E-2</v>
      </c>
      <c r="CR45">
        <v>5.5793313657637031E-3</v>
      </c>
      <c r="CS45">
        <v>1</v>
      </c>
      <c r="CT45">
        <v>2</v>
      </c>
      <c r="CU45">
        <v>2</v>
      </c>
      <c r="CV45" t="s">
        <v>333</v>
      </c>
      <c r="CW45">
        <v>3.23319</v>
      </c>
      <c r="CX45">
        <v>2.7810800000000002</v>
      </c>
      <c r="CY45">
        <v>8.1299999999999997E-2</v>
      </c>
      <c r="CZ45">
        <v>8.3765300000000001E-2</v>
      </c>
      <c r="DA45">
        <v>8.7176500000000004E-2</v>
      </c>
      <c r="DB45">
        <v>8.5772699999999993E-2</v>
      </c>
      <c r="DC45">
        <v>23261</v>
      </c>
      <c r="DD45">
        <v>22915</v>
      </c>
      <c r="DE45">
        <v>24341.9</v>
      </c>
      <c r="DF45">
        <v>22279</v>
      </c>
      <c r="DG45">
        <v>32827.599999999999</v>
      </c>
      <c r="DH45">
        <v>25994.7</v>
      </c>
      <c r="DI45">
        <v>39777.4</v>
      </c>
      <c r="DJ45">
        <v>30862.7</v>
      </c>
      <c r="DK45">
        <v>2.1833999999999998</v>
      </c>
      <c r="DL45">
        <v>2.2593999999999999</v>
      </c>
      <c r="DM45">
        <v>-2.54326E-2</v>
      </c>
      <c r="DN45">
        <v>0</v>
      </c>
      <c r="DO45">
        <v>22.869599999999998</v>
      </c>
      <c r="DP45">
        <v>999.9</v>
      </c>
      <c r="DQ45">
        <v>65.900000000000006</v>
      </c>
      <c r="DR45">
        <v>23.9</v>
      </c>
      <c r="DS45">
        <v>23.182300000000001</v>
      </c>
      <c r="DT45">
        <v>63.586599999999997</v>
      </c>
      <c r="DU45">
        <v>14.4071</v>
      </c>
      <c r="DV45">
        <v>2</v>
      </c>
      <c r="DW45">
        <v>1.92734E-2</v>
      </c>
      <c r="DX45">
        <v>2.8603000000000001</v>
      </c>
      <c r="DY45">
        <v>20.3508</v>
      </c>
      <c r="DZ45">
        <v>5.2262700000000004</v>
      </c>
      <c r="EA45">
        <v>11.9384</v>
      </c>
      <c r="EB45">
        <v>4.9774000000000003</v>
      </c>
      <c r="EC45">
        <v>3.2808299999999999</v>
      </c>
      <c r="ED45">
        <v>1139.8</v>
      </c>
      <c r="EE45">
        <v>3875.1</v>
      </c>
      <c r="EF45">
        <v>323.10000000000002</v>
      </c>
      <c r="EG45">
        <v>102.2</v>
      </c>
      <c r="EH45">
        <v>4.9716800000000001</v>
      </c>
      <c r="EI45">
        <v>1.8613900000000001</v>
      </c>
      <c r="EJ45">
        <v>1.86677</v>
      </c>
      <c r="EK45">
        <v>1.85795</v>
      </c>
      <c r="EL45">
        <v>1.8626</v>
      </c>
      <c r="EM45">
        <v>1.8631</v>
      </c>
      <c r="EN45">
        <v>1.8640099999999999</v>
      </c>
      <c r="EO45">
        <v>1.8597600000000001</v>
      </c>
      <c r="EP45">
        <v>0</v>
      </c>
      <c r="EQ45">
        <v>0</v>
      </c>
      <c r="ER45">
        <v>0</v>
      </c>
      <c r="ES45">
        <v>0</v>
      </c>
      <c r="ET45" t="s">
        <v>334</v>
      </c>
      <c r="EU45" t="s">
        <v>335</v>
      </c>
      <c r="EV45" t="s">
        <v>336</v>
      </c>
      <c r="EW45" t="s">
        <v>336</v>
      </c>
      <c r="EX45" t="s">
        <v>336</v>
      </c>
      <c r="EY45" t="s">
        <v>336</v>
      </c>
      <c r="EZ45">
        <v>0</v>
      </c>
      <c r="FA45">
        <v>100</v>
      </c>
      <c r="FB45">
        <v>100</v>
      </c>
      <c r="FC45">
        <v>3.6680000000000001</v>
      </c>
      <c r="FD45">
        <v>0.16919999999999999</v>
      </c>
      <c r="FE45">
        <v>3.5187414626704978</v>
      </c>
      <c r="FF45">
        <v>6.7843858137211317E-4</v>
      </c>
      <c r="FG45">
        <v>-9.1149672394835243E-7</v>
      </c>
      <c r="FH45">
        <v>3.4220399332756191E-10</v>
      </c>
      <c r="FI45">
        <v>4.4544603632416913E-2</v>
      </c>
      <c r="FJ45">
        <v>-1.0294496597657229E-2</v>
      </c>
      <c r="FK45">
        <v>9.3241379300954626E-4</v>
      </c>
      <c r="FL45">
        <v>-3.1998259251072341E-6</v>
      </c>
      <c r="FM45">
        <v>1</v>
      </c>
      <c r="FN45">
        <v>2092</v>
      </c>
      <c r="FO45">
        <v>0</v>
      </c>
      <c r="FP45">
        <v>27</v>
      </c>
      <c r="FQ45">
        <v>8.8000000000000007</v>
      </c>
      <c r="FR45">
        <v>8.6999999999999993</v>
      </c>
      <c r="FS45">
        <v>1.3537600000000001</v>
      </c>
      <c r="FT45">
        <v>2.3901400000000002</v>
      </c>
      <c r="FU45">
        <v>2.1496599999999999</v>
      </c>
      <c r="FV45">
        <v>2.7587899999999999</v>
      </c>
      <c r="FW45">
        <v>2.1508799999999999</v>
      </c>
      <c r="FX45">
        <v>2.36084</v>
      </c>
      <c r="FY45">
        <v>29.113</v>
      </c>
      <c r="FZ45">
        <v>15.462899999999999</v>
      </c>
      <c r="GA45">
        <v>19</v>
      </c>
      <c r="GB45">
        <v>614.42200000000003</v>
      </c>
      <c r="GC45">
        <v>704.16600000000005</v>
      </c>
      <c r="GD45">
        <v>20.002400000000002</v>
      </c>
      <c r="GE45">
        <v>27.341899999999999</v>
      </c>
      <c r="GF45">
        <v>30.000699999999998</v>
      </c>
      <c r="GG45">
        <v>27.203299999999999</v>
      </c>
      <c r="GH45">
        <v>27.170400000000001</v>
      </c>
      <c r="GI45">
        <v>27.1082</v>
      </c>
      <c r="GJ45">
        <v>22.906600000000001</v>
      </c>
      <c r="GK45">
        <v>4.0736299999999996</v>
      </c>
      <c r="GL45">
        <v>20</v>
      </c>
      <c r="GM45">
        <v>420</v>
      </c>
      <c r="GN45">
        <v>18.253699999999998</v>
      </c>
      <c r="GO45">
        <v>100.60299999999999</v>
      </c>
      <c r="GP45">
        <v>101.22</v>
      </c>
    </row>
    <row r="46" spans="1:198" x14ac:dyDescent="0.25">
      <c r="A46">
        <v>30</v>
      </c>
      <c r="B46">
        <v>1654276071.5999999</v>
      </c>
      <c r="C46">
        <v>2870.5</v>
      </c>
      <c r="D46" t="s">
        <v>400</v>
      </c>
      <c r="E46" t="s">
        <v>401</v>
      </c>
      <c r="F46">
        <v>15</v>
      </c>
      <c r="G46">
        <v>1654276063.849999</v>
      </c>
      <c r="H46">
        <f t="shared" si="0"/>
        <v>2.3064238901395516E-3</v>
      </c>
      <c r="I46">
        <f t="shared" si="1"/>
        <v>2.3064238901395515</v>
      </c>
      <c r="J46">
        <f t="shared" si="2"/>
        <v>6.9804624649083502</v>
      </c>
      <c r="K46">
        <f t="shared" si="3"/>
        <v>416.38493333333332</v>
      </c>
      <c r="L46">
        <f t="shared" si="4"/>
        <v>347.45975429397032</v>
      </c>
      <c r="M46">
        <f t="shared" si="5"/>
        <v>29.439462911022289</v>
      </c>
      <c r="N46">
        <f t="shared" si="6"/>
        <v>35.27933422529297</v>
      </c>
      <c r="O46">
        <f t="shared" si="7"/>
        <v>0.18759101068852013</v>
      </c>
      <c r="P46">
        <f t="shared" si="8"/>
        <v>3.1852918568956055</v>
      </c>
      <c r="Q46">
        <f t="shared" si="9"/>
        <v>0.18166248946372177</v>
      </c>
      <c r="R46">
        <f t="shared" si="10"/>
        <v>0.11405610246392915</v>
      </c>
      <c r="S46">
        <f t="shared" si="11"/>
        <v>35.595640401963927</v>
      </c>
      <c r="T46">
        <f t="shared" si="12"/>
        <v>21.964985477992059</v>
      </c>
      <c r="U46">
        <f t="shared" si="13"/>
        <v>22.167006666666669</v>
      </c>
      <c r="V46">
        <f t="shared" si="14"/>
        <v>2.6806542717420587</v>
      </c>
      <c r="W46">
        <f t="shared" si="15"/>
        <v>60.303543183721267</v>
      </c>
      <c r="X46">
        <f t="shared" si="16"/>
        <v>1.6323134349230068</v>
      </c>
      <c r="Y46">
        <f t="shared" si="17"/>
        <v>2.7068284030176923</v>
      </c>
      <c r="Z46">
        <f t="shared" si="18"/>
        <v>1.0483408368190519</v>
      </c>
      <c r="AA46">
        <f t="shared" si="19"/>
        <v>-101.71329355515422</v>
      </c>
      <c r="AB46">
        <f t="shared" si="20"/>
        <v>27.411389479670934</v>
      </c>
      <c r="AC46">
        <f t="shared" si="21"/>
        <v>1.7703076142636434</v>
      </c>
      <c r="AD46">
        <f t="shared" si="22"/>
        <v>-36.935956059255716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45429.728983260698</v>
      </c>
      <c r="AJ46">
        <f t="shared" si="26"/>
        <v>200.00326666666669</v>
      </c>
      <c r="AK46">
        <f t="shared" si="27"/>
        <v>170.14481298655534</v>
      </c>
      <c r="AL46">
        <f t="shared" si="28"/>
        <v>0.85071016999999993</v>
      </c>
      <c r="AM46">
        <f t="shared" si="29"/>
        <v>0.17797529507999998</v>
      </c>
      <c r="AN46">
        <v>2.75</v>
      </c>
      <c r="AO46">
        <v>0.5</v>
      </c>
      <c r="AP46" t="s">
        <v>331</v>
      </c>
      <c r="AQ46">
        <v>2</v>
      </c>
      <c r="AR46">
        <v>1654276063.849999</v>
      </c>
      <c r="AS46">
        <v>416.38493333333332</v>
      </c>
      <c r="AT46">
        <v>420.02440000000001</v>
      </c>
      <c r="AU46">
        <v>19.26540666666666</v>
      </c>
      <c r="AV46">
        <v>18.228683333333329</v>
      </c>
      <c r="AW46">
        <v>412.71736666666658</v>
      </c>
      <c r="AX46">
        <v>19.099636666666669</v>
      </c>
      <c r="AY46">
        <v>600.0127</v>
      </c>
      <c r="AZ46">
        <v>84.62763666666666</v>
      </c>
      <c r="BA46">
        <v>0.10005495</v>
      </c>
      <c r="BB46">
        <v>22.326630000000002</v>
      </c>
      <c r="BC46">
        <v>22.167006666666669</v>
      </c>
      <c r="BD46">
        <v>999.9000000000002</v>
      </c>
      <c r="BE46">
        <v>0</v>
      </c>
      <c r="BF46">
        <v>0</v>
      </c>
      <c r="BG46">
        <v>9993.7863333333335</v>
      </c>
      <c r="BH46">
        <v>61.232100000000003</v>
      </c>
      <c r="BI46">
        <v>0.87196856666666667</v>
      </c>
      <c r="BJ46">
        <v>-3.639492333333334</v>
      </c>
      <c r="BK46">
        <v>424.56430000000012</v>
      </c>
      <c r="BL46">
        <v>427.82310000000001</v>
      </c>
      <c r="BM46">
        <v>1.0367253333333331</v>
      </c>
      <c r="BN46">
        <v>420.02440000000001</v>
      </c>
      <c r="BO46">
        <v>18.228683333333329</v>
      </c>
      <c r="BP46">
        <v>1.630385666666667</v>
      </c>
      <c r="BQ46">
        <v>1.5426496666666669</v>
      </c>
      <c r="BR46">
        <v>14.24902</v>
      </c>
      <c r="BS46">
        <v>13.39756</v>
      </c>
      <c r="BT46">
        <v>200.00326666666669</v>
      </c>
      <c r="BU46">
        <v>0.64299626666666654</v>
      </c>
      <c r="BV46">
        <v>0.35700379999999998</v>
      </c>
      <c r="BW46">
        <v>28</v>
      </c>
      <c r="BX46">
        <v>3340.4283333333342</v>
      </c>
      <c r="BY46">
        <v>1654275483.0999999</v>
      </c>
      <c r="BZ46" t="s">
        <v>387</v>
      </c>
      <c r="CA46">
        <v>1654275480.0999999</v>
      </c>
      <c r="CB46">
        <v>1654275483.0999999</v>
      </c>
      <c r="CC46">
        <v>4</v>
      </c>
      <c r="CD46">
        <v>-0.39800000000000002</v>
      </c>
      <c r="CE46">
        <v>1.7999999999999999E-2</v>
      </c>
      <c r="CF46">
        <v>3.6680000000000001</v>
      </c>
      <c r="CG46">
        <v>0.161</v>
      </c>
      <c r="CH46">
        <v>420</v>
      </c>
      <c r="CI46">
        <v>19</v>
      </c>
      <c r="CJ46">
        <v>0.35</v>
      </c>
      <c r="CK46">
        <v>7.0000000000000007E-2</v>
      </c>
      <c r="CL46">
        <v>-3.6240119512195128</v>
      </c>
      <c r="CM46">
        <v>-8.86764459930314E-2</v>
      </c>
      <c r="CN46">
        <v>4.2649940395092463E-2</v>
      </c>
      <c r="CO46">
        <v>1</v>
      </c>
      <c r="CP46">
        <v>1.02757587804878</v>
      </c>
      <c r="CQ46">
        <v>9.3807993031357936E-2</v>
      </c>
      <c r="CR46">
        <v>2.2767334183307369E-2</v>
      </c>
      <c r="CS46">
        <v>1</v>
      </c>
      <c r="CT46">
        <v>2</v>
      </c>
      <c r="CU46">
        <v>2</v>
      </c>
      <c r="CV46" t="s">
        <v>333</v>
      </c>
      <c r="CW46">
        <v>3.23326</v>
      </c>
      <c r="CX46">
        <v>2.7812899999999998</v>
      </c>
      <c r="CY46">
        <v>8.1554399999999999E-2</v>
      </c>
      <c r="CZ46">
        <v>8.3742899999999995E-2</v>
      </c>
      <c r="DA46">
        <v>8.6518800000000007E-2</v>
      </c>
      <c r="DB46">
        <v>8.5211099999999998E-2</v>
      </c>
      <c r="DC46">
        <v>23249.3</v>
      </c>
      <c r="DD46">
        <v>22909.9</v>
      </c>
      <c r="DE46">
        <v>24336.7</v>
      </c>
      <c r="DF46">
        <v>22273.8</v>
      </c>
      <c r="DG46">
        <v>32845.300000000003</v>
      </c>
      <c r="DH46">
        <v>26004.2</v>
      </c>
      <c r="DI46">
        <v>39769.800000000003</v>
      </c>
      <c r="DJ46">
        <v>30854.799999999999</v>
      </c>
      <c r="DK46">
        <v>2.1822499999999998</v>
      </c>
      <c r="DL46">
        <v>2.2568199999999998</v>
      </c>
      <c r="DM46">
        <v>-3.2864499999999998E-2</v>
      </c>
      <c r="DN46">
        <v>0</v>
      </c>
      <c r="DO46">
        <v>22.702400000000001</v>
      </c>
      <c r="DP46">
        <v>999.9</v>
      </c>
      <c r="DQ46">
        <v>65.7</v>
      </c>
      <c r="DR46">
        <v>24</v>
      </c>
      <c r="DS46">
        <v>23.252700000000001</v>
      </c>
      <c r="DT46">
        <v>63.676600000000001</v>
      </c>
      <c r="DU46">
        <v>14.387</v>
      </c>
      <c r="DV46">
        <v>2</v>
      </c>
      <c r="DW46">
        <v>2.73171E-2</v>
      </c>
      <c r="DX46">
        <v>2.80172</v>
      </c>
      <c r="DY46">
        <v>20.354299999999999</v>
      </c>
      <c r="DZ46">
        <v>5.2292699999999996</v>
      </c>
      <c r="EA46">
        <v>11.9382</v>
      </c>
      <c r="EB46">
        <v>4.9776499999999997</v>
      </c>
      <c r="EC46">
        <v>3.2812999999999999</v>
      </c>
      <c r="ED46">
        <v>1141.5999999999999</v>
      </c>
      <c r="EE46">
        <v>3883</v>
      </c>
      <c r="EF46">
        <v>324.60000000000002</v>
      </c>
      <c r="EG46">
        <v>102.2</v>
      </c>
      <c r="EH46">
        <v>4.9716500000000003</v>
      </c>
      <c r="EI46">
        <v>1.8613900000000001</v>
      </c>
      <c r="EJ46">
        <v>1.86676</v>
      </c>
      <c r="EK46">
        <v>1.8579699999999999</v>
      </c>
      <c r="EL46">
        <v>1.8625700000000001</v>
      </c>
      <c r="EM46">
        <v>1.8631</v>
      </c>
      <c r="EN46">
        <v>1.86398</v>
      </c>
      <c r="EO46">
        <v>1.85975</v>
      </c>
      <c r="EP46">
        <v>0</v>
      </c>
      <c r="EQ46">
        <v>0</v>
      </c>
      <c r="ER46">
        <v>0</v>
      </c>
      <c r="ES46">
        <v>0</v>
      </c>
      <c r="ET46" t="s">
        <v>334</v>
      </c>
      <c r="EU46" t="s">
        <v>335</v>
      </c>
      <c r="EV46" t="s">
        <v>336</v>
      </c>
      <c r="EW46" t="s">
        <v>336</v>
      </c>
      <c r="EX46" t="s">
        <v>336</v>
      </c>
      <c r="EY46" t="s">
        <v>336</v>
      </c>
      <c r="EZ46">
        <v>0</v>
      </c>
      <c r="FA46">
        <v>100</v>
      </c>
      <c r="FB46">
        <v>100</v>
      </c>
      <c r="FC46">
        <v>3.6669999999999998</v>
      </c>
      <c r="FD46">
        <v>0.16489999999999999</v>
      </c>
      <c r="FE46">
        <v>3.5187414626704978</v>
      </c>
      <c r="FF46">
        <v>6.7843858137211317E-4</v>
      </c>
      <c r="FG46">
        <v>-9.1149672394835243E-7</v>
      </c>
      <c r="FH46">
        <v>3.4220399332756191E-10</v>
      </c>
      <c r="FI46">
        <v>4.4544603632416913E-2</v>
      </c>
      <c r="FJ46">
        <v>-1.0294496597657229E-2</v>
      </c>
      <c r="FK46">
        <v>9.3241379300954626E-4</v>
      </c>
      <c r="FL46">
        <v>-3.1998259251072341E-6</v>
      </c>
      <c r="FM46">
        <v>1</v>
      </c>
      <c r="FN46">
        <v>2092</v>
      </c>
      <c r="FO46">
        <v>0</v>
      </c>
      <c r="FP46">
        <v>27</v>
      </c>
      <c r="FQ46">
        <v>9.9</v>
      </c>
      <c r="FR46">
        <v>9.8000000000000007</v>
      </c>
      <c r="FS46">
        <v>1.3525400000000001</v>
      </c>
      <c r="FT46">
        <v>2.3925800000000002</v>
      </c>
      <c r="FU46">
        <v>2.1496599999999999</v>
      </c>
      <c r="FV46">
        <v>2.7587899999999999</v>
      </c>
      <c r="FW46">
        <v>2.1508799999999999</v>
      </c>
      <c r="FX46">
        <v>2.3645</v>
      </c>
      <c r="FY46">
        <v>29.176600000000001</v>
      </c>
      <c r="FZ46">
        <v>15.445399999999999</v>
      </c>
      <c r="GA46">
        <v>19</v>
      </c>
      <c r="GB46">
        <v>614.5</v>
      </c>
      <c r="GC46">
        <v>702.93200000000002</v>
      </c>
      <c r="GD46">
        <v>19.996600000000001</v>
      </c>
      <c r="GE46">
        <v>27.434999999999999</v>
      </c>
      <c r="GF46">
        <v>30.000499999999999</v>
      </c>
      <c r="GG46">
        <v>27.288799999999998</v>
      </c>
      <c r="GH46">
        <v>27.254100000000001</v>
      </c>
      <c r="GI46">
        <v>27.1066</v>
      </c>
      <c r="GJ46">
        <v>23.505600000000001</v>
      </c>
      <c r="GK46">
        <v>3.33134</v>
      </c>
      <c r="GL46">
        <v>20</v>
      </c>
      <c r="GM46">
        <v>420</v>
      </c>
      <c r="GN46">
        <v>18.215</v>
      </c>
      <c r="GO46">
        <v>100.583</v>
      </c>
      <c r="GP46">
        <v>101.19499999999999</v>
      </c>
    </row>
    <row r="47" spans="1:198" x14ac:dyDescent="0.25">
      <c r="A47">
        <v>31</v>
      </c>
      <c r="B47">
        <v>1654276132.0999999</v>
      </c>
      <c r="C47">
        <v>2931</v>
      </c>
      <c r="D47" t="s">
        <v>402</v>
      </c>
      <c r="E47" t="s">
        <v>403</v>
      </c>
      <c r="F47">
        <v>15</v>
      </c>
      <c r="G47">
        <v>1654276124.349999</v>
      </c>
      <c r="H47">
        <f t="shared" si="0"/>
        <v>2.2218654051051707E-3</v>
      </c>
      <c r="I47">
        <f t="shared" si="1"/>
        <v>2.2218654051051705</v>
      </c>
      <c r="J47">
        <f t="shared" si="2"/>
        <v>3.4248433254831316</v>
      </c>
      <c r="K47">
        <f t="shared" si="3"/>
        <v>418.0204333333333</v>
      </c>
      <c r="L47">
        <f t="shared" si="4"/>
        <v>379.43517896212722</v>
      </c>
      <c r="M47">
        <f t="shared" si="5"/>
        <v>32.148467041289145</v>
      </c>
      <c r="N47">
        <f t="shared" si="6"/>
        <v>35.417686257666261</v>
      </c>
      <c r="O47">
        <f t="shared" si="7"/>
        <v>0.18364179081058324</v>
      </c>
      <c r="P47">
        <f t="shared" si="8"/>
        <v>3.1871046039545305</v>
      </c>
      <c r="Q47">
        <f t="shared" si="9"/>
        <v>0.17795931429157394</v>
      </c>
      <c r="R47">
        <f t="shared" si="10"/>
        <v>0.11172047234793206</v>
      </c>
      <c r="S47">
        <f t="shared" si="11"/>
        <v>17.797308699439572</v>
      </c>
      <c r="T47">
        <f t="shared" si="12"/>
        <v>21.784380051368696</v>
      </c>
      <c r="U47">
        <f t="shared" si="13"/>
        <v>21.98931</v>
      </c>
      <c r="V47">
        <f t="shared" si="14"/>
        <v>2.6517773754638014</v>
      </c>
      <c r="W47">
        <f t="shared" si="15"/>
        <v>60.250764381349065</v>
      </c>
      <c r="X47">
        <f t="shared" si="16"/>
        <v>1.6206089650405</v>
      </c>
      <c r="Y47">
        <f t="shared" si="17"/>
        <v>2.6897732861662544</v>
      </c>
      <c r="Z47">
        <f t="shared" si="18"/>
        <v>1.0311684104233014</v>
      </c>
      <c r="AA47">
        <f t="shared" si="19"/>
        <v>-97.984264365138031</v>
      </c>
      <c r="AB47">
        <f t="shared" si="20"/>
        <v>40.114413142468294</v>
      </c>
      <c r="AC47">
        <f t="shared" si="21"/>
        <v>2.5855307285177722</v>
      </c>
      <c r="AD47">
        <f t="shared" si="22"/>
        <v>-37.487011794712402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45479.255468046889</v>
      </c>
      <c r="AJ47">
        <f t="shared" si="26"/>
        <v>99.99799666666668</v>
      </c>
      <c r="AK47">
        <f t="shared" si="27"/>
        <v>85.069359243027876</v>
      </c>
      <c r="AL47">
        <f t="shared" si="28"/>
        <v>0.85071063499999988</v>
      </c>
      <c r="AM47">
        <f t="shared" si="29"/>
        <v>0.17797665246</v>
      </c>
      <c r="AN47">
        <v>2.75</v>
      </c>
      <c r="AO47">
        <v>0.5</v>
      </c>
      <c r="AP47" t="s">
        <v>331</v>
      </c>
      <c r="AQ47">
        <v>2</v>
      </c>
      <c r="AR47">
        <v>1654276124.349999</v>
      </c>
      <c r="AS47">
        <v>418.0204333333333</v>
      </c>
      <c r="AT47">
        <v>420.01586666666668</v>
      </c>
      <c r="AU47">
        <v>19.127383333333331</v>
      </c>
      <c r="AV47">
        <v>18.12849666666667</v>
      </c>
      <c r="AW47">
        <v>414.3527666666667</v>
      </c>
      <c r="AX47">
        <v>18.96454666666666</v>
      </c>
      <c r="AY47">
        <v>599.99389999999994</v>
      </c>
      <c r="AZ47">
        <v>84.627193333333338</v>
      </c>
      <c r="BA47">
        <v>9.9971736666666686E-2</v>
      </c>
      <c r="BB47">
        <v>22.222773333333329</v>
      </c>
      <c r="BC47">
        <v>21.98931</v>
      </c>
      <c r="BD47">
        <v>999.9000000000002</v>
      </c>
      <c r="BE47">
        <v>0</v>
      </c>
      <c r="BF47">
        <v>0</v>
      </c>
      <c r="BG47">
        <v>10001.531666666669</v>
      </c>
      <c r="BH47">
        <v>30.51778666666667</v>
      </c>
      <c r="BI47">
        <v>0.87852703333333326</v>
      </c>
      <c r="BJ47">
        <v>-1.995477666666666</v>
      </c>
      <c r="BK47">
        <v>426.17183333333338</v>
      </c>
      <c r="BL47">
        <v>427.77076666666659</v>
      </c>
      <c r="BM47">
        <v>0.99888050000000006</v>
      </c>
      <c r="BN47">
        <v>420.01586666666668</v>
      </c>
      <c r="BO47">
        <v>18.12849666666667</v>
      </c>
      <c r="BP47">
        <v>1.6186959999999999</v>
      </c>
      <c r="BQ47">
        <v>1.5341646666666671</v>
      </c>
      <c r="BR47">
        <v>14.13793666666667</v>
      </c>
      <c r="BS47">
        <v>13.31296</v>
      </c>
      <c r="BT47">
        <v>99.99799666666668</v>
      </c>
      <c r="BU47">
        <v>0.64297786666666668</v>
      </c>
      <c r="BV47">
        <v>0.3570220999999999</v>
      </c>
      <c r="BW47">
        <v>27</v>
      </c>
      <c r="BX47">
        <v>1670.1353333333329</v>
      </c>
      <c r="BY47">
        <v>1654275483.0999999</v>
      </c>
      <c r="BZ47" t="s">
        <v>387</v>
      </c>
      <c r="CA47">
        <v>1654275480.0999999</v>
      </c>
      <c r="CB47">
        <v>1654275483.0999999</v>
      </c>
      <c r="CC47">
        <v>4</v>
      </c>
      <c r="CD47">
        <v>-0.39800000000000002</v>
      </c>
      <c r="CE47">
        <v>1.7999999999999999E-2</v>
      </c>
      <c r="CF47">
        <v>3.6680000000000001</v>
      </c>
      <c r="CG47">
        <v>0.161</v>
      </c>
      <c r="CH47">
        <v>420</v>
      </c>
      <c r="CI47">
        <v>19</v>
      </c>
      <c r="CJ47">
        <v>0.35</v>
      </c>
      <c r="CK47">
        <v>7.0000000000000007E-2</v>
      </c>
      <c r="CL47">
        <v>-1.9951274999999999</v>
      </c>
      <c r="CM47">
        <v>-3.8654859287048607E-2</v>
      </c>
      <c r="CN47">
        <v>3.3269948959233457E-2</v>
      </c>
      <c r="CO47">
        <v>1</v>
      </c>
      <c r="CP47">
        <v>0.99110632499999995</v>
      </c>
      <c r="CQ47">
        <v>7.0771846153845686E-2</v>
      </c>
      <c r="CR47">
        <v>2.0863422174211371E-2</v>
      </c>
      <c r="CS47">
        <v>1</v>
      </c>
      <c r="CT47">
        <v>2</v>
      </c>
      <c r="CU47">
        <v>2</v>
      </c>
      <c r="CV47" t="s">
        <v>333</v>
      </c>
      <c r="CW47">
        <v>3.2332100000000001</v>
      </c>
      <c r="CX47">
        <v>2.7813099999999999</v>
      </c>
      <c r="CY47">
        <v>8.17827E-2</v>
      </c>
      <c r="CZ47">
        <v>8.3731600000000003E-2</v>
      </c>
      <c r="DA47">
        <v>8.6081000000000005E-2</v>
      </c>
      <c r="DB47">
        <v>8.4879399999999994E-2</v>
      </c>
      <c r="DC47">
        <v>23241.5</v>
      </c>
      <c r="DD47">
        <v>22908.400000000001</v>
      </c>
      <c r="DE47">
        <v>24334.9</v>
      </c>
      <c r="DF47">
        <v>22272.3</v>
      </c>
      <c r="DG47">
        <v>32859</v>
      </c>
      <c r="DH47">
        <v>26012.1</v>
      </c>
      <c r="DI47">
        <v>39767</v>
      </c>
      <c r="DJ47">
        <v>30852.9</v>
      </c>
      <c r="DK47">
        <v>2.1813199999999999</v>
      </c>
      <c r="DL47">
        <v>2.25522</v>
      </c>
      <c r="DM47">
        <v>-3.54014E-2</v>
      </c>
      <c r="DN47">
        <v>0</v>
      </c>
      <c r="DO47">
        <v>22.5564</v>
      </c>
      <c r="DP47">
        <v>999.9</v>
      </c>
      <c r="DQ47">
        <v>65.599999999999994</v>
      </c>
      <c r="DR47">
        <v>24.1</v>
      </c>
      <c r="DS47">
        <v>23.355899999999998</v>
      </c>
      <c r="DT47">
        <v>63.516599999999997</v>
      </c>
      <c r="DU47">
        <v>14.427099999999999</v>
      </c>
      <c r="DV47">
        <v>2</v>
      </c>
      <c r="DW47">
        <v>3.0439500000000001E-2</v>
      </c>
      <c r="DX47">
        <v>2.69922</v>
      </c>
      <c r="DY47">
        <v>20.357099999999999</v>
      </c>
      <c r="DZ47">
        <v>5.2295699999999998</v>
      </c>
      <c r="EA47">
        <v>11.939</v>
      </c>
      <c r="EB47">
        <v>4.9778500000000001</v>
      </c>
      <c r="EC47">
        <v>3.28125</v>
      </c>
      <c r="ED47">
        <v>1143.4000000000001</v>
      </c>
      <c r="EE47">
        <v>3891.2</v>
      </c>
      <c r="EF47">
        <v>325.8</v>
      </c>
      <c r="EG47">
        <v>102.2</v>
      </c>
      <c r="EH47">
        <v>4.9716500000000003</v>
      </c>
      <c r="EI47">
        <v>1.8613599999999999</v>
      </c>
      <c r="EJ47">
        <v>1.8667899999999999</v>
      </c>
      <c r="EK47">
        <v>1.8579600000000001</v>
      </c>
      <c r="EL47">
        <v>1.8626199999999999</v>
      </c>
      <c r="EM47">
        <v>1.8631</v>
      </c>
      <c r="EN47">
        <v>1.86399</v>
      </c>
      <c r="EO47">
        <v>1.8597699999999999</v>
      </c>
      <c r="EP47">
        <v>0</v>
      </c>
      <c r="EQ47">
        <v>0</v>
      </c>
      <c r="ER47">
        <v>0</v>
      </c>
      <c r="ES47">
        <v>0</v>
      </c>
      <c r="ET47" t="s">
        <v>334</v>
      </c>
      <c r="EU47" t="s">
        <v>335</v>
      </c>
      <c r="EV47" t="s">
        <v>336</v>
      </c>
      <c r="EW47" t="s">
        <v>336</v>
      </c>
      <c r="EX47" t="s">
        <v>336</v>
      </c>
      <c r="EY47" t="s">
        <v>336</v>
      </c>
      <c r="EZ47">
        <v>0</v>
      </c>
      <c r="FA47">
        <v>100</v>
      </c>
      <c r="FB47">
        <v>100</v>
      </c>
      <c r="FC47">
        <v>3.6680000000000001</v>
      </c>
      <c r="FD47">
        <v>0.16209999999999999</v>
      </c>
      <c r="FE47">
        <v>3.5187414626704978</v>
      </c>
      <c r="FF47">
        <v>6.7843858137211317E-4</v>
      </c>
      <c r="FG47">
        <v>-9.1149672394835243E-7</v>
      </c>
      <c r="FH47">
        <v>3.4220399332756191E-10</v>
      </c>
      <c r="FI47">
        <v>4.4544603632416913E-2</v>
      </c>
      <c r="FJ47">
        <v>-1.0294496597657229E-2</v>
      </c>
      <c r="FK47">
        <v>9.3241379300954626E-4</v>
      </c>
      <c r="FL47">
        <v>-3.1998259251072341E-6</v>
      </c>
      <c r="FM47">
        <v>1</v>
      </c>
      <c r="FN47">
        <v>2092</v>
      </c>
      <c r="FO47">
        <v>0</v>
      </c>
      <c r="FP47">
        <v>27</v>
      </c>
      <c r="FQ47">
        <v>10.9</v>
      </c>
      <c r="FR47">
        <v>10.8</v>
      </c>
      <c r="FS47">
        <v>1.3525400000000001</v>
      </c>
      <c r="FT47">
        <v>2.3913600000000002</v>
      </c>
      <c r="FU47">
        <v>2.1496599999999999</v>
      </c>
      <c r="FV47">
        <v>2.7587899999999999</v>
      </c>
      <c r="FW47">
        <v>2.1508799999999999</v>
      </c>
      <c r="FX47">
        <v>2.3779300000000001</v>
      </c>
      <c r="FY47">
        <v>29.261399999999998</v>
      </c>
      <c r="FZ47">
        <v>15.445399999999999</v>
      </c>
      <c r="GA47">
        <v>19</v>
      </c>
      <c r="GB47">
        <v>614.45399999999995</v>
      </c>
      <c r="GC47">
        <v>702.22199999999998</v>
      </c>
      <c r="GD47">
        <v>19.999099999999999</v>
      </c>
      <c r="GE47">
        <v>27.491099999999999</v>
      </c>
      <c r="GF47">
        <v>30.000299999999999</v>
      </c>
      <c r="GG47">
        <v>27.347899999999999</v>
      </c>
      <c r="GH47">
        <v>27.310500000000001</v>
      </c>
      <c r="GI47">
        <v>27.105</v>
      </c>
      <c r="GJ47">
        <v>24.079899999999999</v>
      </c>
      <c r="GK47">
        <v>2.57775</v>
      </c>
      <c r="GL47">
        <v>20</v>
      </c>
      <c r="GM47">
        <v>420</v>
      </c>
      <c r="GN47">
        <v>18.135200000000001</v>
      </c>
      <c r="GO47">
        <v>100.575</v>
      </c>
      <c r="GP47">
        <v>101.188</v>
      </c>
    </row>
    <row r="48" spans="1:198" x14ac:dyDescent="0.25">
      <c r="A48">
        <v>32</v>
      </c>
      <c r="B48">
        <v>1654276208.0999999</v>
      </c>
      <c r="C48">
        <v>3007</v>
      </c>
      <c r="D48" t="s">
        <v>404</v>
      </c>
      <c r="E48" t="s">
        <v>405</v>
      </c>
      <c r="F48">
        <v>15</v>
      </c>
      <c r="G48">
        <v>1654276200.099999</v>
      </c>
      <c r="H48">
        <f t="shared" si="0"/>
        <v>2.0547539294036073E-3</v>
      </c>
      <c r="I48">
        <f t="shared" si="1"/>
        <v>2.0547539294036072</v>
      </c>
      <c r="J48">
        <f t="shared" si="2"/>
        <v>1.1790358181307046</v>
      </c>
      <c r="K48">
        <f t="shared" si="3"/>
        <v>419.03938709677431</v>
      </c>
      <c r="L48">
        <f t="shared" si="4"/>
        <v>399.68926997053632</v>
      </c>
      <c r="M48">
        <f t="shared" si="5"/>
        <v>33.86477720850668</v>
      </c>
      <c r="N48">
        <f t="shared" si="6"/>
        <v>35.504269320683889</v>
      </c>
      <c r="O48">
        <f t="shared" si="7"/>
        <v>0.17130359494839348</v>
      </c>
      <c r="P48">
        <f t="shared" si="8"/>
        <v>3.1878458460383778</v>
      </c>
      <c r="Q48">
        <f t="shared" si="9"/>
        <v>0.16634906104979372</v>
      </c>
      <c r="R48">
        <f t="shared" si="10"/>
        <v>0.10440137222754185</v>
      </c>
      <c r="S48">
        <f t="shared" si="11"/>
        <v>8.8991338062516085</v>
      </c>
      <c r="T48">
        <f t="shared" si="12"/>
        <v>21.697819477049158</v>
      </c>
      <c r="U48">
        <f t="shared" si="13"/>
        <v>21.87499032258064</v>
      </c>
      <c r="V48">
        <f t="shared" si="14"/>
        <v>2.6333439267578598</v>
      </c>
      <c r="W48">
        <f t="shared" si="15"/>
        <v>60.254712383744561</v>
      </c>
      <c r="X48">
        <f t="shared" si="16"/>
        <v>1.6130069493339299</v>
      </c>
      <c r="Y48">
        <f t="shared" si="17"/>
        <v>2.6769805804750382</v>
      </c>
      <c r="Z48">
        <f t="shared" si="18"/>
        <v>1.0203369774239299</v>
      </c>
      <c r="AA48">
        <f t="shared" si="19"/>
        <v>-90.614648286699079</v>
      </c>
      <c r="AB48">
        <f t="shared" si="20"/>
        <v>46.317672042556062</v>
      </c>
      <c r="AC48">
        <f t="shared" si="21"/>
        <v>2.9817400768969873</v>
      </c>
      <c r="AD48">
        <f t="shared" si="22"/>
        <v>-32.416102360994422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45505.054582913202</v>
      </c>
      <c r="AJ48">
        <f t="shared" si="26"/>
        <v>50.000561290322587</v>
      </c>
      <c r="AK48">
        <f t="shared" si="27"/>
        <v>42.536088544924027</v>
      </c>
      <c r="AL48">
        <f t="shared" si="28"/>
        <v>0.85071222096774191</v>
      </c>
      <c r="AM48">
        <f t="shared" si="29"/>
        <v>0.17798067814838711</v>
      </c>
      <c r="AN48">
        <v>2.75</v>
      </c>
      <c r="AO48">
        <v>0.5</v>
      </c>
      <c r="AP48" t="s">
        <v>331</v>
      </c>
      <c r="AQ48">
        <v>2</v>
      </c>
      <c r="AR48">
        <v>1654276200.099999</v>
      </c>
      <c r="AS48">
        <v>419.03938709677431</v>
      </c>
      <c r="AT48">
        <v>419.97441935483869</v>
      </c>
      <c r="AU48">
        <v>19.037525806451612</v>
      </c>
      <c r="AV48">
        <v>18.1136870967742</v>
      </c>
      <c r="AW48">
        <v>415.37158064516137</v>
      </c>
      <c r="AX48">
        <v>18.87659032258064</v>
      </c>
      <c r="AY48">
        <v>599.99654838709694</v>
      </c>
      <c r="AZ48">
        <v>84.627793548387089</v>
      </c>
      <c r="BA48">
        <v>9.996812258064515E-2</v>
      </c>
      <c r="BB48">
        <v>22.1444935483871</v>
      </c>
      <c r="BC48">
        <v>21.87499032258064</v>
      </c>
      <c r="BD48">
        <v>999.90000000000032</v>
      </c>
      <c r="BE48">
        <v>0</v>
      </c>
      <c r="BF48">
        <v>0</v>
      </c>
      <c r="BG48">
        <v>10004.606774193549</v>
      </c>
      <c r="BH48">
        <v>15.01002258064516</v>
      </c>
      <c r="BI48">
        <v>0.88162012903225795</v>
      </c>
      <c r="BJ48">
        <v>-0.93507229032258055</v>
      </c>
      <c r="BK48">
        <v>427.17167741935492</v>
      </c>
      <c r="BL48">
        <v>427.72209677419352</v>
      </c>
      <c r="BM48">
        <v>0.92383964516129025</v>
      </c>
      <c r="BN48">
        <v>419.97441935483869</v>
      </c>
      <c r="BO48">
        <v>18.1136870967742</v>
      </c>
      <c r="BP48">
        <v>1.611103548387097</v>
      </c>
      <c r="BQ48">
        <v>1.532921935483871</v>
      </c>
      <c r="BR48">
        <v>14.06541935483871</v>
      </c>
      <c r="BS48">
        <v>13.30053870967742</v>
      </c>
      <c r="BT48">
        <v>50.000561290322587</v>
      </c>
      <c r="BU48">
        <v>0.64292409677419349</v>
      </c>
      <c r="BV48">
        <v>0.35707583870967752</v>
      </c>
      <c r="BW48">
        <v>27</v>
      </c>
      <c r="BX48">
        <v>835.06993548387095</v>
      </c>
      <c r="BY48">
        <v>1654275483.0999999</v>
      </c>
      <c r="BZ48" t="s">
        <v>387</v>
      </c>
      <c r="CA48">
        <v>1654275480.0999999</v>
      </c>
      <c r="CB48">
        <v>1654275483.0999999</v>
      </c>
      <c r="CC48">
        <v>4</v>
      </c>
      <c r="CD48">
        <v>-0.39800000000000002</v>
      </c>
      <c r="CE48">
        <v>1.7999999999999999E-2</v>
      </c>
      <c r="CF48">
        <v>3.6680000000000001</v>
      </c>
      <c r="CG48">
        <v>0.161</v>
      </c>
      <c r="CH48">
        <v>420</v>
      </c>
      <c r="CI48">
        <v>19</v>
      </c>
      <c r="CJ48">
        <v>0.35</v>
      </c>
      <c r="CK48">
        <v>7.0000000000000007E-2</v>
      </c>
      <c r="CL48">
        <v>-0.9438231250000001</v>
      </c>
      <c r="CM48">
        <v>4.1630037523452783E-2</v>
      </c>
      <c r="CN48">
        <v>3.2195407004095712E-2</v>
      </c>
      <c r="CO48">
        <v>1</v>
      </c>
      <c r="CP48">
        <v>0.92571115000000004</v>
      </c>
      <c r="CQ48">
        <v>-3.4262859287054533E-2</v>
      </c>
      <c r="CR48">
        <v>3.51137726220069E-3</v>
      </c>
      <c r="CS48">
        <v>1</v>
      </c>
      <c r="CT48">
        <v>2</v>
      </c>
      <c r="CU48">
        <v>2</v>
      </c>
      <c r="CV48" t="s">
        <v>333</v>
      </c>
      <c r="CW48">
        <v>3.2332700000000001</v>
      </c>
      <c r="CX48">
        <v>2.78146</v>
      </c>
      <c r="CY48">
        <v>8.1926799999999994E-2</v>
      </c>
      <c r="CZ48">
        <v>8.3715800000000007E-2</v>
      </c>
      <c r="DA48">
        <v>8.5899299999999998E-2</v>
      </c>
      <c r="DB48">
        <v>8.4868399999999997E-2</v>
      </c>
      <c r="DC48">
        <v>23237</v>
      </c>
      <c r="DD48">
        <v>22906.799999999999</v>
      </c>
      <c r="DE48">
        <v>24334.1</v>
      </c>
      <c r="DF48">
        <v>22270.400000000001</v>
      </c>
      <c r="DG48">
        <v>32864.5</v>
      </c>
      <c r="DH48">
        <v>26010.2</v>
      </c>
      <c r="DI48">
        <v>39765.699999999997</v>
      </c>
      <c r="DJ48">
        <v>30850.2</v>
      </c>
      <c r="DK48">
        <v>2.1808200000000002</v>
      </c>
      <c r="DL48">
        <v>2.2538499999999999</v>
      </c>
      <c r="DM48">
        <v>-3.2428699999999998E-2</v>
      </c>
      <c r="DN48">
        <v>0</v>
      </c>
      <c r="DO48">
        <v>22.4055</v>
      </c>
      <c r="DP48">
        <v>999.9</v>
      </c>
      <c r="DQ48">
        <v>65.400000000000006</v>
      </c>
      <c r="DR48">
        <v>24.2</v>
      </c>
      <c r="DS48">
        <v>23.424700000000001</v>
      </c>
      <c r="DT48">
        <v>63.836599999999997</v>
      </c>
      <c r="DU48">
        <v>14.398999999999999</v>
      </c>
      <c r="DV48">
        <v>2</v>
      </c>
      <c r="DW48">
        <v>3.2578799999999998E-2</v>
      </c>
      <c r="DX48">
        <v>2.7424200000000001</v>
      </c>
      <c r="DY48">
        <v>20.357299999999999</v>
      </c>
      <c r="DZ48">
        <v>5.2304700000000004</v>
      </c>
      <c r="EA48">
        <v>11.9382</v>
      </c>
      <c r="EB48">
        <v>4.9782999999999999</v>
      </c>
      <c r="EC48">
        <v>3.2812000000000001</v>
      </c>
      <c r="ED48">
        <v>1145.5999999999999</v>
      </c>
      <c r="EE48">
        <v>3901</v>
      </c>
      <c r="EF48">
        <v>326.8</v>
      </c>
      <c r="EG48">
        <v>102.2</v>
      </c>
      <c r="EH48">
        <v>4.9716800000000001</v>
      </c>
      <c r="EI48">
        <v>1.8613999999999999</v>
      </c>
      <c r="EJ48">
        <v>1.8668199999999999</v>
      </c>
      <c r="EK48">
        <v>1.8579699999999999</v>
      </c>
      <c r="EL48">
        <v>1.8626100000000001</v>
      </c>
      <c r="EM48">
        <v>1.8631</v>
      </c>
      <c r="EN48">
        <v>1.8640099999999999</v>
      </c>
      <c r="EO48">
        <v>1.8597999999999999</v>
      </c>
      <c r="EP48">
        <v>0</v>
      </c>
      <c r="EQ48">
        <v>0</v>
      </c>
      <c r="ER48">
        <v>0</v>
      </c>
      <c r="ES48">
        <v>0</v>
      </c>
      <c r="ET48" t="s">
        <v>334</v>
      </c>
      <c r="EU48" t="s">
        <v>335</v>
      </c>
      <c r="EV48" t="s">
        <v>336</v>
      </c>
      <c r="EW48" t="s">
        <v>336</v>
      </c>
      <c r="EX48" t="s">
        <v>336</v>
      </c>
      <c r="EY48" t="s">
        <v>336</v>
      </c>
      <c r="EZ48">
        <v>0</v>
      </c>
      <c r="FA48">
        <v>100</v>
      </c>
      <c r="FB48">
        <v>100</v>
      </c>
      <c r="FC48">
        <v>3.6669999999999998</v>
      </c>
      <c r="FD48">
        <v>0.16089999999999999</v>
      </c>
      <c r="FE48">
        <v>3.5187414626704978</v>
      </c>
      <c r="FF48">
        <v>6.7843858137211317E-4</v>
      </c>
      <c r="FG48">
        <v>-9.1149672394835243E-7</v>
      </c>
      <c r="FH48">
        <v>3.4220399332756191E-10</v>
      </c>
      <c r="FI48">
        <v>4.4544603632416913E-2</v>
      </c>
      <c r="FJ48">
        <v>-1.0294496597657229E-2</v>
      </c>
      <c r="FK48">
        <v>9.3241379300954626E-4</v>
      </c>
      <c r="FL48">
        <v>-3.1998259251072341E-6</v>
      </c>
      <c r="FM48">
        <v>1</v>
      </c>
      <c r="FN48">
        <v>2092</v>
      </c>
      <c r="FO48">
        <v>0</v>
      </c>
      <c r="FP48">
        <v>27</v>
      </c>
      <c r="FQ48">
        <v>12.1</v>
      </c>
      <c r="FR48">
        <v>12.1</v>
      </c>
      <c r="FS48">
        <v>1.3537600000000001</v>
      </c>
      <c r="FT48">
        <v>2.3889200000000002</v>
      </c>
      <c r="FU48">
        <v>2.1496599999999999</v>
      </c>
      <c r="FV48">
        <v>2.7587899999999999</v>
      </c>
      <c r="FW48">
        <v>2.1508799999999999</v>
      </c>
      <c r="FX48">
        <v>2.3730500000000001</v>
      </c>
      <c r="FY48">
        <v>29.367599999999999</v>
      </c>
      <c r="FZ48">
        <v>15.427899999999999</v>
      </c>
      <c r="GA48">
        <v>19</v>
      </c>
      <c r="GB48">
        <v>614.654</v>
      </c>
      <c r="GC48">
        <v>701.69200000000001</v>
      </c>
      <c r="GD48">
        <v>20.002800000000001</v>
      </c>
      <c r="GE48">
        <v>27.5273</v>
      </c>
      <c r="GF48">
        <v>30.000399999999999</v>
      </c>
      <c r="GG48">
        <v>27.400300000000001</v>
      </c>
      <c r="GH48">
        <v>27.364999999999998</v>
      </c>
      <c r="GI48">
        <v>27.108899999999998</v>
      </c>
      <c r="GJ48">
        <v>24.357800000000001</v>
      </c>
      <c r="GK48">
        <v>1.45258</v>
      </c>
      <c r="GL48">
        <v>20</v>
      </c>
      <c r="GM48">
        <v>420</v>
      </c>
      <c r="GN48">
        <v>18.064900000000002</v>
      </c>
      <c r="GO48">
        <v>100.572</v>
      </c>
      <c r="GP48">
        <v>101.18</v>
      </c>
    </row>
    <row r="49" spans="1:198" x14ac:dyDescent="0.25">
      <c r="A49">
        <v>33</v>
      </c>
      <c r="B49">
        <v>1654276289.0999999</v>
      </c>
      <c r="C49">
        <v>3088</v>
      </c>
      <c r="D49" t="s">
        <v>406</v>
      </c>
      <c r="E49" t="s">
        <v>407</v>
      </c>
      <c r="F49">
        <v>15</v>
      </c>
      <c r="G49">
        <v>1654276281.099999</v>
      </c>
      <c r="H49">
        <f t="shared" ref="H49:H80" si="30">(I49)/1000</f>
        <v>1.9507612164850301E-3</v>
      </c>
      <c r="I49">
        <f t="shared" ref="I49:I80" si="31">1000*AY49*AG49*(AU49-AV49)/(100*AN49*(1000-AG49*AU49))</f>
        <v>1.9507612164850301</v>
      </c>
      <c r="J49">
        <f t="shared" ref="J49:J80" si="32">AY49*AG49*(AT49-AS49*(1000-AG49*AV49)/(1000-AG49*AU49))/(100*AN49)</f>
        <v>-1.3303723103671459</v>
      </c>
      <c r="K49">
        <f t="shared" ref="K49:K80" si="33">AS49 - IF(AG49&gt;1, J49*AN49*100/(AI49*BG49), 0)</f>
        <v>420.22206451612902</v>
      </c>
      <c r="L49">
        <f t="shared" ref="L49:L80" si="34">((R49-H49/2)*K49-J49)/(R49+H49/2)</f>
        <v>425.30555162050121</v>
      </c>
      <c r="M49">
        <f t="shared" ref="M49:M80" si="35">L49*(AZ49+BA49)/1000</f>
        <v>36.035013482906081</v>
      </c>
      <c r="N49">
        <f t="shared" ref="N49:N80" si="36">(AS49 - IF(AG49&gt;1, J49*AN49*100/(AI49*BG49), 0))*(AZ49+BA49)/1000</f>
        <v>35.604303078002445</v>
      </c>
      <c r="O49">
        <f t="shared" ref="O49:O80" si="37">2/((1/Q49-1/P49)+SIGN(Q49)*SQRT((1/Q49-1/P49)*(1/Q49-1/P49) + 4*AO49/((AO49+1)*(AO49+1))*(2*1/Q49*1/P49-1/P49*1/P49)))</f>
        <v>0.16302052016601221</v>
      </c>
      <c r="P49">
        <f t="shared" ref="P49:P80" si="38">IF(LEFT(AP49,1)&lt;&gt;"0",IF(LEFT(AP49,1)="1",3,AQ49),$D$5+$E$5*(BG49*AZ49/($K$5*1000))+$F$5*(BG49*AZ49/($K$5*1000))*MAX(MIN(AN49,$J$5),$I$5)*MAX(MIN(AN49,$J$5),$I$5)+$G$5*MAX(MIN(AN49,$J$5),$I$5)*(BG49*AZ49/($K$5*1000))+$H$5*(BG49*AZ49/($K$5*1000))*(BG49*AZ49/($K$5*1000)))</f>
        <v>3.1860053209482166</v>
      </c>
      <c r="Q49">
        <f t="shared" ref="Q49:Q80" si="39">H49*(1000-(1000*0.61365*EXP(17.502*U49/(240.97+U49))/(AZ49+BA49)+AU49)/2)/(1000*0.61365*EXP(17.502*U49/(240.97+U49))/(AZ49+BA49)-AU49)</f>
        <v>0.15852425172060214</v>
      </c>
      <c r="R49">
        <f t="shared" ref="R49:R80" si="40">1/((AO49+1)/(O49/1.6)+1/(P49/1.37)) + AO49/((AO49+1)/(O49/1.6) + AO49/(P49/1.37))</f>
        <v>9.9471299812889491E-2</v>
      </c>
      <c r="S49">
        <f t="shared" ref="S49:S80" si="41">(AJ49*AM49)</f>
        <v>0</v>
      </c>
      <c r="T49">
        <f t="shared" ref="T49:T80" si="42">(BB49+(S49+2*0.95*0.0000000567*(((BB49+$B$7)+273)^4-(BB49+273)^4)-44100*H49)/(1.84*29.3*P49+8*0.95*0.0000000567*(BB49+273)^3))</f>
        <v>21.593900505812428</v>
      </c>
      <c r="U49">
        <f t="shared" ref="U49:U80" si="43">($C$7*BC49+$D$7*BD49+$E$7*T49)</f>
        <v>21.77796774193548</v>
      </c>
      <c r="V49">
        <f t="shared" ref="V49:V80" si="44">0.61365*EXP(17.502*U49/(240.97+U49))</f>
        <v>2.6177876363266597</v>
      </c>
      <c r="W49">
        <f t="shared" ref="W49:W80" si="45">(X49/Y49*100)</f>
        <v>60.102886529900445</v>
      </c>
      <c r="X49">
        <f t="shared" ref="X49:X80" si="46">AU49*(AZ49+BA49)/1000</f>
        <v>1.6011116428845618</v>
      </c>
      <c r="Y49">
        <f t="shared" ref="Y49:Y80" si="47">0.61365*EXP(17.502*BB49/(240.97+BB49))</f>
        <v>2.663951326344415</v>
      </c>
      <c r="Z49">
        <f t="shared" ref="Z49:Z80" si="48">(V49-AU49*(AZ49+BA49)/1000)</f>
        <v>1.0166759934420979</v>
      </c>
      <c r="AA49">
        <f t="shared" ref="AA49:AA80" si="49">(-H49*44100)</f>
        <v>-86.028569646989823</v>
      </c>
      <c r="AB49">
        <f t="shared" ref="AB49:AB80" si="50">2*29.3*P49*0.92*(BB49-U49)</f>
        <v>49.203713828346743</v>
      </c>
      <c r="AC49">
        <f t="shared" ref="AC49:AC80" si="51">2*0.95*0.0000000567*(((BB49+$B$7)+273)^4-(U49+273)^4)</f>
        <v>3.1665085664494397</v>
      </c>
      <c r="AD49">
        <f t="shared" ref="AD49:AD80" si="52">S49+AC49+AA49+AB49</f>
        <v>-33.658347252193643</v>
      </c>
      <c r="AE49">
        <v>0</v>
      </c>
      <c r="AF49">
        <v>0</v>
      </c>
      <c r="AG49">
        <f t="shared" ref="AG49:AG80" si="53">IF(AE49*$H$13&gt;=AI49,1,(AI49/(AI49-AE49*$H$13)))</f>
        <v>1</v>
      </c>
      <c r="AH49">
        <f t="shared" ref="AH49:AH80" si="54">(AG49-1)*100</f>
        <v>0</v>
      </c>
      <c r="AI49">
        <f t="shared" ref="AI49:AI80" si="55">MAX(0,($B$13+$C$13*BG49)/(1+$D$13*BG49)*AZ49/(BB49+273)*$E$13)</f>
        <v>45483.305882833134</v>
      </c>
      <c r="AJ49">
        <f t="shared" ref="AJ49:AJ80" si="56">$B$11*BH49+$C$11*BI49+$D$11*BT49</f>
        <v>0</v>
      </c>
      <c r="AK49">
        <f t="shared" ref="AK49:AK80" si="57">AJ49*AL49</f>
        <v>0</v>
      </c>
      <c r="AL49">
        <f t="shared" ref="AL49:AL80" si="58">($B$11*$D$9+$C$11*$D$9+$D$11*(BU49*$E$9+BV49*$G$9))/($B$11+$C$11+$D$11)</f>
        <v>0</v>
      </c>
      <c r="AM49">
        <f t="shared" ref="AM49:AM80" si="59">($B$11*$K$9+$C$11*$K$9+$D$11*(BU49*$L$9+BV49*$N$9))/($B$11+$C$11+$D$11)</f>
        <v>0</v>
      </c>
      <c r="AN49">
        <v>2.75</v>
      </c>
      <c r="AO49">
        <v>0.5</v>
      </c>
      <c r="AP49" t="s">
        <v>331</v>
      </c>
      <c r="AQ49">
        <v>2</v>
      </c>
      <c r="AR49">
        <v>1654276281.099999</v>
      </c>
      <c r="AS49">
        <v>420.22206451612902</v>
      </c>
      <c r="AT49">
        <v>419.98803225806438</v>
      </c>
      <c r="AU49">
        <v>18.89722258064516</v>
      </c>
      <c r="AV49">
        <v>18.020025806451621</v>
      </c>
      <c r="AW49">
        <v>416.55425806451609</v>
      </c>
      <c r="AX49">
        <v>18.739222580645151</v>
      </c>
      <c r="AY49">
        <v>600.00419354838709</v>
      </c>
      <c r="AZ49">
        <v>84.627329032258061</v>
      </c>
      <c r="BA49">
        <v>0.1000236806451613</v>
      </c>
      <c r="BB49">
        <v>22.064429032258062</v>
      </c>
      <c r="BC49">
        <v>21.77796774193548</v>
      </c>
      <c r="BD49">
        <v>999.90000000000032</v>
      </c>
      <c r="BE49">
        <v>0</v>
      </c>
      <c r="BF49">
        <v>0</v>
      </c>
      <c r="BG49">
        <v>9996.8503225806453</v>
      </c>
      <c r="BH49">
        <v>-0.57621696774193554</v>
      </c>
      <c r="BI49">
        <v>0.8859463225806451</v>
      </c>
      <c r="BJ49">
        <v>0.23410429032258059</v>
      </c>
      <c r="BK49">
        <v>428.31619354838722</v>
      </c>
      <c r="BL49">
        <v>427.69512903225802</v>
      </c>
      <c r="BM49">
        <v>0.87718561290322572</v>
      </c>
      <c r="BN49">
        <v>419.98803225806438</v>
      </c>
      <c r="BO49">
        <v>18.020025806451621</v>
      </c>
      <c r="BP49">
        <v>1.599221612903226</v>
      </c>
      <c r="BQ49">
        <v>1.524987741935484</v>
      </c>
      <c r="BR49">
        <v>13.951306451612901</v>
      </c>
      <c r="BS49">
        <v>13.22102258064516</v>
      </c>
      <c r="BT49">
        <v>0</v>
      </c>
      <c r="BU49">
        <v>0</v>
      </c>
      <c r="BV49">
        <v>0</v>
      </c>
      <c r="BW49">
        <v>26</v>
      </c>
      <c r="BX49">
        <v>1</v>
      </c>
      <c r="BY49">
        <v>1654275483.0999999</v>
      </c>
      <c r="BZ49" t="s">
        <v>387</v>
      </c>
      <c r="CA49">
        <v>1654275480.0999999</v>
      </c>
      <c r="CB49">
        <v>1654275483.0999999</v>
      </c>
      <c r="CC49">
        <v>4</v>
      </c>
      <c r="CD49">
        <v>-0.39800000000000002</v>
      </c>
      <c r="CE49">
        <v>1.7999999999999999E-2</v>
      </c>
      <c r="CF49">
        <v>3.6680000000000001</v>
      </c>
      <c r="CG49">
        <v>0.161</v>
      </c>
      <c r="CH49">
        <v>420</v>
      </c>
      <c r="CI49">
        <v>19</v>
      </c>
      <c r="CJ49">
        <v>0.35</v>
      </c>
      <c r="CK49">
        <v>7.0000000000000007E-2</v>
      </c>
      <c r="CL49">
        <v>0.22997742500000001</v>
      </c>
      <c r="CM49">
        <v>8.7512814258911067E-2</v>
      </c>
      <c r="CN49">
        <v>2.6043619248183901E-2</v>
      </c>
      <c r="CO49">
        <v>1</v>
      </c>
      <c r="CP49">
        <v>0.87894174999999986</v>
      </c>
      <c r="CQ49">
        <v>-4.1854694183865462E-2</v>
      </c>
      <c r="CR49">
        <v>4.2002029578938156E-3</v>
      </c>
      <c r="CS49">
        <v>1</v>
      </c>
      <c r="CT49">
        <v>2</v>
      </c>
      <c r="CU49">
        <v>2</v>
      </c>
      <c r="CV49" t="s">
        <v>333</v>
      </c>
      <c r="CW49">
        <v>3.2331099999999999</v>
      </c>
      <c r="CX49">
        <v>2.7814399999999999</v>
      </c>
      <c r="CY49">
        <v>8.2103899999999994E-2</v>
      </c>
      <c r="CZ49">
        <v>8.3710999999999994E-2</v>
      </c>
      <c r="DA49">
        <v>8.54433E-2</v>
      </c>
      <c r="DB49">
        <v>8.4550500000000001E-2</v>
      </c>
      <c r="DC49">
        <v>23231.4</v>
      </c>
      <c r="DD49">
        <v>22905.200000000001</v>
      </c>
      <c r="DE49">
        <v>24333</v>
      </c>
      <c r="DF49">
        <v>22268.799999999999</v>
      </c>
      <c r="DG49">
        <v>32879.9</v>
      </c>
      <c r="DH49">
        <v>26017.3</v>
      </c>
      <c r="DI49">
        <v>39764.199999999997</v>
      </c>
      <c r="DJ49">
        <v>30847.8</v>
      </c>
      <c r="DK49">
        <v>2.1802700000000002</v>
      </c>
      <c r="DL49">
        <v>2.2525300000000001</v>
      </c>
      <c r="DM49">
        <v>-3.1351999999999998E-2</v>
      </c>
      <c r="DN49">
        <v>0</v>
      </c>
      <c r="DO49">
        <v>22.291699999999999</v>
      </c>
      <c r="DP49">
        <v>999.9</v>
      </c>
      <c r="DQ49">
        <v>65.3</v>
      </c>
      <c r="DR49">
        <v>24.3</v>
      </c>
      <c r="DS49">
        <v>23.5306</v>
      </c>
      <c r="DT49">
        <v>63.7166</v>
      </c>
      <c r="DU49">
        <v>14.431100000000001</v>
      </c>
      <c r="DV49">
        <v>2</v>
      </c>
      <c r="DW49">
        <v>3.4308900000000003E-2</v>
      </c>
      <c r="DX49">
        <v>2.6652399999999998</v>
      </c>
      <c r="DY49">
        <v>20.360199999999999</v>
      </c>
      <c r="DZ49">
        <v>5.2301700000000002</v>
      </c>
      <c r="EA49">
        <v>11.9384</v>
      </c>
      <c r="EB49">
        <v>4.9786999999999999</v>
      </c>
      <c r="EC49">
        <v>3.2815300000000001</v>
      </c>
      <c r="ED49">
        <v>1148</v>
      </c>
      <c r="EE49">
        <v>3912.5</v>
      </c>
      <c r="EF49">
        <v>327.39999999999998</v>
      </c>
      <c r="EG49">
        <v>102.2</v>
      </c>
      <c r="EH49">
        <v>4.9716500000000003</v>
      </c>
      <c r="EI49">
        <v>1.86137</v>
      </c>
      <c r="EJ49">
        <v>1.8668199999999999</v>
      </c>
      <c r="EK49">
        <v>1.8580000000000001</v>
      </c>
      <c r="EL49">
        <v>1.8626</v>
      </c>
      <c r="EM49">
        <v>1.8631</v>
      </c>
      <c r="EN49">
        <v>1.8640000000000001</v>
      </c>
      <c r="EO49">
        <v>1.8597900000000001</v>
      </c>
      <c r="EP49">
        <v>0</v>
      </c>
      <c r="EQ49">
        <v>0</v>
      </c>
      <c r="ER49">
        <v>0</v>
      </c>
      <c r="ES49">
        <v>0</v>
      </c>
      <c r="ET49" t="s">
        <v>334</v>
      </c>
      <c r="EU49" t="s">
        <v>335</v>
      </c>
      <c r="EV49" t="s">
        <v>336</v>
      </c>
      <c r="EW49" t="s">
        <v>336</v>
      </c>
      <c r="EX49" t="s">
        <v>336</v>
      </c>
      <c r="EY49" t="s">
        <v>336</v>
      </c>
      <c r="EZ49">
        <v>0</v>
      </c>
      <c r="FA49">
        <v>100</v>
      </c>
      <c r="FB49">
        <v>100</v>
      </c>
      <c r="FC49">
        <v>3.6680000000000001</v>
      </c>
      <c r="FD49">
        <v>0.158</v>
      </c>
      <c r="FE49">
        <v>3.5187414626704978</v>
      </c>
      <c r="FF49">
        <v>6.7843858137211317E-4</v>
      </c>
      <c r="FG49">
        <v>-9.1149672394835243E-7</v>
      </c>
      <c r="FH49">
        <v>3.4220399332756191E-10</v>
      </c>
      <c r="FI49">
        <v>4.4544603632416913E-2</v>
      </c>
      <c r="FJ49">
        <v>-1.0294496597657229E-2</v>
      </c>
      <c r="FK49">
        <v>9.3241379300954626E-4</v>
      </c>
      <c r="FL49">
        <v>-3.1998259251072341E-6</v>
      </c>
      <c r="FM49">
        <v>1</v>
      </c>
      <c r="FN49">
        <v>2092</v>
      </c>
      <c r="FO49">
        <v>0</v>
      </c>
      <c r="FP49">
        <v>27</v>
      </c>
      <c r="FQ49">
        <v>13.5</v>
      </c>
      <c r="FR49">
        <v>13.4</v>
      </c>
      <c r="FS49">
        <v>1.3525400000000001</v>
      </c>
      <c r="FT49">
        <v>2.3889200000000002</v>
      </c>
      <c r="FU49">
        <v>2.1496599999999999</v>
      </c>
      <c r="FV49">
        <v>2.7563499999999999</v>
      </c>
      <c r="FW49">
        <v>2.1508799999999999</v>
      </c>
      <c r="FX49">
        <v>2.36084</v>
      </c>
      <c r="FY49">
        <v>29.4314</v>
      </c>
      <c r="FZ49">
        <v>15.4192</v>
      </c>
      <c r="GA49">
        <v>19</v>
      </c>
      <c r="GB49">
        <v>614.70799999999997</v>
      </c>
      <c r="GC49">
        <v>701.01800000000003</v>
      </c>
      <c r="GD49">
        <v>19.998200000000001</v>
      </c>
      <c r="GE49">
        <v>27.562000000000001</v>
      </c>
      <c r="GF49">
        <v>30</v>
      </c>
      <c r="GG49">
        <v>27.442900000000002</v>
      </c>
      <c r="GH49">
        <v>27.405100000000001</v>
      </c>
      <c r="GI49">
        <v>27.107800000000001</v>
      </c>
      <c r="GJ49">
        <v>24.909400000000002</v>
      </c>
      <c r="GK49">
        <v>0.32796799999999998</v>
      </c>
      <c r="GL49">
        <v>20</v>
      </c>
      <c r="GM49">
        <v>420</v>
      </c>
      <c r="GN49">
        <v>18.019600000000001</v>
      </c>
      <c r="GO49">
        <v>100.568</v>
      </c>
      <c r="GP49">
        <v>101.172</v>
      </c>
    </row>
    <row r="50" spans="1:198" x14ac:dyDescent="0.25">
      <c r="A50">
        <v>34</v>
      </c>
      <c r="B50">
        <v>1654276924</v>
      </c>
      <c r="C50">
        <v>3722.900000095367</v>
      </c>
      <c r="D50" t="s">
        <v>410</v>
      </c>
      <c r="E50" t="s">
        <v>411</v>
      </c>
      <c r="F50">
        <v>15</v>
      </c>
      <c r="G50">
        <v>1654276916</v>
      </c>
      <c r="H50">
        <f t="shared" si="30"/>
        <v>2.4138142348927283E-3</v>
      </c>
      <c r="I50">
        <f t="shared" si="31"/>
        <v>2.4138142348927283</v>
      </c>
      <c r="J50">
        <f t="shared" si="32"/>
        <v>12.522826769268772</v>
      </c>
      <c r="K50">
        <f t="shared" si="33"/>
        <v>415.94299999999998</v>
      </c>
      <c r="L50">
        <f t="shared" si="34"/>
        <v>265.45923198985088</v>
      </c>
      <c r="M50">
        <f t="shared" si="35"/>
        <v>22.485572452686188</v>
      </c>
      <c r="N50">
        <f t="shared" si="36"/>
        <v>35.232213973425601</v>
      </c>
      <c r="O50">
        <f t="shared" si="37"/>
        <v>0.14495525811115501</v>
      </c>
      <c r="P50">
        <f t="shared" si="38"/>
        <v>3.1878907087658299</v>
      </c>
      <c r="Q50">
        <f t="shared" si="39"/>
        <v>0.14139060352638327</v>
      </c>
      <c r="R50">
        <f t="shared" si="40"/>
        <v>8.8682096078303393E-2</v>
      </c>
      <c r="S50">
        <f t="shared" si="41"/>
        <v>427.13683647972101</v>
      </c>
      <c r="T50">
        <f t="shared" si="42"/>
        <v>23.608808084839438</v>
      </c>
      <c r="U50">
        <f t="shared" si="43"/>
        <v>23.958445161290321</v>
      </c>
      <c r="V50">
        <f t="shared" si="44"/>
        <v>2.9875065870976631</v>
      </c>
      <c r="W50">
        <f t="shared" si="45"/>
        <v>60.087196198221484</v>
      </c>
      <c r="X50">
        <f t="shared" si="46"/>
        <v>1.5804280633991254</v>
      </c>
      <c r="Y50">
        <f t="shared" si="47"/>
        <v>2.6302243462741308</v>
      </c>
      <c r="Z50">
        <f t="shared" si="48"/>
        <v>1.4070785236985377</v>
      </c>
      <c r="AA50">
        <f t="shared" si="49"/>
        <v>-106.44920775876932</v>
      </c>
      <c r="AB50">
        <f t="shared" si="50"/>
        <v>-361.41110466094523</v>
      </c>
      <c r="AC50">
        <f t="shared" si="51"/>
        <v>-23.479049917246531</v>
      </c>
      <c r="AD50">
        <f t="shared" si="52"/>
        <v>-64.202525857240062</v>
      </c>
      <c r="AE50">
        <v>0</v>
      </c>
      <c r="AF50">
        <v>0</v>
      </c>
      <c r="AG50">
        <f t="shared" si="53"/>
        <v>1</v>
      </c>
      <c r="AH50">
        <f t="shared" si="54"/>
        <v>0</v>
      </c>
      <c r="AI50">
        <f t="shared" si="55"/>
        <v>45529.814378816445</v>
      </c>
      <c r="AJ50">
        <f t="shared" si="56"/>
        <v>2399.9822580645159</v>
      </c>
      <c r="AK50">
        <f t="shared" si="57"/>
        <v>2041.6888440488506</v>
      </c>
      <c r="AL50">
        <f t="shared" si="58"/>
        <v>0.85070997387096781</v>
      </c>
      <c r="AM50">
        <f t="shared" si="59"/>
        <v>0.17797499754193549</v>
      </c>
      <c r="AN50">
        <v>1.8</v>
      </c>
      <c r="AO50">
        <v>0.5</v>
      </c>
      <c r="AP50" t="s">
        <v>331</v>
      </c>
      <c r="AQ50">
        <v>2</v>
      </c>
      <c r="AR50">
        <v>1654276916</v>
      </c>
      <c r="AS50">
        <v>415.94299999999998</v>
      </c>
      <c r="AT50">
        <v>420.00106451612908</v>
      </c>
      <c r="AU50">
        <v>18.658151612903229</v>
      </c>
      <c r="AV50">
        <v>17.947516129032259</v>
      </c>
      <c r="AW50">
        <v>412.47267741935491</v>
      </c>
      <c r="AX50">
        <v>18.50554838709677</v>
      </c>
      <c r="AY50">
        <v>599.99796774193544</v>
      </c>
      <c r="AZ50">
        <v>84.604467741935494</v>
      </c>
      <c r="BA50">
        <v>9.9960445161290296E-2</v>
      </c>
      <c r="BB50">
        <v>21.855574193548389</v>
      </c>
      <c r="BC50">
        <v>23.958445161290321</v>
      </c>
      <c r="BD50">
        <v>999.90000000000032</v>
      </c>
      <c r="BE50">
        <v>0</v>
      </c>
      <c r="BF50">
        <v>0</v>
      </c>
      <c r="BG50">
        <v>10002.940322580651</v>
      </c>
      <c r="BH50">
        <v>726.55248387096765</v>
      </c>
      <c r="BI50">
        <v>0.94928938709677413</v>
      </c>
      <c r="BJ50">
        <v>-4.05809</v>
      </c>
      <c r="BK50">
        <v>423.85132258064522</v>
      </c>
      <c r="BL50">
        <v>427.67690322580648</v>
      </c>
      <c r="BM50">
        <v>0.71063683870967753</v>
      </c>
      <c r="BN50">
        <v>420.00106451612908</v>
      </c>
      <c r="BO50">
        <v>17.947516129032259</v>
      </c>
      <c r="BP50">
        <v>1.5785629032258059</v>
      </c>
      <c r="BQ50">
        <v>1.5184409677419359</v>
      </c>
      <c r="BR50">
        <v>13.75111612903226</v>
      </c>
      <c r="BS50">
        <v>13.15512580645162</v>
      </c>
      <c r="BT50">
        <v>2399.9822580645159</v>
      </c>
      <c r="BU50">
        <v>0.64299993548387113</v>
      </c>
      <c r="BV50">
        <v>0.35700003225806443</v>
      </c>
      <c r="BW50">
        <v>25</v>
      </c>
      <c r="BX50">
        <v>40084.258064516122</v>
      </c>
      <c r="BY50">
        <v>1654276810.0999999</v>
      </c>
      <c r="BZ50" t="s">
        <v>412</v>
      </c>
      <c r="CA50">
        <v>1654276810.0999999</v>
      </c>
      <c r="CB50">
        <v>1654276803.0999999</v>
      </c>
      <c r="CC50">
        <v>5</v>
      </c>
      <c r="CD50">
        <v>-0.19700000000000001</v>
      </c>
      <c r="CE50">
        <v>0</v>
      </c>
      <c r="CF50">
        <v>3.4710000000000001</v>
      </c>
      <c r="CG50">
        <v>0.14199999999999999</v>
      </c>
      <c r="CH50">
        <v>420</v>
      </c>
      <c r="CI50">
        <v>18</v>
      </c>
      <c r="CJ50">
        <v>0.57999999999999996</v>
      </c>
      <c r="CK50">
        <v>0.14000000000000001</v>
      </c>
      <c r="CL50">
        <v>-4.0597560000000001</v>
      </c>
      <c r="CM50">
        <v>-5.4744540337697663E-2</v>
      </c>
      <c r="CN50">
        <v>2.9864757474320758E-2</v>
      </c>
      <c r="CO50">
        <v>1</v>
      </c>
      <c r="CP50">
        <v>0.70065967500000004</v>
      </c>
      <c r="CQ50">
        <v>8.396054409005678E-2</v>
      </c>
      <c r="CR50">
        <v>2.218224598455654E-2</v>
      </c>
      <c r="CS50">
        <v>1</v>
      </c>
      <c r="CT50">
        <v>2</v>
      </c>
      <c r="CU50">
        <v>2</v>
      </c>
      <c r="CV50" t="s">
        <v>333</v>
      </c>
      <c r="CW50">
        <v>3.2347399999999999</v>
      </c>
      <c r="CX50">
        <v>2.78146</v>
      </c>
      <c r="CY50">
        <v>8.1689100000000001E-2</v>
      </c>
      <c r="CZ50">
        <v>8.3919099999999996E-2</v>
      </c>
      <c r="DA50">
        <v>8.4819500000000006E-2</v>
      </c>
      <c r="DB50">
        <v>8.4471699999999997E-2</v>
      </c>
      <c r="DC50">
        <v>23307.599999999999</v>
      </c>
      <c r="DD50">
        <v>22948.7</v>
      </c>
      <c r="DE50">
        <v>24396.400000000001</v>
      </c>
      <c r="DF50">
        <v>22311.8</v>
      </c>
      <c r="DG50">
        <v>32983.699999999997</v>
      </c>
      <c r="DH50">
        <v>26067.8</v>
      </c>
      <c r="DI50">
        <v>39863.9</v>
      </c>
      <c r="DJ50">
        <v>30907.1</v>
      </c>
      <c r="DK50">
        <v>2.2070699999999999</v>
      </c>
      <c r="DL50">
        <v>2.2715200000000002</v>
      </c>
      <c r="DM50">
        <v>0.107117</v>
      </c>
      <c r="DN50">
        <v>0</v>
      </c>
      <c r="DO50">
        <v>22.176500000000001</v>
      </c>
      <c r="DP50">
        <v>999.9</v>
      </c>
      <c r="DQ50">
        <v>63.9</v>
      </c>
      <c r="DR50">
        <v>25</v>
      </c>
      <c r="DS50">
        <v>24.015799999999999</v>
      </c>
      <c r="DT50">
        <v>63.546700000000001</v>
      </c>
      <c r="DU50">
        <v>14.711499999999999</v>
      </c>
      <c r="DV50">
        <v>2</v>
      </c>
      <c r="DW50">
        <v>-8.8219000000000006E-2</v>
      </c>
      <c r="DX50">
        <v>1.51441</v>
      </c>
      <c r="DY50">
        <v>20.350999999999999</v>
      </c>
      <c r="DZ50">
        <v>5.23271</v>
      </c>
      <c r="EA50">
        <v>11.9381</v>
      </c>
      <c r="EB50">
        <v>4.9793500000000002</v>
      </c>
      <c r="EC50">
        <v>3.282</v>
      </c>
      <c r="ED50">
        <v>1165.8</v>
      </c>
      <c r="EE50">
        <v>3999.1</v>
      </c>
      <c r="EF50">
        <v>327.5</v>
      </c>
      <c r="EG50">
        <v>102.4</v>
      </c>
      <c r="EH50">
        <v>4.9717000000000002</v>
      </c>
      <c r="EI50">
        <v>1.8613999999999999</v>
      </c>
      <c r="EJ50">
        <v>1.86687</v>
      </c>
      <c r="EK50">
        <v>1.8580099999999999</v>
      </c>
      <c r="EL50">
        <v>1.8625799999999999</v>
      </c>
      <c r="EM50">
        <v>1.8631</v>
      </c>
      <c r="EN50">
        <v>1.8640099999999999</v>
      </c>
      <c r="EO50">
        <v>1.8597699999999999</v>
      </c>
      <c r="EP50">
        <v>0</v>
      </c>
      <c r="EQ50">
        <v>0</v>
      </c>
      <c r="ER50">
        <v>0</v>
      </c>
      <c r="ES50">
        <v>0</v>
      </c>
      <c r="ET50" t="s">
        <v>334</v>
      </c>
      <c r="EU50" t="s">
        <v>335</v>
      </c>
      <c r="EV50" t="s">
        <v>336</v>
      </c>
      <c r="EW50" t="s">
        <v>336</v>
      </c>
      <c r="EX50" t="s">
        <v>336</v>
      </c>
      <c r="EY50" t="s">
        <v>336</v>
      </c>
      <c r="EZ50">
        <v>0</v>
      </c>
      <c r="FA50">
        <v>100</v>
      </c>
      <c r="FB50">
        <v>100</v>
      </c>
      <c r="FC50">
        <v>3.4710000000000001</v>
      </c>
      <c r="FD50">
        <v>0.1522</v>
      </c>
      <c r="FE50">
        <v>3.3216217951693658</v>
      </c>
      <c r="FF50">
        <v>6.7843858137211317E-4</v>
      </c>
      <c r="FG50">
        <v>-9.1149672394835243E-7</v>
      </c>
      <c r="FH50">
        <v>3.4220399332756191E-10</v>
      </c>
      <c r="FI50">
        <v>4.408667948905489E-2</v>
      </c>
      <c r="FJ50">
        <v>-1.0294496597657229E-2</v>
      </c>
      <c r="FK50">
        <v>9.3241379300954626E-4</v>
      </c>
      <c r="FL50">
        <v>-3.1998259251072341E-6</v>
      </c>
      <c r="FM50">
        <v>1</v>
      </c>
      <c r="FN50">
        <v>2092</v>
      </c>
      <c r="FO50">
        <v>0</v>
      </c>
      <c r="FP50">
        <v>27</v>
      </c>
      <c r="FQ50">
        <v>1.9</v>
      </c>
      <c r="FR50">
        <v>2</v>
      </c>
      <c r="FS50">
        <v>1.3525400000000001</v>
      </c>
      <c r="FT50">
        <v>2.4011200000000001</v>
      </c>
      <c r="FU50">
        <v>2.1496599999999999</v>
      </c>
      <c r="FV50">
        <v>2.7526899999999999</v>
      </c>
      <c r="FW50">
        <v>2.1508799999999999</v>
      </c>
      <c r="FX50">
        <v>2.3535200000000001</v>
      </c>
      <c r="FY50">
        <v>29.665700000000001</v>
      </c>
      <c r="FZ50">
        <v>15.235300000000001</v>
      </c>
      <c r="GA50">
        <v>19</v>
      </c>
      <c r="GB50">
        <v>622.35699999999997</v>
      </c>
      <c r="GC50">
        <v>703.85799999999995</v>
      </c>
      <c r="GD50">
        <v>19.998699999999999</v>
      </c>
      <c r="GE50">
        <v>26.126000000000001</v>
      </c>
      <c r="GF50">
        <v>29.998899999999999</v>
      </c>
      <c r="GG50">
        <v>26.320699999999999</v>
      </c>
      <c r="GH50">
        <v>26.3201</v>
      </c>
      <c r="GI50">
        <v>27.108599999999999</v>
      </c>
      <c r="GJ50">
        <v>26.463899999999999</v>
      </c>
      <c r="GK50">
        <v>0</v>
      </c>
      <c r="GL50">
        <v>20</v>
      </c>
      <c r="GM50">
        <v>420</v>
      </c>
      <c r="GN50">
        <v>17.959800000000001</v>
      </c>
      <c r="GO50">
        <v>100.824</v>
      </c>
      <c r="GP50">
        <v>101.367</v>
      </c>
    </row>
    <row r="51" spans="1:198" x14ac:dyDescent="0.25">
      <c r="A51">
        <v>35</v>
      </c>
      <c r="B51">
        <v>1654276997</v>
      </c>
      <c r="C51">
        <v>3795.900000095367</v>
      </c>
      <c r="D51" t="s">
        <v>413</v>
      </c>
      <c r="E51" t="s">
        <v>414</v>
      </c>
      <c r="F51">
        <v>15</v>
      </c>
      <c r="G51">
        <v>1654276989</v>
      </c>
      <c r="H51">
        <f t="shared" si="30"/>
        <v>2.4033133019226347E-3</v>
      </c>
      <c r="I51">
        <f t="shared" si="31"/>
        <v>2.4033133019226347</v>
      </c>
      <c r="J51">
        <f t="shared" si="32"/>
        <v>13.696984158642538</v>
      </c>
      <c r="K51">
        <f t="shared" si="33"/>
        <v>415.59332258064518</v>
      </c>
      <c r="L51">
        <f t="shared" si="34"/>
        <v>262.06824184576425</v>
      </c>
      <c r="M51">
        <f t="shared" si="35"/>
        <v>22.196649358104331</v>
      </c>
      <c r="N51">
        <f t="shared" si="36"/>
        <v>35.199912785774359</v>
      </c>
      <c r="O51">
        <f t="shared" si="37"/>
        <v>0.15472024734003695</v>
      </c>
      <c r="P51">
        <f t="shared" si="38"/>
        <v>3.1861707785543993</v>
      </c>
      <c r="Q51">
        <f t="shared" si="39"/>
        <v>0.15066425294133706</v>
      </c>
      <c r="R51">
        <f t="shared" si="40"/>
        <v>9.4520716844276625E-2</v>
      </c>
      <c r="S51">
        <f t="shared" si="41"/>
        <v>355.95016608861226</v>
      </c>
      <c r="T51">
        <f t="shared" si="42"/>
        <v>23.133277934714172</v>
      </c>
      <c r="U51">
        <f t="shared" si="43"/>
        <v>23.42317419354838</v>
      </c>
      <c r="V51">
        <f t="shared" si="44"/>
        <v>2.892757558460886</v>
      </c>
      <c r="W51">
        <f t="shared" si="45"/>
        <v>60.299580793946525</v>
      </c>
      <c r="X51">
        <f t="shared" si="46"/>
        <v>1.577354429017749</v>
      </c>
      <c r="Y51">
        <f t="shared" si="47"/>
        <v>2.6158630097410223</v>
      </c>
      <c r="Z51">
        <f t="shared" si="48"/>
        <v>1.315403129443137</v>
      </c>
      <c r="AA51">
        <f t="shared" si="49"/>
        <v>-105.98611661478819</v>
      </c>
      <c r="AB51">
        <f t="shared" si="50"/>
        <v>-284.66970629609926</v>
      </c>
      <c r="AC51">
        <f t="shared" si="51"/>
        <v>-18.444891219453812</v>
      </c>
      <c r="AD51">
        <f t="shared" si="52"/>
        <v>-53.150548041729024</v>
      </c>
      <c r="AE51">
        <v>0</v>
      </c>
      <c r="AF51">
        <v>0</v>
      </c>
      <c r="AG51">
        <f t="shared" si="53"/>
        <v>1</v>
      </c>
      <c r="AH51">
        <f t="shared" si="54"/>
        <v>0</v>
      </c>
      <c r="AI51">
        <f t="shared" si="55"/>
        <v>45511.64991494493</v>
      </c>
      <c r="AJ51">
        <f t="shared" si="56"/>
        <v>2000.001612903226</v>
      </c>
      <c r="AK51">
        <f t="shared" si="57"/>
        <v>1701.4213237257679</v>
      </c>
      <c r="AL51">
        <f t="shared" si="58"/>
        <v>0.8507099758064518</v>
      </c>
      <c r="AM51">
        <f t="shared" si="59"/>
        <v>0.17797493951612908</v>
      </c>
      <c r="AN51">
        <v>1.8</v>
      </c>
      <c r="AO51">
        <v>0.5</v>
      </c>
      <c r="AP51" t="s">
        <v>331</v>
      </c>
      <c r="AQ51">
        <v>2</v>
      </c>
      <c r="AR51">
        <v>1654276989</v>
      </c>
      <c r="AS51">
        <v>415.59332258064518</v>
      </c>
      <c r="AT51">
        <v>420.00206451612911</v>
      </c>
      <c r="AU51">
        <v>18.62328387096774</v>
      </c>
      <c r="AV51">
        <v>17.915716129032258</v>
      </c>
      <c r="AW51">
        <v>412.12290322580651</v>
      </c>
      <c r="AX51">
        <v>18.47138709677419</v>
      </c>
      <c r="AY51">
        <v>599.99912903225811</v>
      </c>
      <c r="AZ51">
        <v>84.597977419354848</v>
      </c>
      <c r="BA51">
        <v>9.9997435483870953E-2</v>
      </c>
      <c r="BB51">
        <v>21.765929032258061</v>
      </c>
      <c r="BC51">
        <v>23.42317419354838</v>
      </c>
      <c r="BD51">
        <v>999.90000000000032</v>
      </c>
      <c r="BE51">
        <v>0</v>
      </c>
      <c r="BF51">
        <v>0</v>
      </c>
      <c r="BG51">
        <v>9996.4096774193549</v>
      </c>
      <c r="BH51">
        <v>596.22619354838707</v>
      </c>
      <c r="BI51">
        <v>0.94443125806451622</v>
      </c>
      <c r="BJ51">
        <v>-4.4087951612903229</v>
      </c>
      <c r="BK51">
        <v>423.47980645161289</v>
      </c>
      <c r="BL51">
        <v>427.66393548387111</v>
      </c>
      <c r="BM51">
        <v>0.70756609677419369</v>
      </c>
      <c r="BN51">
        <v>420.00206451612911</v>
      </c>
      <c r="BO51">
        <v>17.915716129032258</v>
      </c>
      <c r="BP51">
        <v>1.5754916129032259</v>
      </c>
      <c r="BQ51">
        <v>1.515634193548387</v>
      </c>
      <c r="BR51">
        <v>13.72115161290322</v>
      </c>
      <c r="BS51">
        <v>13.1267870967742</v>
      </c>
      <c r="BT51">
        <v>2000.001612903226</v>
      </c>
      <c r="BU51">
        <v>0.64300080645161306</v>
      </c>
      <c r="BV51">
        <v>0.35699919354838711</v>
      </c>
      <c r="BW51">
        <v>25</v>
      </c>
      <c r="BX51">
        <v>33403.841935483877</v>
      </c>
      <c r="BY51">
        <v>1654276810.0999999</v>
      </c>
      <c r="BZ51" t="s">
        <v>412</v>
      </c>
      <c r="CA51">
        <v>1654276810.0999999</v>
      </c>
      <c r="CB51">
        <v>1654276803.0999999</v>
      </c>
      <c r="CC51">
        <v>5</v>
      </c>
      <c r="CD51">
        <v>-0.19700000000000001</v>
      </c>
      <c r="CE51">
        <v>0</v>
      </c>
      <c r="CF51">
        <v>3.4710000000000001</v>
      </c>
      <c r="CG51">
        <v>0.14199999999999999</v>
      </c>
      <c r="CH51">
        <v>420</v>
      </c>
      <c r="CI51">
        <v>18</v>
      </c>
      <c r="CJ51">
        <v>0.57999999999999996</v>
      </c>
      <c r="CK51">
        <v>0.14000000000000001</v>
      </c>
      <c r="CL51">
        <v>-4.4073107500000006</v>
      </c>
      <c r="CM51">
        <v>-3.8792870544045962E-3</v>
      </c>
      <c r="CN51">
        <v>4.0886535949350163E-2</v>
      </c>
      <c r="CO51">
        <v>1</v>
      </c>
      <c r="CP51">
        <v>0.70068364999999999</v>
      </c>
      <c r="CQ51">
        <v>6.177818386491489E-2</v>
      </c>
      <c r="CR51">
        <v>1.479636523533736E-2</v>
      </c>
      <c r="CS51">
        <v>1</v>
      </c>
      <c r="CT51">
        <v>2</v>
      </c>
      <c r="CU51">
        <v>2</v>
      </c>
      <c r="CV51" t="s">
        <v>333</v>
      </c>
      <c r="CW51">
        <v>3.23495</v>
      </c>
      <c r="CX51">
        <v>2.7812100000000002</v>
      </c>
      <c r="CY51">
        <v>8.1674999999999998E-2</v>
      </c>
      <c r="CZ51">
        <v>8.3954000000000001E-2</v>
      </c>
      <c r="DA51">
        <v>8.47802E-2</v>
      </c>
      <c r="DB51">
        <v>8.4414000000000003E-2</v>
      </c>
      <c r="DC51">
        <v>23319.4</v>
      </c>
      <c r="DD51">
        <v>22954.7</v>
      </c>
      <c r="DE51">
        <v>24407.5</v>
      </c>
      <c r="DF51">
        <v>22317.8</v>
      </c>
      <c r="DG51">
        <v>32993.4</v>
      </c>
      <c r="DH51">
        <v>26076.1</v>
      </c>
      <c r="DI51">
        <v>39874.199999999997</v>
      </c>
      <c r="DJ51">
        <v>30915.200000000001</v>
      </c>
      <c r="DK51">
        <v>2.2103999999999999</v>
      </c>
      <c r="DL51">
        <v>2.2744800000000001</v>
      </c>
      <c r="DM51">
        <v>8.3994100000000002E-2</v>
      </c>
      <c r="DN51">
        <v>0</v>
      </c>
      <c r="DO51">
        <v>22.022099999999998</v>
      </c>
      <c r="DP51">
        <v>999.9</v>
      </c>
      <c r="DQ51">
        <v>63.7</v>
      </c>
      <c r="DR51">
        <v>25</v>
      </c>
      <c r="DS51">
        <v>23.941500000000001</v>
      </c>
      <c r="DT51">
        <v>63.146700000000003</v>
      </c>
      <c r="DU51">
        <v>14.759600000000001</v>
      </c>
      <c r="DV51">
        <v>2</v>
      </c>
      <c r="DW51">
        <v>-0.106895</v>
      </c>
      <c r="DX51">
        <v>1.43218</v>
      </c>
      <c r="DY51">
        <v>20.357099999999999</v>
      </c>
      <c r="DZ51">
        <v>5.2330100000000002</v>
      </c>
      <c r="EA51">
        <v>11.9381</v>
      </c>
      <c r="EB51">
        <v>4.9792500000000004</v>
      </c>
      <c r="EC51">
        <v>3.282</v>
      </c>
      <c r="ED51">
        <v>1167.9000000000001</v>
      </c>
      <c r="EE51">
        <v>4010</v>
      </c>
      <c r="EF51">
        <v>327.5</v>
      </c>
      <c r="EG51">
        <v>102.4</v>
      </c>
      <c r="EH51">
        <v>4.9716899999999997</v>
      </c>
      <c r="EI51">
        <v>1.8614200000000001</v>
      </c>
      <c r="EJ51">
        <v>1.86686</v>
      </c>
      <c r="EK51">
        <v>1.8580099999999999</v>
      </c>
      <c r="EL51">
        <v>1.8626</v>
      </c>
      <c r="EM51">
        <v>1.8631</v>
      </c>
      <c r="EN51">
        <v>1.8640099999999999</v>
      </c>
      <c r="EO51">
        <v>1.8597999999999999</v>
      </c>
      <c r="EP51">
        <v>0</v>
      </c>
      <c r="EQ51">
        <v>0</v>
      </c>
      <c r="ER51">
        <v>0</v>
      </c>
      <c r="ES51">
        <v>0</v>
      </c>
      <c r="ET51" t="s">
        <v>334</v>
      </c>
      <c r="EU51" t="s">
        <v>335</v>
      </c>
      <c r="EV51" t="s">
        <v>336</v>
      </c>
      <c r="EW51" t="s">
        <v>336</v>
      </c>
      <c r="EX51" t="s">
        <v>336</v>
      </c>
      <c r="EY51" t="s">
        <v>336</v>
      </c>
      <c r="EZ51">
        <v>0</v>
      </c>
      <c r="FA51">
        <v>100</v>
      </c>
      <c r="FB51">
        <v>100</v>
      </c>
      <c r="FC51">
        <v>3.47</v>
      </c>
      <c r="FD51">
        <v>0.1517</v>
      </c>
      <c r="FE51">
        <v>3.3216217951693658</v>
      </c>
      <c r="FF51">
        <v>6.7843858137211317E-4</v>
      </c>
      <c r="FG51">
        <v>-9.1149672394835243E-7</v>
      </c>
      <c r="FH51">
        <v>3.4220399332756191E-10</v>
      </c>
      <c r="FI51">
        <v>4.408667948905489E-2</v>
      </c>
      <c r="FJ51">
        <v>-1.0294496597657229E-2</v>
      </c>
      <c r="FK51">
        <v>9.3241379300954626E-4</v>
      </c>
      <c r="FL51">
        <v>-3.1998259251072341E-6</v>
      </c>
      <c r="FM51">
        <v>1</v>
      </c>
      <c r="FN51">
        <v>2092</v>
      </c>
      <c r="FO51">
        <v>0</v>
      </c>
      <c r="FP51">
        <v>27</v>
      </c>
      <c r="FQ51">
        <v>3.1</v>
      </c>
      <c r="FR51">
        <v>3.2</v>
      </c>
      <c r="FS51">
        <v>1.3525400000000001</v>
      </c>
      <c r="FT51">
        <v>2.3950200000000001</v>
      </c>
      <c r="FU51">
        <v>2.1496599999999999</v>
      </c>
      <c r="FV51">
        <v>2.7526899999999999</v>
      </c>
      <c r="FW51">
        <v>2.1508799999999999</v>
      </c>
      <c r="FX51">
        <v>2.3742700000000001</v>
      </c>
      <c r="FY51">
        <v>29.665700000000001</v>
      </c>
      <c r="FZ51">
        <v>15.244</v>
      </c>
      <c r="GA51">
        <v>19</v>
      </c>
      <c r="GB51">
        <v>622.41399999999999</v>
      </c>
      <c r="GC51">
        <v>703.69500000000005</v>
      </c>
      <c r="GD51">
        <v>19.999099999999999</v>
      </c>
      <c r="GE51">
        <v>25.893599999999999</v>
      </c>
      <c r="GF51">
        <v>29.998999999999999</v>
      </c>
      <c r="GG51">
        <v>26.104800000000001</v>
      </c>
      <c r="GH51">
        <v>26.109200000000001</v>
      </c>
      <c r="GI51">
        <v>27.1051</v>
      </c>
      <c r="GJ51">
        <v>27.037700000000001</v>
      </c>
      <c r="GK51">
        <v>0</v>
      </c>
      <c r="GL51">
        <v>20</v>
      </c>
      <c r="GM51">
        <v>420</v>
      </c>
      <c r="GN51">
        <v>17.836600000000001</v>
      </c>
      <c r="GO51">
        <v>100.857</v>
      </c>
      <c r="GP51">
        <v>101.39400000000001</v>
      </c>
    </row>
    <row r="52" spans="1:198" x14ac:dyDescent="0.25">
      <c r="A52">
        <v>36</v>
      </c>
      <c r="B52">
        <v>1654277057.5</v>
      </c>
      <c r="C52">
        <v>3856.400000095367</v>
      </c>
      <c r="D52" t="s">
        <v>415</v>
      </c>
      <c r="E52" t="s">
        <v>416</v>
      </c>
      <c r="F52">
        <v>15</v>
      </c>
      <c r="G52">
        <v>1654277049.75</v>
      </c>
      <c r="H52">
        <f t="shared" si="30"/>
        <v>2.256068622430852E-3</v>
      </c>
      <c r="I52">
        <f t="shared" si="31"/>
        <v>2.2560686224308522</v>
      </c>
      <c r="J52">
        <f t="shared" si="32"/>
        <v>14.097918629081589</v>
      </c>
      <c r="K52">
        <f t="shared" si="33"/>
        <v>415.47989999999999</v>
      </c>
      <c r="L52">
        <f t="shared" si="34"/>
        <v>260.07682442387596</v>
      </c>
      <c r="M52">
        <f t="shared" si="35"/>
        <v>22.028309991032422</v>
      </c>
      <c r="N52">
        <f t="shared" si="36"/>
        <v>35.190832756888035</v>
      </c>
      <c r="O52">
        <f t="shared" si="37"/>
        <v>0.15656460952905171</v>
      </c>
      <c r="P52">
        <f t="shared" si="38"/>
        <v>3.1865953564477381</v>
      </c>
      <c r="Q52">
        <f t="shared" si="39"/>
        <v>0.15241327349245809</v>
      </c>
      <c r="R52">
        <f t="shared" si="40"/>
        <v>9.5622108753728563E-2</v>
      </c>
      <c r="S52">
        <f t="shared" si="41"/>
        <v>266.9637772356337</v>
      </c>
      <c r="T52">
        <f t="shared" si="42"/>
        <v>22.589011984160155</v>
      </c>
      <c r="U52">
        <f t="shared" si="43"/>
        <v>22.816443333333329</v>
      </c>
      <c r="V52">
        <f t="shared" si="44"/>
        <v>2.7885466067258293</v>
      </c>
      <c r="W52">
        <f t="shared" si="45"/>
        <v>60.246510110128263</v>
      </c>
      <c r="X52">
        <f t="shared" si="46"/>
        <v>1.5670384702366216</v>
      </c>
      <c r="Y52">
        <f t="shared" si="47"/>
        <v>2.6010443880851133</v>
      </c>
      <c r="Z52">
        <f t="shared" si="48"/>
        <v>1.2215081364892078</v>
      </c>
      <c r="AA52">
        <f t="shared" si="49"/>
        <v>-99.492626249200569</v>
      </c>
      <c r="AB52">
        <f t="shared" si="50"/>
        <v>-196.44268942346605</v>
      </c>
      <c r="AC52">
        <f t="shared" si="51"/>
        <v>-12.681428095278365</v>
      </c>
      <c r="AD52">
        <f t="shared" si="52"/>
        <v>-41.652966532311268</v>
      </c>
      <c r="AE52">
        <v>0</v>
      </c>
      <c r="AF52">
        <v>0</v>
      </c>
      <c r="AG52">
        <f t="shared" si="53"/>
        <v>1</v>
      </c>
      <c r="AH52">
        <f t="shared" si="54"/>
        <v>0</v>
      </c>
      <c r="AI52">
        <f t="shared" si="55"/>
        <v>45533.902610432648</v>
      </c>
      <c r="AJ52">
        <f t="shared" si="56"/>
        <v>1500.0063333333339</v>
      </c>
      <c r="AK52">
        <f t="shared" si="57"/>
        <v>1276.0704868304185</v>
      </c>
      <c r="AL52">
        <f t="shared" si="58"/>
        <v>0.85071006599999999</v>
      </c>
      <c r="AM52">
        <f t="shared" si="59"/>
        <v>0.17797510004</v>
      </c>
      <c r="AN52">
        <v>1.8</v>
      </c>
      <c r="AO52">
        <v>0.5</v>
      </c>
      <c r="AP52" t="s">
        <v>331</v>
      </c>
      <c r="AQ52">
        <v>2</v>
      </c>
      <c r="AR52">
        <v>1654277049.75</v>
      </c>
      <c r="AS52">
        <v>415.47989999999999</v>
      </c>
      <c r="AT52">
        <v>419.99040000000002</v>
      </c>
      <c r="AU52">
        <v>18.50121</v>
      </c>
      <c r="AV52">
        <v>17.836923333333331</v>
      </c>
      <c r="AW52">
        <v>412.00959999999998</v>
      </c>
      <c r="AX52">
        <v>18.35180333333334</v>
      </c>
      <c r="AY52">
        <v>600.01076666666677</v>
      </c>
      <c r="AZ52">
        <v>84.59920000000001</v>
      </c>
      <c r="BA52">
        <v>0.1000423866666667</v>
      </c>
      <c r="BB52">
        <v>21.672976666666671</v>
      </c>
      <c r="BC52">
        <v>22.816443333333329</v>
      </c>
      <c r="BD52">
        <v>999.9000000000002</v>
      </c>
      <c r="BE52">
        <v>0</v>
      </c>
      <c r="BF52">
        <v>0</v>
      </c>
      <c r="BG52">
        <v>9998.0666666666639</v>
      </c>
      <c r="BH52">
        <v>444.43106666666671</v>
      </c>
      <c r="BI52">
        <v>0.94850293333333346</v>
      </c>
      <c r="BJ52">
        <v>-4.5105276666666656</v>
      </c>
      <c r="BK52">
        <v>423.31169999999997</v>
      </c>
      <c r="BL52">
        <v>427.61783333333329</v>
      </c>
      <c r="BM52">
        <v>0.66428543333333334</v>
      </c>
      <c r="BN52">
        <v>419.99040000000002</v>
      </c>
      <c r="BO52">
        <v>17.836923333333331</v>
      </c>
      <c r="BP52">
        <v>1.565188666666667</v>
      </c>
      <c r="BQ52">
        <v>1.508991</v>
      </c>
      <c r="BR52">
        <v>13.620276666666671</v>
      </c>
      <c r="BS52">
        <v>13.059556666666669</v>
      </c>
      <c r="BT52">
        <v>1500.0063333333339</v>
      </c>
      <c r="BU52">
        <v>0.64299876666666655</v>
      </c>
      <c r="BV52">
        <v>0.35700126666666682</v>
      </c>
      <c r="BW52">
        <v>25</v>
      </c>
      <c r="BX52">
        <v>25052.92333333334</v>
      </c>
      <c r="BY52">
        <v>1654276810.0999999</v>
      </c>
      <c r="BZ52" t="s">
        <v>412</v>
      </c>
      <c r="CA52">
        <v>1654276810.0999999</v>
      </c>
      <c r="CB52">
        <v>1654276803.0999999</v>
      </c>
      <c r="CC52">
        <v>5</v>
      </c>
      <c r="CD52">
        <v>-0.19700000000000001</v>
      </c>
      <c r="CE52">
        <v>0</v>
      </c>
      <c r="CF52">
        <v>3.4710000000000001</v>
      </c>
      <c r="CG52">
        <v>0.14199999999999999</v>
      </c>
      <c r="CH52">
        <v>420</v>
      </c>
      <c r="CI52">
        <v>18</v>
      </c>
      <c r="CJ52">
        <v>0.57999999999999996</v>
      </c>
      <c r="CK52">
        <v>0.14000000000000001</v>
      </c>
      <c r="CL52">
        <v>-4.5106239024390238</v>
      </c>
      <c r="CM52">
        <v>5.8266480836235583E-2</v>
      </c>
      <c r="CN52">
        <v>3.245940570801184E-2</v>
      </c>
      <c r="CO52">
        <v>1</v>
      </c>
      <c r="CP52">
        <v>0.66310921951219504</v>
      </c>
      <c r="CQ52">
        <v>2.2249881533102318E-2</v>
      </c>
      <c r="CR52">
        <v>2.3924235442807848E-3</v>
      </c>
      <c r="CS52">
        <v>1</v>
      </c>
      <c r="CT52">
        <v>2</v>
      </c>
      <c r="CU52">
        <v>2</v>
      </c>
      <c r="CV52" t="s">
        <v>333</v>
      </c>
      <c r="CW52">
        <v>3.2351999999999999</v>
      </c>
      <c r="CX52">
        <v>2.7812800000000002</v>
      </c>
      <c r="CY52">
        <v>8.16968E-2</v>
      </c>
      <c r="CZ52">
        <v>8.3987500000000007E-2</v>
      </c>
      <c r="DA52">
        <v>8.4475700000000001E-2</v>
      </c>
      <c r="DB52">
        <v>8.4192400000000001E-2</v>
      </c>
      <c r="DC52">
        <v>23324</v>
      </c>
      <c r="DD52">
        <v>22958.6</v>
      </c>
      <c r="DE52">
        <v>24412.3</v>
      </c>
      <c r="DF52">
        <v>22322</v>
      </c>
      <c r="DG52">
        <v>33016.1</v>
      </c>
      <c r="DH52">
        <v>26087</v>
      </c>
      <c r="DI52">
        <v>39888.400000000001</v>
      </c>
      <c r="DJ52">
        <v>30920.799999999999</v>
      </c>
      <c r="DK52">
        <v>2.2129799999999999</v>
      </c>
      <c r="DL52">
        <v>2.2768799999999998</v>
      </c>
      <c r="DM52">
        <v>5.7794199999999997E-2</v>
      </c>
      <c r="DN52">
        <v>0</v>
      </c>
      <c r="DO52">
        <v>21.857299999999999</v>
      </c>
      <c r="DP52">
        <v>999.9</v>
      </c>
      <c r="DQ52">
        <v>63.6</v>
      </c>
      <c r="DR52">
        <v>25.1</v>
      </c>
      <c r="DS52">
        <v>24.046600000000002</v>
      </c>
      <c r="DT52">
        <v>63.566800000000001</v>
      </c>
      <c r="DU52">
        <v>14.7957</v>
      </c>
      <c r="DV52">
        <v>2</v>
      </c>
      <c r="DW52">
        <v>-0.119842</v>
      </c>
      <c r="DX52">
        <v>1.3894</v>
      </c>
      <c r="DY52">
        <v>20.363299999999999</v>
      </c>
      <c r="DZ52">
        <v>5.2331599999999998</v>
      </c>
      <c r="EA52">
        <v>11.9381</v>
      </c>
      <c r="EB52">
        <v>4.9793500000000002</v>
      </c>
      <c r="EC52">
        <v>3.282</v>
      </c>
      <c r="ED52">
        <v>1169.7</v>
      </c>
      <c r="EE52">
        <v>4019.7</v>
      </c>
      <c r="EF52">
        <v>327.5</v>
      </c>
      <c r="EG52">
        <v>102.5</v>
      </c>
      <c r="EH52">
        <v>4.9716800000000001</v>
      </c>
      <c r="EI52">
        <v>1.8614200000000001</v>
      </c>
      <c r="EJ52">
        <v>1.8668899999999999</v>
      </c>
      <c r="EK52">
        <v>1.8580099999999999</v>
      </c>
      <c r="EL52">
        <v>1.86263</v>
      </c>
      <c r="EM52">
        <v>1.8631</v>
      </c>
      <c r="EN52">
        <v>1.8640099999999999</v>
      </c>
      <c r="EO52">
        <v>1.8598399999999999</v>
      </c>
      <c r="EP52">
        <v>0</v>
      </c>
      <c r="EQ52">
        <v>0</v>
      </c>
      <c r="ER52">
        <v>0</v>
      </c>
      <c r="ES52">
        <v>0</v>
      </c>
      <c r="ET52" t="s">
        <v>334</v>
      </c>
      <c r="EU52" t="s">
        <v>335</v>
      </c>
      <c r="EV52" t="s">
        <v>336</v>
      </c>
      <c r="EW52" t="s">
        <v>336</v>
      </c>
      <c r="EX52" t="s">
        <v>336</v>
      </c>
      <c r="EY52" t="s">
        <v>336</v>
      </c>
      <c r="EZ52">
        <v>0</v>
      </c>
      <c r="FA52">
        <v>100</v>
      </c>
      <c r="FB52">
        <v>100</v>
      </c>
      <c r="FC52">
        <v>3.47</v>
      </c>
      <c r="FD52">
        <v>0.14960000000000001</v>
      </c>
      <c r="FE52">
        <v>3.3216217951693658</v>
      </c>
      <c r="FF52">
        <v>6.7843858137211317E-4</v>
      </c>
      <c r="FG52">
        <v>-9.1149672394835243E-7</v>
      </c>
      <c r="FH52">
        <v>3.4220399332756191E-10</v>
      </c>
      <c r="FI52">
        <v>4.408667948905489E-2</v>
      </c>
      <c r="FJ52">
        <v>-1.0294496597657229E-2</v>
      </c>
      <c r="FK52">
        <v>9.3241379300954626E-4</v>
      </c>
      <c r="FL52">
        <v>-3.1998259251072341E-6</v>
      </c>
      <c r="FM52">
        <v>1</v>
      </c>
      <c r="FN52">
        <v>2092</v>
      </c>
      <c r="FO52">
        <v>0</v>
      </c>
      <c r="FP52">
        <v>27</v>
      </c>
      <c r="FQ52">
        <v>4.0999999999999996</v>
      </c>
      <c r="FR52">
        <v>4.2</v>
      </c>
      <c r="FS52">
        <v>1.3525400000000001</v>
      </c>
      <c r="FT52">
        <v>2.3950200000000001</v>
      </c>
      <c r="FU52">
        <v>2.1496599999999999</v>
      </c>
      <c r="FV52">
        <v>2.7539099999999999</v>
      </c>
      <c r="FW52">
        <v>2.1508799999999999</v>
      </c>
      <c r="FX52">
        <v>2.3742700000000001</v>
      </c>
      <c r="FY52">
        <v>29.708300000000001</v>
      </c>
      <c r="FZ52">
        <v>15.244</v>
      </c>
      <c r="GA52">
        <v>19</v>
      </c>
      <c r="GB52">
        <v>622.48699999999997</v>
      </c>
      <c r="GC52">
        <v>703.7</v>
      </c>
      <c r="GD52">
        <v>19.999300000000002</v>
      </c>
      <c r="GE52">
        <v>25.725899999999999</v>
      </c>
      <c r="GF52">
        <v>29.999199999999998</v>
      </c>
      <c r="GG52">
        <v>25.940999999999999</v>
      </c>
      <c r="GH52">
        <v>25.948399999999999</v>
      </c>
      <c r="GI52">
        <v>27.105499999999999</v>
      </c>
      <c r="GJ52">
        <v>27.037700000000001</v>
      </c>
      <c r="GK52">
        <v>0</v>
      </c>
      <c r="GL52">
        <v>20</v>
      </c>
      <c r="GM52">
        <v>420</v>
      </c>
      <c r="GN52">
        <v>17.829699999999999</v>
      </c>
      <c r="GO52">
        <v>100.887</v>
      </c>
      <c r="GP52">
        <v>101.41200000000001</v>
      </c>
    </row>
    <row r="53" spans="1:198" x14ac:dyDescent="0.25">
      <c r="A53">
        <v>37</v>
      </c>
      <c r="B53">
        <v>1654277124.5</v>
      </c>
      <c r="C53">
        <v>3923.400000095367</v>
      </c>
      <c r="D53" t="s">
        <v>417</v>
      </c>
      <c r="E53" t="s">
        <v>418</v>
      </c>
      <c r="F53">
        <v>15</v>
      </c>
      <c r="G53">
        <v>1654277116.5</v>
      </c>
      <c r="H53">
        <f t="shared" si="30"/>
        <v>2.2896598281514045E-3</v>
      </c>
      <c r="I53">
        <f t="shared" si="31"/>
        <v>2.2896598281514047</v>
      </c>
      <c r="J53">
        <f t="shared" si="32"/>
        <v>14.458826158291433</v>
      </c>
      <c r="K53">
        <f t="shared" si="33"/>
        <v>415.37535483870971</v>
      </c>
      <c r="L53">
        <f t="shared" si="34"/>
        <v>265.13081199667027</v>
      </c>
      <c r="M53">
        <f t="shared" si="35"/>
        <v>22.456619585081768</v>
      </c>
      <c r="N53">
        <f t="shared" si="36"/>
        <v>35.182354922778288</v>
      </c>
      <c r="O53">
        <f t="shared" si="37"/>
        <v>0.16629227940866462</v>
      </c>
      <c r="P53">
        <f t="shared" si="38"/>
        <v>3.1874656320919699</v>
      </c>
      <c r="Q53">
        <f t="shared" si="39"/>
        <v>0.16161858746963695</v>
      </c>
      <c r="R53">
        <f t="shared" si="40"/>
        <v>0.1014205886387369</v>
      </c>
      <c r="S53">
        <f t="shared" si="41"/>
        <v>213.57109427835908</v>
      </c>
      <c r="T53">
        <f t="shared" si="42"/>
        <v>22.202433469508435</v>
      </c>
      <c r="U53">
        <f t="shared" si="43"/>
        <v>22.447254838709679</v>
      </c>
      <c r="V53">
        <f t="shared" si="44"/>
        <v>2.7267558814664574</v>
      </c>
      <c r="W53">
        <f t="shared" si="45"/>
        <v>60.183125310548881</v>
      </c>
      <c r="X53">
        <f t="shared" si="46"/>
        <v>1.5571491452049222</v>
      </c>
      <c r="Y53">
        <f t="shared" si="47"/>
        <v>2.5873517487999007</v>
      </c>
      <c r="Z53">
        <f t="shared" si="48"/>
        <v>1.1696067362615352</v>
      </c>
      <c r="AA53">
        <f t="shared" si="49"/>
        <v>-100.97399842147694</v>
      </c>
      <c r="AB53">
        <f t="shared" si="50"/>
        <v>-147.88445615689113</v>
      </c>
      <c r="AC53">
        <f t="shared" si="51"/>
        <v>-9.5220425958382595</v>
      </c>
      <c r="AD53">
        <f t="shared" si="52"/>
        <v>-44.809402895847242</v>
      </c>
      <c r="AE53">
        <v>0</v>
      </c>
      <c r="AF53">
        <v>0</v>
      </c>
      <c r="AG53">
        <f t="shared" si="53"/>
        <v>1</v>
      </c>
      <c r="AH53">
        <f t="shared" si="54"/>
        <v>0</v>
      </c>
      <c r="AI53">
        <f t="shared" si="55"/>
        <v>45563.399117484063</v>
      </c>
      <c r="AJ53">
        <f t="shared" si="56"/>
        <v>1200.0058064516129</v>
      </c>
      <c r="AK53">
        <f t="shared" si="57"/>
        <v>1020.8569036062776</v>
      </c>
      <c r="AL53">
        <f t="shared" si="58"/>
        <v>0.85070997000000015</v>
      </c>
      <c r="AM53">
        <f t="shared" si="59"/>
        <v>0.17797505072903227</v>
      </c>
      <c r="AN53">
        <v>1.8</v>
      </c>
      <c r="AO53">
        <v>0.5</v>
      </c>
      <c r="AP53" t="s">
        <v>331</v>
      </c>
      <c r="AQ53">
        <v>2</v>
      </c>
      <c r="AR53">
        <v>1654277116.5</v>
      </c>
      <c r="AS53">
        <v>415.37535483870971</v>
      </c>
      <c r="AT53">
        <v>419.9984193548388</v>
      </c>
      <c r="AU53">
        <v>18.38425483870968</v>
      </c>
      <c r="AV53">
        <v>17.709970967741931</v>
      </c>
      <c r="AW53">
        <v>411.90509677419362</v>
      </c>
      <c r="AX53">
        <v>18.23719354838709</v>
      </c>
      <c r="AY53">
        <v>599.9875161290322</v>
      </c>
      <c r="AZ53">
        <v>84.600193548387111</v>
      </c>
      <c r="BA53">
        <v>9.9956599999999993E-2</v>
      </c>
      <c r="BB53">
        <v>21.586674193548379</v>
      </c>
      <c r="BC53">
        <v>22.447254838709679</v>
      </c>
      <c r="BD53">
        <v>999.90000000000032</v>
      </c>
      <c r="BE53">
        <v>0</v>
      </c>
      <c r="BF53">
        <v>0</v>
      </c>
      <c r="BG53">
        <v>10001.641935483871</v>
      </c>
      <c r="BH53">
        <v>356.87380645161312</v>
      </c>
      <c r="BI53">
        <v>0.96526767741935482</v>
      </c>
      <c r="BJ53">
        <v>-4.623114838709677</v>
      </c>
      <c r="BK53">
        <v>423.1548064516129</v>
      </c>
      <c r="BL53">
        <v>427.57080645161301</v>
      </c>
      <c r="BM53">
        <v>0.67428183870967728</v>
      </c>
      <c r="BN53">
        <v>419.9984193548388</v>
      </c>
      <c r="BO53">
        <v>17.709970967741931</v>
      </c>
      <c r="BP53">
        <v>1.5553103225806451</v>
      </c>
      <c r="BQ53">
        <v>1.498267096774194</v>
      </c>
      <c r="BR53">
        <v>13.52302580645161</v>
      </c>
      <c r="BS53">
        <v>12.950487096774189</v>
      </c>
      <c r="BT53">
        <v>1200.0058064516129</v>
      </c>
      <c r="BU53">
        <v>0.64299912903225831</v>
      </c>
      <c r="BV53">
        <v>0.35700080645161281</v>
      </c>
      <c r="BW53">
        <v>25</v>
      </c>
      <c r="BX53">
        <v>20042.33870967742</v>
      </c>
      <c r="BY53">
        <v>1654276810.0999999</v>
      </c>
      <c r="BZ53" t="s">
        <v>412</v>
      </c>
      <c r="CA53">
        <v>1654276810.0999999</v>
      </c>
      <c r="CB53">
        <v>1654276803.0999999</v>
      </c>
      <c r="CC53">
        <v>5</v>
      </c>
      <c r="CD53">
        <v>-0.19700000000000001</v>
      </c>
      <c r="CE53">
        <v>0</v>
      </c>
      <c r="CF53">
        <v>3.4710000000000001</v>
      </c>
      <c r="CG53">
        <v>0.14199999999999999</v>
      </c>
      <c r="CH53">
        <v>420</v>
      </c>
      <c r="CI53">
        <v>18</v>
      </c>
      <c r="CJ53">
        <v>0.57999999999999996</v>
      </c>
      <c r="CK53">
        <v>0.14000000000000001</v>
      </c>
      <c r="CL53">
        <v>-4.6207019512195124</v>
      </c>
      <c r="CM53">
        <v>-9.5492404181191384E-2</v>
      </c>
      <c r="CN53">
        <v>2.2155007496463451E-2</v>
      </c>
      <c r="CO53">
        <v>1</v>
      </c>
      <c r="CP53">
        <v>0.67983434146341459</v>
      </c>
      <c r="CQ53">
        <v>-9.484442508710636E-2</v>
      </c>
      <c r="CR53">
        <v>1.0109208669929769E-2</v>
      </c>
      <c r="CS53">
        <v>1</v>
      </c>
      <c r="CT53">
        <v>2</v>
      </c>
      <c r="CU53">
        <v>2</v>
      </c>
      <c r="CV53" t="s">
        <v>333</v>
      </c>
      <c r="CW53">
        <v>3.2353900000000002</v>
      </c>
      <c r="CX53">
        <v>2.7813699999999999</v>
      </c>
      <c r="CY53">
        <v>8.1712800000000002E-2</v>
      </c>
      <c r="CZ53">
        <v>8.4019099999999999E-2</v>
      </c>
      <c r="DA53">
        <v>8.41026E-2</v>
      </c>
      <c r="DB53">
        <v>8.3796999999999996E-2</v>
      </c>
      <c r="DC53">
        <v>23329.3</v>
      </c>
      <c r="DD53">
        <v>22961.8</v>
      </c>
      <c r="DE53">
        <v>24417.7</v>
      </c>
      <c r="DF53">
        <v>22325.3</v>
      </c>
      <c r="DG53">
        <v>33036.6</v>
      </c>
      <c r="DH53">
        <v>26101.9</v>
      </c>
      <c r="DI53">
        <v>39896.9</v>
      </c>
      <c r="DJ53">
        <v>30925.200000000001</v>
      </c>
      <c r="DK53">
        <v>2.2151999999999998</v>
      </c>
      <c r="DL53">
        <v>2.2788499999999998</v>
      </c>
      <c r="DM53">
        <v>4.48823E-2</v>
      </c>
      <c r="DN53">
        <v>0</v>
      </c>
      <c r="DO53">
        <v>21.696300000000001</v>
      </c>
      <c r="DP53">
        <v>999.9</v>
      </c>
      <c r="DQ53">
        <v>63.5</v>
      </c>
      <c r="DR53">
        <v>25.2</v>
      </c>
      <c r="DS53">
        <v>24.151</v>
      </c>
      <c r="DT53">
        <v>63.316800000000001</v>
      </c>
      <c r="DU53">
        <v>14.7997</v>
      </c>
      <c r="DV53">
        <v>2</v>
      </c>
      <c r="DW53">
        <v>-0.13172300000000001</v>
      </c>
      <c r="DX53">
        <v>1.3435299999999999</v>
      </c>
      <c r="DY53">
        <v>20.366800000000001</v>
      </c>
      <c r="DZ53">
        <v>5.23421</v>
      </c>
      <c r="EA53">
        <v>11.9381</v>
      </c>
      <c r="EB53">
        <v>4.9795999999999996</v>
      </c>
      <c r="EC53">
        <v>3.282</v>
      </c>
      <c r="ED53">
        <v>1171.5</v>
      </c>
      <c r="EE53">
        <v>4029.4</v>
      </c>
      <c r="EF53">
        <v>327.5</v>
      </c>
      <c r="EG53">
        <v>102.5</v>
      </c>
      <c r="EH53">
        <v>4.9716699999999996</v>
      </c>
      <c r="EI53">
        <v>1.8614200000000001</v>
      </c>
      <c r="EJ53">
        <v>1.86686</v>
      </c>
      <c r="EK53">
        <v>1.8580399999999999</v>
      </c>
      <c r="EL53">
        <v>1.86263</v>
      </c>
      <c r="EM53">
        <v>1.8631</v>
      </c>
      <c r="EN53">
        <v>1.8640099999999999</v>
      </c>
      <c r="EO53">
        <v>1.8597699999999999</v>
      </c>
      <c r="EP53">
        <v>0</v>
      </c>
      <c r="EQ53">
        <v>0</v>
      </c>
      <c r="ER53">
        <v>0</v>
      </c>
      <c r="ES53">
        <v>0</v>
      </c>
      <c r="ET53" t="s">
        <v>334</v>
      </c>
      <c r="EU53" t="s">
        <v>335</v>
      </c>
      <c r="EV53" t="s">
        <v>336</v>
      </c>
      <c r="EW53" t="s">
        <v>336</v>
      </c>
      <c r="EX53" t="s">
        <v>336</v>
      </c>
      <c r="EY53" t="s">
        <v>336</v>
      </c>
      <c r="EZ53">
        <v>0</v>
      </c>
      <c r="FA53">
        <v>100</v>
      </c>
      <c r="FB53">
        <v>100</v>
      </c>
      <c r="FC53">
        <v>3.4710000000000001</v>
      </c>
      <c r="FD53">
        <v>0.14699999999999999</v>
      </c>
      <c r="FE53">
        <v>3.3216217951693658</v>
      </c>
      <c r="FF53">
        <v>6.7843858137211317E-4</v>
      </c>
      <c r="FG53">
        <v>-9.1149672394835243E-7</v>
      </c>
      <c r="FH53">
        <v>3.4220399332756191E-10</v>
      </c>
      <c r="FI53">
        <v>4.408667948905489E-2</v>
      </c>
      <c r="FJ53">
        <v>-1.0294496597657229E-2</v>
      </c>
      <c r="FK53">
        <v>9.3241379300954626E-4</v>
      </c>
      <c r="FL53">
        <v>-3.1998259251072341E-6</v>
      </c>
      <c r="FM53">
        <v>1</v>
      </c>
      <c r="FN53">
        <v>2092</v>
      </c>
      <c r="FO53">
        <v>0</v>
      </c>
      <c r="FP53">
        <v>27</v>
      </c>
      <c r="FQ53">
        <v>5.2</v>
      </c>
      <c r="FR53">
        <v>5.4</v>
      </c>
      <c r="FS53">
        <v>1.3525400000000001</v>
      </c>
      <c r="FT53">
        <v>2.3901400000000002</v>
      </c>
      <c r="FU53">
        <v>2.1496599999999999</v>
      </c>
      <c r="FV53">
        <v>2.7526899999999999</v>
      </c>
      <c r="FW53">
        <v>2.1508799999999999</v>
      </c>
      <c r="FX53">
        <v>2.3559600000000001</v>
      </c>
      <c r="FY53">
        <v>29.751000000000001</v>
      </c>
      <c r="FZ53">
        <v>15.2265</v>
      </c>
      <c r="GA53">
        <v>19</v>
      </c>
      <c r="GB53">
        <v>622.29700000000003</v>
      </c>
      <c r="GC53">
        <v>703.28800000000001</v>
      </c>
      <c r="GD53">
        <v>19.999199999999998</v>
      </c>
      <c r="GE53">
        <v>25.568200000000001</v>
      </c>
      <c r="GF53">
        <v>29.999300000000002</v>
      </c>
      <c r="GG53">
        <v>25.7776</v>
      </c>
      <c r="GH53">
        <v>25.785799999999998</v>
      </c>
      <c r="GI53">
        <v>27.107199999999999</v>
      </c>
      <c r="GJ53">
        <v>27.628699999999998</v>
      </c>
      <c r="GK53">
        <v>0</v>
      </c>
      <c r="GL53">
        <v>20</v>
      </c>
      <c r="GM53">
        <v>420</v>
      </c>
      <c r="GN53">
        <v>17.7166</v>
      </c>
      <c r="GO53">
        <v>100.90900000000001</v>
      </c>
      <c r="GP53">
        <v>101.42700000000001</v>
      </c>
    </row>
    <row r="54" spans="1:198" x14ac:dyDescent="0.25">
      <c r="A54">
        <v>38</v>
      </c>
      <c r="B54">
        <v>1654277196.5</v>
      </c>
      <c r="C54">
        <v>3995.400000095367</v>
      </c>
      <c r="D54" t="s">
        <v>419</v>
      </c>
      <c r="E54" t="s">
        <v>420</v>
      </c>
      <c r="F54">
        <v>15</v>
      </c>
      <c r="G54">
        <v>1654277188.5</v>
      </c>
      <c r="H54">
        <f t="shared" si="30"/>
        <v>2.3407885321272593E-3</v>
      </c>
      <c r="I54">
        <f t="shared" si="31"/>
        <v>2.3407885321272595</v>
      </c>
      <c r="J54">
        <f t="shared" si="32"/>
        <v>14.591454011641613</v>
      </c>
      <c r="K54">
        <f t="shared" si="33"/>
        <v>415.33219354838718</v>
      </c>
      <c r="L54">
        <f t="shared" si="34"/>
        <v>273.44775495831595</v>
      </c>
      <c r="M54">
        <f t="shared" si="35"/>
        <v>23.160566472436528</v>
      </c>
      <c r="N54">
        <f t="shared" si="36"/>
        <v>35.177940584250372</v>
      </c>
      <c r="O54">
        <f t="shared" si="37"/>
        <v>0.17824577814037598</v>
      </c>
      <c r="P54">
        <f t="shared" si="38"/>
        <v>3.1866915260698061</v>
      </c>
      <c r="Q54">
        <f t="shared" si="39"/>
        <v>0.1728864189606257</v>
      </c>
      <c r="R54">
        <f t="shared" si="40"/>
        <v>0.10852210620813606</v>
      </c>
      <c r="S54">
        <f t="shared" si="41"/>
        <v>160.17825841716589</v>
      </c>
      <c r="T54">
        <f t="shared" si="42"/>
        <v>21.80476384684928</v>
      </c>
      <c r="U54">
        <f t="shared" si="43"/>
        <v>22.078570967741939</v>
      </c>
      <c r="V54">
        <f t="shared" si="44"/>
        <v>2.6662486619609314</v>
      </c>
      <c r="W54">
        <f t="shared" si="45"/>
        <v>60.172966853840769</v>
      </c>
      <c r="X54">
        <f t="shared" si="46"/>
        <v>1.5480085855023951</v>
      </c>
      <c r="Y54">
        <f t="shared" si="47"/>
        <v>2.5725980725904449</v>
      </c>
      <c r="Z54">
        <f t="shared" si="48"/>
        <v>1.1182400764585363</v>
      </c>
      <c r="AA54">
        <f t="shared" si="49"/>
        <v>-103.22877426681214</v>
      </c>
      <c r="AB54">
        <f t="shared" si="50"/>
        <v>-100.56117086429953</v>
      </c>
      <c r="AC54">
        <f t="shared" si="51"/>
        <v>-6.4613321426632391</v>
      </c>
      <c r="AD54">
        <f t="shared" si="52"/>
        <v>-50.073018856609025</v>
      </c>
      <c r="AE54">
        <v>0</v>
      </c>
      <c r="AF54">
        <v>0</v>
      </c>
      <c r="AG54">
        <f t="shared" si="53"/>
        <v>1</v>
      </c>
      <c r="AH54">
        <f t="shared" si="54"/>
        <v>0</v>
      </c>
      <c r="AI54">
        <f t="shared" si="55"/>
        <v>45563.459286095975</v>
      </c>
      <c r="AJ54">
        <f t="shared" si="56"/>
        <v>900.00396774193553</v>
      </c>
      <c r="AK54">
        <f t="shared" si="57"/>
        <v>765.64239630105999</v>
      </c>
      <c r="AL54">
        <f t="shared" si="58"/>
        <v>0.85071002322580658</v>
      </c>
      <c r="AM54">
        <f t="shared" si="59"/>
        <v>0.17797505806451616</v>
      </c>
      <c r="AN54">
        <v>1.8</v>
      </c>
      <c r="AO54">
        <v>0.5</v>
      </c>
      <c r="AP54" t="s">
        <v>331</v>
      </c>
      <c r="AQ54">
        <v>2</v>
      </c>
      <c r="AR54">
        <v>1654277188.5</v>
      </c>
      <c r="AS54">
        <v>415.33219354838718</v>
      </c>
      <c r="AT54">
        <v>420.00138709677418</v>
      </c>
      <c r="AU54">
        <v>18.27673225806452</v>
      </c>
      <c r="AV54">
        <v>17.58731612903226</v>
      </c>
      <c r="AW54">
        <v>411.86177419354851</v>
      </c>
      <c r="AX54">
        <v>18.131832258064509</v>
      </c>
      <c r="AY54">
        <v>599.98767741935478</v>
      </c>
      <c r="AZ54">
        <v>84.598377419354819</v>
      </c>
      <c r="BA54">
        <v>9.9946309677419368E-2</v>
      </c>
      <c r="BB54">
        <v>21.493235483870961</v>
      </c>
      <c r="BC54">
        <v>22.078570967741939</v>
      </c>
      <c r="BD54">
        <v>999.90000000000032</v>
      </c>
      <c r="BE54">
        <v>0</v>
      </c>
      <c r="BF54">
        <v>0</v>
      </c>
      <c r="BG54">
        <v>9998.5719354838711</v>
      </c>
      <c r="BH54">
        <v>269.63932258064523</v>
      </c>
      <c r="BI54">
        <v>0.98185019354838698</v>
      </c>
      <c r="BJ54">
        <v>-4.6692006451612897</v>
      </c>
      <c r="BK54">
        <v>423.06432258064518</v>
      </c>
      <c r="BL54">
        <v>427.52038709677419</v>
      </c>
      <c r="BM54">
        <v>0.68941006451612907</v>
      </c>
      <c r="BN54">
        <v>420.00138709677418</v>
      </c>
      <c r="BO54">
        <v>17.58731612903226</v>
      </c>
      <c r="BP54">
        <v>1.54618129032258</v>
      </c>
      <c r="BQ54">
        <v>1.4878596774193551</v>
      </c>
      <c r="BR54">
        <v>13.432645161290329</v>
      </c>
      <c r="BS54">
        <v>12.84396129032258</v>
      </c>
      <c r="BT54">
        <v>900.00396774193553</v>
      </c>
      <c r="BU54">
        <v>0.64299922580645175</v>
      </c>
      <c r="BV54">
        <v>0.35700077419354842</v>
      </c>
      <c r="BW54">
        <v>25</v>
      </c>
      <c r="BX54">
        <v>15031.777419354839</v>
      </c>
      <c r="BY54">
        <v>1654276810.0999999</v>
      </c>
      <c r="BZ54" t="s">
        <v>412</v>
      </c>
      <c r="CA54">
        <v>1654276810.0999999</v>
      </c>
      <c r="CB54">
        <v>1654276803.0999999</v>
      </c>
      <c r="CC54">
        <v>5</v>
      </c>
      <c r="CD54">
        <v>-0.19700000000000001</v>
      </c>
      <c r="CE54">
        <v>0</v>
      </c>
      <c r="CF54">
        <v>3.4710000000000001</v>
      </c>
      <c r="CG54">
        <v>0.14199999999999999</v>
      </c>
      <c r="CH54">
        <v>420</v>
      </c>
      <c r="CI54">
        <v>18</v>
      </c>
      <c r="CJ54">
        <v>0.57999999999999996</v>
      </c>
      <c r="CK54">
        <v>0.14000000000000001</v>
      </c>
      <c r="CL54">
        <v>-4.667936341463415</v>
      </c>
      <c r="CM54">
        <v>4.4706480836242297E-2</v>
      </c>
      <c r="CN54">
        <v>4.0363878125705611E-2</v>
      </c>
      <c r="CO54">
        <v>1</v>
      </c>
      <c r="CP54">
        <v>0.68133363414634152</v>
      </c>
      <c r="CQ54">
        <v>2.678977003484203E-2</v>
      </c>
      <c r="CR54">
        <v>2.3053091680659291E-2</v>
      </c>
      <c r="CS54">
        <v>1</v>
      </c>
      <c r="CT54">
        <v>2</v>
      </c>
      <c r="CU54">
        <v>2</v>
      </c>
      <c r="CV54" t="s">
        <v>333</v>
      </c>
      <c r="CW54">
        <v>3.23542</v>
      </c>
      <c r="CX54">
        <v>2.7813699999999999</v>
      </c>
      <c r="CY54">
        <v>8.1733399999999998E-2</v>
      </c>
      <c r="CZ54">
        <v>8.4056000000000006E-2</v>
      </c>
      <c r="DA54">
        <v>8.3704799999999996E-2</v>
      </c>
      <c r="DB54">
        <v>8.3402299999999999E-2</v>
      </c>
      <c r="DC54">
        <v>23333.8</v>
      </c>
      <c r="DD54">
        <v>22964.3</v>
      </c>
      <c r="DE54">
        <v>24422.3</v>
      </c>
      <c r="DF54">
        <v>22328.2</v>
      </c>
      <c r="DG54">
        <v>33057</v>
      </c>
      <c r="DH54">
        <v>26116.2</v>
      </c>
      <c r="DI54">
        <v>39904.199999999997</v>
      </c>
      <c r="DJ54">
        <v>30929</v>
      </c>
      <c r="DK54">
        <v>2.2172499999999999</v>
      </c>
      <c r="DL54">
        <v>2.28023</v>
      </c>
      <c r="DM54">
        <v>3.18214E-2</v>
      </c>
      <c r="DN54">
        <v>0</v>
      </c>
      <c r="DO54">
        <v>21.540800000000001</v>
      </c>
      <c r="DP54">
        <v>999.9</v>
      </c>
      <c r="DQ54">
        <v>63.4</v>
      </c>
      <c r="DR54">
        <v>25.2</v>
      </c>
      <c r="DS54">
        <v>24.116099999999999</v>
      </c>
      <c r="DT54">
        <v>63.436799999999998</v>
      </c>
      <c r="DU54">
        <v>14.9239</v>
      </c>
      <c r="DV54">
        <v>2</v>
      </c>
      <c r="DW54">
        <v>-0.141822</v>
      </c>
      <c r="DX54">
        <v>1.3123100000000001</v>
      </c>
      <c r="DY54">
        <v>20.3705</v>
      </c>
      <c r="DZ54">
        <v>5.2292699999999996</v>
      </c>
      <c r="EA54">
        <v>11.9381</v>
      </c>
      <c r="EB54">
        <v>4.9791499999999997</v>
      </c>
      <c r="EC54">
        <v>3.282</v>
      </c>
      <c r="ED54">
        <v>1173.5999999999999</v>
      </c>
      <c r="EE54">
        <v>4041</v>
      </c>
      <c r="EF54">
        <v>327.5</v>
      </c>
      <c r="EG54">
        <v>102.5</v>
      </c>
      <c r="EH54">
        <v>4.9716899999999997</v>
      </c>
      <c r="EI54">
        <v>1.8614200000000001</v>
      </c>
      <c r="EJ54">
        <v>1.8669</v>
      </c>
      <c r="EK54">
        <v>1.85805</v>
      </c>
      <c r="EL54">
        <v>1.8626400000000001</v>
      </c>
      <c r="EM54">
        <v>1.8631</v>
      </c>
      <c r="EN54">
        <v>1.8640099999999999</v>
      </c>
      <c r="EO54">
        <v>1.8598600000000001</v>
      </c>
      <c r="EP54">
        <v>0</v>
      </c>
      <c r="EQ54">
        <v>0</v>
      </c>
      <c r="ER54">
        <v>0</v>
      </c>
      <c r="ES54">
        <v>0</v>
      </c>
      <c r="ET54" t="s">
        <v>334</v>
      </c>
      <c r="EU54" t="s">
        <v>335</v>
      </c>
      <c r="EV54" t="s">
        <v>336</v>
      </c>
      <c r="EW54" t="s">
        <v>336</v>
      </c>
      <c r="EX54" t="s">
        <v>336</v>
      </c>
      <c r="EY54" t="s">
        <v>336</v>
      </c>
      <c r="EZ54">
        <v>0</v>
      </c>
      <c r="FA54">
        <v>100</v>
      </c>
      <c r="FB54">
        <v>100</v>
      </c>
      <c r="FC54">
        <v>3.4710000000000001</v>
      </c>
      <c r="FD54">
        <v>0.1444</v>
      </c>
      <c r="FE54">
        <v>3.3216217951693658</v>
      </c>
      <c r="FF54">
        <v>6.7843858137211317E-4</v>
      </c>
      <c r="FG54">
        <v>-9.1149672394835243E-7</v>
      </c>
      <c r="FH54">
        <v>3.4220399332756191E-10</v>
      </c>
      <c r="FI54">
        <v>4.408667948905489E-2</v>
      </c>
      <c r="FJ54">
        <v>-1.0294496597657229E-2</v>
      </c>
      <c r="FK54">
        <v>9.3241379300954626E-4</v>
      </c>
      <c r="FL54">
        <v>-3.1998259251072341E-6</v>
      </c>
      <c r="FM54">
        <v>1</v>
      </c>
      <c r="FN54">
        <v>2092</v>
      </c>
      <c r="FO54">
        <v>0</v>
      </c>
      <c r="FP54">
        <v>27</v>
      </c>
      <c r="FQ54">
        <v>6.4</v>
      </c>
      <c r="FR54">
        <v>6.6</v>
      </c>
      <c r="FS54">
        <v>1.3525400000000001</v>
      </c>
      <c r="FT54">
        <v>2.3925800000000002</v>
      </c>
      <c r="FU54">
        <v>2.1496599999999999</v>
      </c>
      <c r="FV54">
        <v>2.7526899999999999</v>
      </c>
      <c r="FW54">
        <v>2.1508799999999999</v>
      </c>
      <c r="FX54">
        <v>2.3706100000000001</v>
      </c>
      <c r="FY54">
        <v>29.815100000000001</v>
      </c>
      <c r="FZ54">
        <v>15.2178</v>
      </c>
      <c r="GA54">
        <v>19</v>
      </c>
      <c r="GB54">
        <v>622.09900000000005</v>
      </c>
      <c r="GC54">
        <v>702.50099999999998</v>
      </c>
      <c r="GD54">
        <v>19.999700000000001</v>
      </c>
      <c r="GE54">
        <v>25.427800000000001</v>
      </c>
      <c r="GF54">
        <v>29.999600000000001</v>
      </c>
      <c r="GG54">
        <v>25.625800000000002</v>
      </c>
      <c r="GH54">
        <v>25.636099999999999</v>
      </c>
      <c r="GI54">
        <v>27.101600000000001</v>
      </c>
      <c r="GJ54">
        <v>28.1812</v>
      </c>
      <c r="GK54">
        <v>0</v>
      </c>
      <c r="GL54">
        <v>20</v>
      </c>
      <c r="GM54">
        <v>420</v>
      </c>
      <c r="GN54">
        <v>17.613199999999999</v>
      </c>
      <c r="GO54">
        <v>100.928</v>
      </c>
      <c r="GP54">
        <v>101.44</v>
      </c>
    </row>
    <row r="55" spans="1:198" x14ac:dyDescent="0.25">
      <c r="A55">
        <v>39</v>
      </c>
      <c r="B55">
        <v>1654277284</v>
      </c>
      <c r="C55">
        <v>4082.900000095367</v>
      </c>
      <c r="D55" t="s">
        <v>421</v>
      </c>
      <c r="E55" t="s">
        <v>422</v>
      </c>
      <c r="F55">
        <v>15</v>
      </c>
      <c r="G55">
        <v>1654277276.25</v>
      </c>
      <c r="H55">
        <f t="shared" si="30"/>
        <v>2.127526953735298E-3</v>
      </c>
      <c r="I55">
        <f t="shared" si="31"/>
        <v>2.1275269537352979</v>
      </c>
      <c r="J55">
        <f t="shared" si="32"/>
        <v>14.280460356234327</v>
      </c>
      <c r="K55">
        <f t="shared" si="33"/>
        <v>415.44346666666672</v>
      </c>
      <c r="L55">
        <f t="shared" si="34"/>
        <v>270.88819187831132</v>
      </c>
      <c r="M55">
        <f t="shared" si="35"/>
        <v>22.942132713366057</v>
      </c>
      <c r="N55">
        <f t="shared" si="36"/>
        <v>35.184845382441516</v>
      </c>
      <c r="O55">
        <f t="shared" si="37"/>
        <v>0.17036035939706065</v>
      </c>
      <c r="P55">
        <f t="shared" si="38"/>
        <v>3.1864053095399232</v>
      </c>
      <c r="Q55">
        <f t="shared" si="39"/>
        <v>0.16545724945450224</v>
      </c>
      <c r="R55">
        <f t="shared" si="40"/>
        <v>0.10383955154586755</v>
      </c>
      <c r="S55">
        <f t="shared" si="41"/>
        <v>106.78518432725326</v>
      </c>
      <c r="T55">
        <f t="shared" si="42"/>
        <v>21.444612538168869</v>
      </c>
      <c r="U55">
        <f t="shared" si="43"/>
        <v>21.693433333333331</v>
      </c>
      <c r="V55">
        <f t="shared" si="44"/>
        <v>2.6042993017573628</v>
      </c>
      <c r="W55">
        <f t="shared" si="45"/>
        <v>60.377665499366188</v>
      </c>
      <c r="X55">
        <f t="shared" si="46"/>
        <v>1.5419436720381163</v>
      </c>
      <c r="Y55">
        <f t="shared" si="47"/>
        <v>2.5538312210072167</v>
      </c>
      <c r="Z55">
        <f t="shared" si="48"/>
        <v>1.0623556297192465</v>
      </c>
      <c r="AA55">
        <f t="shared" si="49"/>
        <v>-93.823938659726636</v>
      </c>
      <c r="AB55">
        <f t="shared" si="50"/>
        <v>-54.925545113186864</v>
      </c>
      <c r="AC55">
        <f t="shared" si="51"/>
        <v>-3.5203762638109128</v>
      </c>
      <c r="AD55">
        <f t="shared" si="52"/>
        <v>-45.484675709471155</v>
      </c>
      <c r="AE55">
        <v>0</v>
      </c>
      <c r="AF55">
        <v>0</v>
      </c>
      <c r="AG55">
        <f t="shared" si="53"/>
        <v>1</v>
      </c>
      <c r="AH55">
        <f t="shared" si="54"/>
        <v>0</v>
      </c>
      <c r="AI55">
        <f t="shared" si="55"/>
        <v>45576.515985491555</v>
      </c>
      <c r="AJ55">
        <f t="shared" si="56"/>
        <v>600.00156666666669</v>
      </c>
      <c r="AK55">
        <f t="shared" si="57"/>
        <v>510.42729497890122</v>
      </c>
      <c r="AL55">
        <f t="shared" si="58"/>
        <v>0.85070993699999986</v>
      </c>
      <c r="AM55">
        <f t="shared" si="59"/>
        <v>0.17797484250000001</v>
      </c>
      <c r="AN55">
        <v>1.8</v>
      </c>
      <c r="AO55">
        <v>0.5</v>
      </c>
      <c r="AP55" t="s">
        <v>331</v>
      </c>
      <c r="AQ55">
        <v>2</v>
      </c>
      <c r="AR55">
        <v>1654277276.25</v>
      </c>
      <c r="AS55">
        <v>415.44346666666672</v>
      </c>
      <c r="AT55">
        <v>419.99273333333338</v>
      </c>
      <c r="AU55">
        <v>18.206430000000001</v>
      </c>
      <c r="AV55">
        <v>17.57979666666667</v>
      </c>
      <c r="AW55">
        <v>411.97326666666669</v>
      </c>
      <c r="AX55">
        <v>18.06293333333333</v>
      </c>
      <c r="AY55">
        <v>600.00416666666649</v>
      </c>
      <c r="AZ55">
        <v>84.592249999999979</v>
      </c>
      <c r="BA55">
        <v>0.1000082866666667</v>
      </c>
      <c r="BB55">
        <v>21.373699999999999</v>
      </c>
      <c r="BC55">
        <v>21.693433333333331</v>
      </c>
      <c r="BD55">
        <v>999.9000000000002</v>
      </c>
      <c r="BE55">
        <v>0</v>
      </c>
      <c r="BF55">
        <v>0</v>
      </c>
      <c r="BG55">
        <v>9998.0816666666669</v>
      </c>
      <c r="BH55">
        <v>181.48583333333329</v>
      </c>
      <c r="BI55">
        <v>0.99874473333333325</v>
      </c>
      <c r="BJ55">
        <v>-4.5491486666666674</v>
      </c>
      <c r="BK55">
        <v>423.14763333333332</v>
      </c>
      <c r="BL55">
        <v>427.50823333333329</v>
      </c>
      <c r="BM55">
        <v>0.62663616666666677</v>
      </c>
      <c r="BN55">
        <v>419.99273333333338</v>
      </c>
      <c r="BO55">
        <v>17.57979666666667</v>
      </c>
      <c r="BP55">
        <v>1.5401229999999999</v>
      </c>
      <c r="BQ55">
        <v>1.487115</v>
      </c>
      <c r="BR55">
        <v>13.372423333333341</v>
      </c>
      <c r="BS55">
        <v>12.83631666666667</v>
      </c>
      <c r="BT55">
        <v>600.00156666666669</v>
      </c>
      <c r="BU55">
        <v>0.64300209999999991</v>
      </c>
      <c r="BV55">
        <v>0.35699789999999998</v>
      </c>
      <c r="BW55">
        <v>25</v>
      </c>
      <c r="BX55">
        <v>10021.17333333334</v>
      </c>
      <c r="BY55">
        <v>1654276810.0999999</v>
      </c>
      <c r="BZ55" t="s">
        <v>412</v>
      </c>
      <c r="CA55">
        <v>1654276810.0999999</v>
      </c>
      <c r="CB55">
        <v>1654276803.0999999</v>
      </c>
      <c r="CC55">
        <v>5</v>
      </c>
      <c r="CD55">
        <v>-0.19700000000000001</v>
      </c>
      <c r="CE55">
        <v>0</v>
      </c>
      <c r="CF55">
        <v>3.4710000000000001</v>
      </c>
      <c r="CG55">
        <v>0.14199999999999999</v>
      </c>
      <c r="CH55">
        <v>420</v>
      </c>
      <c r="CI55">
        <v>18</v>
      </c>
      <c r="CJ55">
        <v>0.57999999999999996</v>
      </c>
      <c r="CK55">
        <v>0.14000000000000001</v>
      </c>
      <c r="CL55">
        <v>-4.5480112500000001</v>
      </c>
      <c r="CM55">
        <v>-8.3523264540332084E-2</v>
      </c>
      <c r="CN55">
        <v>2.2795131847337509E-2</v>
      </c>
      <c r="CO55">
        <v>1</v>
      </c>
      <c r="CP55">
        <v>0.62784867499999997</v>
      </c>
      <c r="CQ55">
        <v>-2.2353444652909071E-2</v>
      </c>
      <c r="CR55">
        <v>2.250903178587435E-3</v>
      </c>
      <c r="CS55">
        <v>1</v>
      </c>
      <c r="CT55">
        <v>2</v>
      </c>
      <c r="CU55">
        <v>2</v>
      </c>
      <c r="CV55" t="s">
        <v>333</v>
      </c>
      <c r="CW55">
        <v>3.2356400000000001</v>
      </c>
      <c r="CX55">
        <v>2.78132</v>
      </c>
      <c r="CY55">
        <v>8.1783999999999996E-2</v>
      </c>
      <c r="CZ55">
        <v>8.4079100000000004E-2</v>
      </c>
      <c r="DA55">
        <v>8.3594199999999994E-2</v>
      </c>
      <c r="DB55">
        <v>8.3424799999999993E-2</v>
      </c>
      <c r="DC55">
        <v>23338</v>
      </c>
      <c r="DD55">
        <v>22966.6</v>
      </c>
      <c r="DE55">
        <v>24427.599999999999</v>
      </c>
      <c r="DF55">
        <v>22330.6</v>
      </c>
      <c r="DG55">
        <v>33067.300000000003</v>
      </c>
      <c r="DH55">
        <v>26117.9</v>
      </c>
      <c r="DI55">
        <v>39911.800000000003</v>
      </c>
      <c r="DJ55">
        <v>30932</v>
      </c>
      <c r="DK55">
        <v>2.2191700000000001</v>
      </c>
      <c r="DL55">
        <v>2.2813699999999999</v>
      </c>
      <c r="DM55">
        <v>2.07946E-2</v>
      </c>
      <c r="DN55">
        <v>0</v>
      </c>
      <c r="DO55">
        <v>21.349399999999999</v>
      </c>
      <c r="DP55">
        <v>999.9</v>
      </c>
      <c r="DQ55">
        <v>63.4</v>
      </c>
      <c r="DR55">
        <v>25.3</v>
      </c>
      <c r="DS55">
        <v>24.2608</v>
      </c>
      <c r="DT55">
        <v>63.276800000000001</v>
      </c>
      <c r="DU55">
        <v>14.9239</v>
      </c>
      <c r="DV55">
        <v>2</v>
      </c>
      <c r="DW55">
        <v>-0.15221299999999999</v>
      </c>
      <c r="DX55">
        <v>1.2656700000000001</v>
      </c>
      <c r="DY55">
        <v>20.373899999999999</v>
      </c>
      <c r="DZ55">
        <v>5.2330100000000002</v>
      </c>
      <c r="EA55">
        <v>11.9381</v>
      </c>
      <c r="EB55">
        <v>4.9779499999999999</v>
      </c>
      <c r="EC55">
        <v>3.282</v>
      </c>
      <c r="ED55">
        <v>1176.3</v>
      </c>
      <c r="EE55">
        <v>4056.1</v>
      </c>
      <c r="EF55">
        <v>327.5</v>
      </c>
      <c r="EG55">
        <v>102.5</v>
      </c>
      <c r="EH55">
        <v>4.9716800000000001</v>
      </c>
      <c r="EI55">
        <v>1.8614200000000001</v>
      </c>
      <c r="EJ55">
        <v>1.86687</v>
      </c>
      <c r="EK55">
        <v>1.8580399999999999</v>
      </c>
      <c r="EL55">
        <v>1.8626400000000001</v>
      </c>
      <c r="EM55">
        <v>1.8631</v>
      </c>
      <c r="EN55">
        <v>1.8640099999999999</v>
      </c>
      <c r="EO55">
        <v>1.8598600000000001</v>
      </c>
      <c r="EP55">
        <v>0</v>
      </c>
      <c r="EQ55">
        <v>0</v>
      </c>
      <c r="ER55">
        <v>0</v>
      </c>
      <c r="ES55">
        <v>0</v>
      </c>
      <c r="ET55" t="s">
        <v>334</v>
      </c>
      <c r="EU55" t="s">
        <v>335</v>
      </c>
      <c r="EV55" t="s">
        <v>336</v>
      </c>
      <c r="EW55" t="s">
        <v>336</v>
      </c>
      <c r="EX55" t="s">
        <v>336</v>
      </c>
      <c r="EY55" t="s">
        <v>336</v>
      </c>
      <c r="EZ55">
        <v>0</v>
      </c>
      <c r="FA55">
        <v>100</v>
      </c>
      <c r="FB55">
        <v>100</v>
      </c>
      <c r="FC55">
        <v>3.4710000000000001</v>
      </c>
      <c r="FD55">
        <v>0.14360000000000001</v>
      </c>
      <c r="FE55">
        <v>3.3216217951693658</v>
      </c>
      <c r="FF55">
        <v>6.7843858137211317E-4</v>
      </c>
      <c r="FG55">
        <v>-9.1149672394835243E-7</v>
      </c>
      <c r="FH55">
        <v>3.4220399332756191E-10</v>
      </c>
      <c r="FI55">
        <v>4.408667948905489E-2</v>
      </c>
      <c r="FJ55">
        <v>-1.0294496597657229E-2</v>
      </c>
      <c r="FK55">
        <v>9.3241379300954626E-4</v>
      </c>
      <c r="FL55">
        <v>-3.1998259251072341E-6</v>
      </c>
      <c r="FM55">
        <v>1</v>
      </c>
      <c r="FN55">
        <v>2092</v>
      </c>
      <c r="FO55">
        <v>0</v>
      </c>
      <c r="FP55">
        <v>27</v>
      </c>
      <c r="FQ55">
        <v>7.9</v>
      </c>
      <c r="FR55">
        <v>8</v>
      </c>
      <c r="FS55">
        <v>1.3525400000000001</v>
      </c>
      <c r="FT55">
        <v>2.3974600000000001</v>
      </c>
      <c r="FU55">
        <v>2.1496599999999999</v>
      </c>
      <c r="FV55">
        <v>2.7526899999999999</v>
      </c>
      <c r="FW55">
        <v>2.1508799999999999</v>
      </c>
      <c r="FX55">
        <v>2.36084</v>
      </c>
      <c r="FY55">
        <v>29.900600000000001</v>
      </c>
      <c r="FZ55">
        <v>15.2003</v>
      </c>
      <c r="GA55">
        <v>19</v>
      </c>
      <c r="GB55">
        <v>621.72900000000004</v>
      </c>
      <c r="GC55">
        <v>701.35799999999995</v>
      </c>
      <c r="GD55">
        <v>19.999199999999998</v>
      </c>
      <c r="GE55">
        <v>25.2926</v>
      </c>
      <c r="GF55">
        <v>29.999500000000001</v>
      </c>
      <c r="GG55">
        <v>25.467500000000001</v>
      </c>
      <c r="GH55">
        <v>25.475300000000001</v>
      </c>
      <c r="GI55">
        <v>27.1006</v>
      </c>
      <c r="GJ55">
        <v>28.454699999999999</v>
      </c>
      <c r="GK55">
        <v>0</v>
      </c>
      <c r="GL55">
        <v>20</v>
      </c>
      <c r="GM55">
        <v>420</v>
      </c>
      <c r="GN55">
        <v>17.539000000000001</v>
      </c>
      <c r="GO55">
        <v>100.94799999999999</v>
      </c>
      <c r="GP55">
        <v>101.45</v>
      </c>
    </row>
    <row r="56" spans="1:198" x14ac:dyDescent="0.25">
      <c r="A56">
        <v>40</v>
      </c>
      <c r="B56">
        <v>1654277355.5</v>
      </c>
      <c r="C56">
        <v>4154.4000000953674</v>
      </c>
      <c r="D56" t="s">
        <v>423</v>
      </c>
      <c r="E56" t="s">
        <v>424</v>
      </c>
      <c r="F56">
        <v>15</v>
      </c>
      <c r="G56">
        <v>1654277347.75</v>
      </c>
      <c r="H56">
        <f t="shared" si="30"/>
        <v>2.1354022696033694E-3</v>
      </c>
      <c r="I56">
        <f t="shared" si="31"/>
        <v>2.1354022696033694</v>
      </c>
      <c r="J56">
        <f t="shared" si="32"/>
        <v>12.759207975082727</v>
      </c>
      <c r="K56">
        <f t="shared" si="33"/>
        <v>415.9240333333334</v>
      </c>
      <c r="L56">
        <f t="shared" si="34"/>
        <v>290.38651716409936</v>
      </c>
      <c r="M56">
        <f t="shared" si="35"/>
        <v>24.592942485708949</v>
      </c>
      <c r="N56">
        <f t="shared" si="36"/>
        <v>35.224761569802496</v>
      </c>
      <c r="O56">
        <f t="shared" si="37"/>
        <v>0.17676559194379624</v>
      </c>
      <c r="P56">
        <f t="shared" si="38"/>
        <v>3.1864806368358023</v>
      </c>
      <c r="Q56">
        <f t="shared" si="39"/>
        <v>0.17149311856664695</v>
      </c>
      <c r="R56">
        <f t="shared" si="40"/>
        <v>0.1076438101033817</v>
      </c>
      <c r="S56">
        <f t="shared" si="41"/>
        <v>71.189903147494348</v>
      </c>
      <c r="T56">
        <f t="shared" si="42"/>
        <v>21.160072356520498</v>
      </c>
      <c r="U56">
        <f t="shared" si="43"/>
        <v>21.429806666666661</v>
      </c>
      <c r="V56">
        <f t="shared" si="44"/>
        <v>2.5626248837232373</v>
      </c>
      <c r="W56">
        <f t="shared" si="45"/>
        <v>60.374482168562828</v>
      </c>
      <c r="X56">
        <f t="shared" si="46"/>
        <v>1.5335777931561392</v>
      </c>
      <c r="Y56">
        <f t="shared" si="47"/>
        <v>2.5401092283896682</v>
      </c>
      <c r="Z56">
        <f t="shared" si="48"/>
        <v>1.0290470905670981</v>
      </c>
      <c r="AA56">
        <f t="shared" si="49"/>
        <v>-94.171240089508586</v>
      </c>
      <c r="AB56">
        <f t="shared" si="50"/>
        <v>-24.737121717589069</v>
      </c>
      <c r="AC56">
        <f t="shared" si="51"/>
        <v>-1.5826168965418683</v>
      </c>
      <c r="AD56">
        <f t="shared" si="52"/>
        <v>-49.301075556145172</v>
      </c>
      <c r="AE56">
        <v>0</v>
      </c>
      <c r="AF56">
        <v>0</v>
      </c>
      <c r="AG56">
        <f t="shared" si="53"/>
        <v>1</v>
      </c>
      <c r="AH56">
        <f t="shared" si="54"/>
        <v>0</v>
      </c>
      <c r="AI56">
        <f t="shared" si="55"/>
        <v>45591.483678868397</v>
      </c>
      <c r="AJ56">
        <f t="shared" si="56"/>
        <v>399.99943333333329</v>
      </c>
      <c r="AK56">
        <f t="shared" si="57"/>
        <v>340.28351953099775</v>
      </c>
      <c r="AL56">
        <f t="shared" si="58"/>
        <v>0.85071000400000008</v>
      </c>
      <c r="AM56">
        <f t="shared" si="59"/>
        <v>0.17797501000000004</v>
      </c>
      <c r="AN56">
        <v>1.8</v>
      </c>
      <c r="AO56">
        <v>0.5</v>
      </c>
      <c r="AP56" t="s">
        <v>331</v>
      </c>
      <c r="AQ56">
        <v>2</v>
      </c>
      <c r="AR56">
        <v>1654277347.75</v>
      </c>
      <c r="AS56">
        <v>415.9240333333334</v>
      </c>
      <c r="AT56">
        <v>420.01819999999998</v>
      </c>
      <c r="AU56">
        <v>18.108053333333331</v>
      </c>
      <c r="AV56">
        <v>17.479040000000001</v>
      </c>
      <c r="AW56">
        <v>412.45359999999999</v>
      </c>
      <c r="AX56">
        <v>17.966506666666671</v>
      </c>
      <c r="AY56">
        <v>600.0066333333333</v>
      </c>
      <c r="AZ56">
        <v>84.590343333333337</v>
      </c>
      <c r="BA56">
        <v>0.10002978</v>
      </c>
      <c r="BB56">
        <v>21.285810000000009</v>
      </c>
      <c r="BC56">
        <v>21.429806666666661</v>
      </c>
      <c r="BD56">
        <v>999.9000000000002</v>
      </c>
      <c r="BE56">
        <v>0</v>
      </c>
      <c r="BF56">
        <v>0</v>
      </c>
      <c r="BG56">
        <v>9998.626666666667</v>
      </c>
      <c r="BH56">
        <v>121.9308333333333</v>
      </c>
      <c r="BI56">
        <v>1.0114266666666669</v>
      </c>
      <c r="BJ56">
        <v>-4.0941870000000007</v>
      </c>
      <c r="BK56">
        <v>423.59449999999998</v>
      </c>
      <c r="BL56">
        <v>427.49029999999988</v>
      </c>
      <c r="BM56">
        <v>0.62901223333333323</v>
      </c>
      <c r="BN56">
        <v>420.01819999999998</v>
      </c>
      <c r="BO56">
        <v>17.479040000000001</v>
      </c>
      <c r="BP56">
        <v>1.5317673333333339</v>
      </c>
      <c r="BQ56">
        <v>1.478558</v>
      </c>
      <c r="BR56">
        <v>13.288983333333331</v>
      </c>
      <c r="BS56">
        <v>12.74821666666667</v>
      </c>
      <c r="BT56">
        <v>399.99943333333329</v>
      </c>
      <c r="BU56">
        <v>0.64299986666666664</v>
      </c>
      <c r="BV56">
        <v>0.35700013333333341</v>
      </c>
      <c r="BW56">
        <v>25</v>
      </c>
      <c r="BX56">
        <v>6680.7469999999976</v>
      </c>
      <c r="BY56">
        <v>1654276810.0999999</v>
      </c>
      <c r="BZ56" t="s">
        <v>412</v>
      </c>
      <c r="CA56">
        <v>1654276810.0999999</v>
      </c>
      <c r="CB56">
        <v>1654276803.0999999</v>
      </c>
      <c r="CC56">
        <v>5</v>
      </c>
      <c r="CD56">
        <v>-0.19700000000000001</v>
      </c>
      <c r="CE56">
        <v>0</v>
      </c>
      <c r="CF56">
        <v>3.4710000000000001</v>
      </c>
      <c r="CG56">
        <v>0.14199999999999999</v>
      </c>
      <c r="CH56">
        <v>420</v>
      </c>
      <c r="CI56">
        <v>18</v>
      </c>
      <c r="CJ56">
        <v>0.57999999999999996</v>
      </c>
      <c r="CK56">
        <v>0.14000000000000001</v>
      </c>
      <c r="CL56">
        <v>-4.0939809756097558</v>
      </c>
      <c r="CM56">
        <v>-1.6030452961667829E-2</v>
      </c>
      <c r="CN56">
        <v>2.510591037253088E-2</v>
      </c>
      <c r="CO56">
        <v>1</v>
      </c>
      <c r="CP56">
        <v>0.62271102439024395</v>
      </c>
      <c r="CQ56">
        <v>9.0843219512195164E-2</v>
      </c>
      <c r="CR56">
        <v>1.504210041685085E-2</v>
      </c>
      <c r="CS56">
        <v>1</v>
      </c>
      <c r="CT56">
        <v>2</v>
      </c>
      <c r="CU56">
        <v>2</v>
      </c>
      <c r="CV56" t="s">
        <v>333</v>
      </c>
      <c r="CW56">
        <v>3.2356699999999998</v>
      </c>
      <c r="CX56">
        <v>2.7812399999999999</v>
      </c>
      <c r="CY56">
        <v>8.1872799999999996E-2</v>
      </c>
      <c r="CZ56">
        <v>8.4099999999999994E-2</v>
      </c>
      <c r="DA56">
        <v>8.3221299999999998E-2</v>
      </c>
      <c r="DB56">
        <v>8.3054299999999998E-2</v>
      </c>
      <c r="DC56">
        <v>23339.599999999999</v>
      </c>
      <c r="DD56">
        <v>22969.5</v>
      </c>
      <c r="DE56">
        <v>24431.3</v>
      </c>
      <c r="DF56">
        <v>22333.599999999999</v>
      </c>
      <c r="DG56">
        <v>33085.599999999999</v>
      </c>
      <c r="DH56">
        <v>26132.1</v>
      </c>
      <c r="DI56">
        <v>39917.599999999999</v>
      </c>
      <c r="DJ56">
        <v>30936.3</v>
      </c>
      <c r="DK56">
        <v>2.2204000000000002</v>
      </c>
      <c r="DL56">
        <v>2.2822499999999999</v>
      </c>
      <c r="DM56">
        <v>1.2777699999999999E-2</v>
      </c>
      <c r="DN56">
        <v>0</v>
      </c>
      <c r="DO56">
        <v>21.211600000000001</v>
      </c>
      <c r="DP56">
        <v>999.9</v>
      </c>
      <c r="DQ56">
        <v>63.3</v>
      </c>
      <c r="DR56">
        <v>25.3</v>
      </c>
      <c r="DS56">
        <v>24.222200000000001</v>
      </c>
      <c r="DT56">
        <v>63.436799999999998</v>
      </c>
      <c r="DU56">
        <v>14.9559</v>
      </c>
      <c r="DV56">
        <v>2</v>
      </c>
      <c r="DW56">
        <v>-0.15973100000000001</v>
      </c>
      <c r="DX56">
        <v>1.2355</v>
      </c>
      <c r="DY56">
        <v>20.376200000000001</v>
      </c>
      <c r="DZ56">
        <v>5.2340600000000004</v>
      </c>
      <c r="EA56">
        <v>11.9381</v>
      </c>
      <c r="EB56">
        <v>4.9794</v>
      </c>
      <c r="EC56">
        <v>3.2819799999999999</v>
      </c>
      <c r="ED56">
        <v>1178.0999999999999</v>
      </c>
      <c r="EE56">
        <v>4066.4</v>
      </c>
      <c r="EF56">
        <v>327.5</v>
      </c>
      <c r="EG56">
        <v>102.5</v>
      </c>
      <c r="EH56">
        <v>4.9716800000000001</v>
      </c>
      <c r="EI56">
        <v>1.8614200000000001</v>
      </c>
      <c r="EJ56">
        <v>1.8668899999999999</v>
      </c>
      <c r="EK56">
        <v>1.85806</v>
      </c>
      <c r="EL56">
        <v>1.8626400000000001</v>
      </c>
      <c r="EM56">
        <v>1.86311</v>
      </c>
      <c r="EN56">
        <v>1.8640099999999999</v>
      </c>
      <c r="EO56">
        <v>1.8597999999999999</v>
      </c>
      <c r="EP56">
        <v>0</v>
      </c>
      <c r="EQ56">
        <v>0</v>
      </c>
      <c r="ER56">
        <v>0</v>
      </c>
      <c r="ES56">
        <v>0</v>
      </c>
      <c r="ET56" t="s">
        <v>334</v>
      </c>
      <c r="EU56" t="s">
        <v>335</v>
      </c>
      <c r="EV56" t="s">
        <v>336</v>
      </c>
      <c r="EW56" t="s">
        <v>336</v>
      </c>
      <c r="EX56" t="s">
        <v>336</v>
      </c>
      <c r="EY56" t="s">
        <v>336</v>
      </c>
      <c r="EZ56">
        <v>0</v>
      </c>
      <c r="FA56">
        <v>100</v>
      </c>
      <c r="FB56">
        <v>100</v>
      </c>
      <c r="FC56">
        <v>3.47</v>
      </c>
      <c r="FD56">
        <v>0.1411</v>
      </c>
      <c r="FE56">
        <v>3.3216217951693658</v>
      </c>
      <c r="FF56">
        <v>6.7843858137211317E-4</v>
      </c>
      <c r="FG56">
        <v>-9.1149672394835243E-7</v>
      </c>
      <c r="FH56">
        <v>3.4220399332756191E-10</v>
      </c>
      <c r="FI56">
        <v>4.408667948905489E-2</v>
      </c>
      <c r="FJ56">
        <v>-1.0294496597657229E-2</v>
      </c>
      <c r="FK56">
        <v>9.3241379300954626E-4</v>
      </c>
      <c r="FL56">
        <v>-3.1998259251072341E-6</v>
      </c>
      <c r="FM56">
        <v>1</v>
      </c>
      <c r="FN56">
        <v>2092</v>
      </c>
      <c r="FO56">
        <v>0</v>
      </c>
      <c r="FP56">
        <v>27</v>
      </c>
      <c r="FQ56">
        <v>9.1</v>
      </c>
      <c r="FR56">
        <v>9.1999999999999993</v>
      </c>
      <c r="FS56">
        <v>1.3525400000000001</v>
      </c>
      <c r="FT56">
        <v>2.3925800000000002</v>
      </c>
      <c r="FU56">
        <v>2.1496599999999999</v>
      </c>
      <c r="FV56">
        <v>2.7526899999999999</v>
      </c>
      <c r="FW56">
        <v>2.1508799999999999</v>
      </c>
      <c r="FX56">
        <v>2.36328</v>
      </c>
      <c r="FY56">
        <v>29.964700000000001</v>
      </c>
      <c r="FZ56">
        <v>15.2003</v>
      </c>
      <c r="GA56">
        <v>19</v>
      </c>
      <c r="GB56">
        <v>621.31799999999998</v>
      </c>
      <c r="GC56">
        <v>700.54499999999996</v>
      </c>
      <c r="GD56">
        <v>19.999600000000001</v>
      </c>
      <c r="GE56">
        <v>25.190899999999999</v>
      </c>
      <c r="GF56">
        <v>29.999600000000001</v>
      </c>
      <c r="GG56">
        <v>25.351800000000001</v>
      </c>
      <c r="GH56">
        <v>25.357500000000002</v>
      </c>
      <c r="GI56">
        <v>27.099</v>
      </c>
      <c r="GJ56">
        <v>29.030100000000001</v>
      </c>
      <c r="GK56">
        <v>0</v>
      </c>
      <c r="GL56">
        <v>20</v>
      </c>
      <c r="GM56">
        <v>420</v>
      </c>
      <c r="GN56">
        <v>17.447299999999998</v>
      </c>
      <c r="GO56">
        <v>100.96299999999999</v>
      </c>
      <c r="GP56">
        <v>101.464</v>
      </c>
    </row>
    <row r="57" spans="1:198" x14ac:dyDescent="0.25">
      <c r="A57">
        <v>41</v>
      </c>
      <c r="B57">
        <v>1654277434</v>
      </c>
      <c r="C57">
        <v>4232.9000000953674</v>
      </c>
      <c r="D57" t="s">
        <v>425</v>
      </c>
      <c r="E57" t="s">
        <v>426</v>
      </c>
      <c r="F57">
        <v>15</v>
      </c>
      <c r="G57">
        <v>1654277426.25</v>
      </c>
      <c r="H57">
        <f t="shared" si="30"/>
        <v>2.0002523423786082E-3</v>
      </c>
      <c r="I57">
        <f t="shared" si="31"/>
        <v>2.0002523423786083</v>
      </c>
      <c r="J57">
        <f t="shared" si="32"/>
        <v>8.6345492832428992</v>
      </c>
      <c r="K57">
        <f t="shared" si="33"/>
        <v>417.1617333333333</v>
      </c>
      <c r="L57">
        <f t="shared" si="34"/>
        <v>326.51899233020026</v>
      </c>
      <c r="M57">
        <f t="shared" si="35"/>
        <v>27.651683033860557</v>
      </c>
      <c r="N57">
        <f t="shared" si="36"/>
        <v>35.327880751034286</v>
      </c>
      <c r="O57">
        <f t="shared" si="37"/>
        <v>0.16972695984813965</v>
      </c>
      <c r="P57">
        <f t="shared" si="38"/>
        <v>3.1885565120491579</v>
      </c>
      <c r="Q57">
        <f t="shared" si="39"/>
        <v>0.16486286331101924</v>
      </c>
      <c r="R57">
        <f t="shared" si="40"/>
        <v>0.10346469817879725</v>
      </c>
      <c r="S57">
        <f t="shared" si="41"/>
        <v>35.594899675068312</v>
      </c>
      <c r="T57">
        <f t="shared" si="42"/>
        <v>20.898083050887614</v>
      </c>
      <c r="U57">
        <f t="shared" si="43"/>
        <v>21.169486666666671</v>
      </c>
      <c r="V57">
        <f t="shared" si="44"/>
        <v>2.522047318724022</v>
      </c>
      <c r="W57">
        <f t="shared" si="45"/>
        <v>60.171672905130514</v>
      </c>
      <c r="X57">
        <f t="shared" si="46"/>
        <v>1.5190784459606186</v>
      </c>
      <c r="Y57">
        <f t="shared" si="47"/>
        <v>2.5245740605478413</v>
      </c>
      <c r="Z57">
        <f t="shared" si="48"/>
        <v>1.0029688727634034</v>
      </c>
      <c r="AA57">
        <f t="shared" si="49"/>
        <v>-88.211128298896625</v>
      </c>
      <c r="AB57">
        <f t="shared" si="50"/>
        <v>2.8048588007563615</v>
      </c>
      <c r="AC57">
        <f t="shared" si="51"/>
        <v>0.17900167455047067</v>
      </c>
      <c r="AD57">
        <f t="shared" si="52"/>
        <v>-49.632368148521479</v>
      </c>
      <c r="AE57">
        <v>0</v>
      </c>
      <c r="AF57">
        <v>0</v>
      </c>
      <c r="AG57">
        <f t="shared" si="53"/>
        <v>1</v>
      </c>
      <c r="AH57">
        <f t="shared" si="54"/>
        <v>0</v>
      </c>
      <c r="AI57">
        <f t="shared" si="55"/>
        <v>45645.431275534094</v>
      </c>
      <c r="AJ57">
        <f t="shared" si="56"/>
        <v>199.9996666666666</v>
      </c>
      <c r="AK57">
        <f t="shared" si="57"/>
        <v>170.14170003002727</v>
      </c>
      <c r="AL57">
        <f t="shared" si="58"/>
        <v>0.85070991799999995</v>
      </c>
      <c r="AM57">
        <f t="shared" si="59"/>
        <v>0.17797479499999996</v>
      </c>
      <c r="AN57">
        <v>1.8</v>
      </c>
      <c r="AO57">
        <v>0.5</v>
      </c>
      <c r="AP57" t="s">
        <v>331</v>
      </c>
      <c r="AQ57">
        <v>2</v>
      </c>
      <c r="AR57">
        <v>1654277426.25</v>
      </c>
      <c r="AS57">
        <v>417.1617333333333</v>
      </c>
      <c r="AT57">
        <v>420.00246666666658</v>
      </c>
      <c r="AU57">
        <v>17.937713333333338</v>
      </c>
      <c r="AV57">
        <v>17.34839333333333</v>
      </c>
      <c r="AW57">
        <v>413.69123333333317</v>
      </c>
      <c r="AX57">
        <v>17.79950333333333</v>
      </c>
      <c r="AY57">
        <v>599.99156666666647</v>
      </c>
      <c r="AZ57">
        <v>84.586353333333335</v>
      </c>
      <c r="BA57">
        <v>9.9939603333333335E-2</v>
      </c>
      <c r="BB57">
        <v>21.18580333333334</v>
      </c>
      <c r="BC57">
        <v>21.169486666666671</v>
      </c>
      <c r="BD57">
        <v>999.9000000000002</v>
      </c>
      <c r="BE57">
        <v>0</v>
      </c>
      <c r="BF57">
        <v>0</v>
      </c>
      <c r="BG57">
        <v>10007.908333333329</v>
      </c>
      <c r="BH57">
        <v>61.425089999999997</v>
      </c>
      <c r="BI57">
        <v>1.025800333333333</v>
      </c>
      <c r="BJ57">
        <v>-2.8407706666666672</v>
      </c>
      <c r="BK57">
        <v>424.78133333333329</v>
      </c>
      <c r="BL57">
        <v>427.41746666666671</v>
      </c>
      <c r="BM57">
        <v>0.58933659999999999</v>
      </c>
      <c r="BN57">
        <v>420.00246666666658</v>
      </c>
      <c r="BO57">
        <v>17.34839333333333</v>
      </c>
      <c r="BP57">
        <v>1.5172859999999999</v>
      </c>
      <c r="BQ57">
        <v>1.4674363333333329</v>
      </c>
      <c r="BR57">
        <v>13.14347666666667</v>
      </c>
      <c r="BS57">
        <v>12.63301666666667</v>
      </c>
      <c r="BT57">
        <v>199.9996666666666</v>
      </c>
      <c r="BU57">
        <v>0.64300273333333324</v>
      </c>
      <c r="BV57">
        <v>0.35699726666666659</v>
      </c>
      <c r="BW57">
        <v>25</v>
      </c>
      <c r="BX57">
        <v>3340.3780000000002</v>
      </c>
      <c r="BY57">
        <v>1654276810.0999999</v>
      </c>
      <c r="BZ57" t="s">
        <v>412</v>
      </c>
      <c r="CA57">
        <v>1654276810.0999999</v>
      </c>
      <c r="CB57">
        <v>1654276803.0999999</v>
      </c>
      <c r="CC57">
        <v>5</v>
      </c>
      <c r="CD57">
        <v>-0.19700000000000001</v>
      </c>
      <c r="CE57">
        <v>0</v>
      </c>
      <c r="CF57">
        <v>3.4710000000000001</v>
      </c>
      <c r="CG57">
        <v>0.14199999999999999</v>
      </c>
      <c r="CH57">
        <v>420</v>
      </c>
      <c r="CI57">
        <v>18</v>
      </c>
      <c r="CJ57">
        <v>0.57999999999999996</v>
      </c>
      <c r="CK57">
        <v>0.14000000000000001</v>
      </c>
      <c r="CL57">
        <v>-2.8425484999999999</v>
      </c>
      <c r="CM57">
        <v>-2.2199324577859489E-2</v>
      </c>
      <c r="CN57">
        <v>2.533577328107435E-2</v>
      </c>
      <c r="CO57">
        <v>1</v>
      </c>
      <c r="CP57">
        <v>0.59275557499999998</v>
      </c>
      <c r="CQ57">
        <v>-6.517304690431637E-2</v>
      </c>
      <c r="CR57">
        <v>6.597317647678869E-3</v>
      </c>
      <c r="CS57">
        <v>1</v>
      </c>
      <c r="CT57">
        <v>2</v>
      </c>
      <c r="CU57">
        <v>2</v>
      </c>
      <c r="CV57" t="s">
        <v>333</v>
      </c>
      <c r="CW57">
        <v>3.2357999999999998</v>
      </c>
      <c r="CX57">
        <v>2.7812700000000001</v>
      </c>
      <c r="CY57">
        <v>8.2076899999999994E-2</v>
      </c>
      <c r="CZ57">
        <v>8.4121399999999999E-2</v>
      </c>
      <c r="DA57">
        <v>8.2740999999999995E-2</v>
      </c>
      <c r="DB57">
        <v>8.26654E-2</v>
      </c>
      <c r="DC57">
        <v>23337.5</v>
      </c>
      <c r="DD57">
        <v>22970.7</v>
      </c>
      <c r="DE57">
        <v>24434.1</v>
      </c>
      <c r="DF57">
        <v>22335</v>
      </c>
      <c r="DG57">
        <v>33106.9</v>
      </c>
      <c r="DH57">
        <v>26144.3</v>
      </c>
      <c r="DI57">
        <v>39922.199999999997</v>
      </c>
      <c r="DJ57">
        <v>30937.7</v>
      </c>
      <c r="DK57">
        <v>2.2217199999999999</v>
      </c>
      <c r="DL57">
        <v>2.28288</v>
      </c>
      <c r="DM57">
        <v>6.0759500000000001E-3</v>
      </c>
      <c r="DN57">
        <v>0</v>
      </c>
      <c r="DO57">
        <v>21.068000000000001</v>
      </c>
      <c r="DP57">
        <v>999.9</v>
      </c>
      <c r="DQ57">
        <v>63.2</v>
      </c>
      <c r="DR57">
        <v>25.4</v>
      </c>
      <c r="DS57">
        <v>24.331099999999999</v>
      </c>
      <c r="DT57">
        <v>63.456699999999998</v>
      </c>
      <c r="DU57">
        <v>15.056100000000001</v>
      </c>
      <c r="DV57">
        <v>2</v>
      </c>
      <c r="DW57">
        <v>-0.16599800000000001</v>
      </c>
      <c r="DX57">
        <v>1.1915800000000001</v>
      </c>
      <c r="DY57">
        <v>20.379000000000001</v>
      </c>
      <c r="DZ57">
        <v>5.2294200000000002</v>
      </c>
      <c r="EA57">
        <v>11.9381</v>
      </c>
      <c r="EB57">
        <v>4.9795499999999997</v>
      </c>
      <c r="EC57">
        <v>3.282</v>
      </c>
      <c r="ED57">
        <v>1180.5</v>
      </c>
      <c r="EE57">
        <v>4080.5</v>
      </c>
      <c r="EF57">
        <v>327.5</v>
      </c>
      <c r="EG57">
        <v>102.6</v>
      </c>
      <c r="EH57">
        <v>4.9717099999999999</v>
      </c>
      <c r="EI57">
        <v>1.8614200000000001</v>
      </c>
      <c r="EJ57">
        <v>1.8669100000000001</v>
      </c>
      <c r="EK57">
        <v>1.85806</v>
      </c>
      <c r="EL57">
        <v>1.8626400000000001</v>
      </c>
      <c r="EM57">
        <v>1.86317</v>
      </c>
      <c r="EN57">
        <v>1.8640099999999999</v>
      </c>
      <c r="EO57">
        <v>1.8598699999999999</v>
      </c>
      <c r="EP57">
        <v>0</v>
      </c>
      <c r="EQ57">
        <v>0</v>
      </c>
      <c r="ER57">
        <v>0</v>
      </c>
      <c r="ES57">
        <v>0</v>
      </c>
      <c r="ET57" t="s">
        <v>334</v>
      </c>
      <c r="EU57" t="s">
        <v>335</v>
      </c>
      <c r="EV57" t="s">
        <v>336</v>
      </c>
      <c r="EW57" t="s">
        <v>336</v>
      </c>
      <c r="EX57" t="s">
        <v>336</v>
      </c>
      <c r="EY57" t="s">
        <v>336</v>
      </c>
      <c r="EZ57">
        <v>0</v>
      </c>
      <c r="FA57">
        <v>100</v>
      </c>
      <c r="FB57">
        <v>100</v>
      </c>
      <c r="FC57">
        <v>3.4710000000000001</v>
      </c>
      <c r="FD57">
        <v>0.13819999999999999</v>
      </c>
      <c r="FE57">
        <v>3.3216217951693658</v>
      </c>
      <c r="FF57">
        <v>6.7843858137211317E-4</v>
      </c>
      <c r="FG57">
        <v>-9.1149672394835243E-7</v>
      </c>
      <c r="FH57">
        <v>3.4220399332756191E-10</v>
      </c>
      <c r="FI57">
        <v>4.408667948905489E-2</v>
      </c>
      <c r="FJ57">
        <v>-1.0294496597657229E-2</v>
      </c>
      <c r="FK57">
        <v>9.3241379300954626E-4</v>
      </c>
      <c r="FL57">
        <v>-3.1998259251072341E-6</v>
      </c>
      <c r="FM57">
        <v>1</v>
      </c>
      <c r="FN57">
        <v>2092</v>
      </c>
      <c r="FO57">
        <v>0</v>
      </c>
      <c r="FP57">
        <v>27</v>
      </c>
      <c r="FQ57">
        <v>10.4</v>
      </c>
      <c r="FR57">
        <v>10.5</v>
      </c>
      <c r="FS57">
        <v>1.3525400000000001</v>
      </c>
      <c r="FT57">
        <v>2.3962400000000001</v>
      </c>
      <c r="FU57">
        <v>2.1496599999999999</v>
      </c>
      <c r="FV57">
        <v>2.7526899999999999</v>
      </c>
      <c r="FW57">
        <v>2.1508799999999999</v>
      </c>
      <c r="FX57">
        <v>2.3791500000000001</v>
      </c>
      <c r="FY57">
        <v>30.0504</v>
      </c>
      <c r="FZ57">
        <v>15.1915</v>
      </c>
      <c r="GA57">
        <v>19</v>
      </c>
      <c r="GB57">
        <v>621.05700000000002</v>
      </c>
      <c r="GC57">
        <v>699.60699999999997</v>
      </c>
      <c r="GD57">
        <v>19.999199999999998</v>
      </c>
      <c r="GE57">
        <v>25.099</v>
      </c>
      <c r="GF57">
        <v>29.9998</v>
      </c>
      <c r="GG57">
        <v>25.242799999999999</v>
      </c>
      <c r="GH57">
        <v>25.2471</v>
      </c>
      <c r="GI57">
        <v>27.0991</v>
      </c>
      <c r="GJ57">
        <v>29.573</v>
      </c>
      <c r="GK57">
        <v>0</v>
      </c>
      <c r="GL57">
        <v>20</v>
      </c>
      <c r="GM57">
        <v>420</v>
      </c>
      <c r="GN57">
        <v>17.361000000000001</v>
      </c>
      <c r="GO57">
        <v>100.974</v>
      </c>
      <c r="GP57">
        <v>101.47</v>
      </c>
    </row>
    <row r="58" spans="1:198" x14ac:dyDescent="0.25">
      <c r="A58">
        <v>42</v>
      </c>
      <c r="B58">
        <v>1654277499.5</v>
      </c>
      <c r="C58">
        <v>4298.4000000953674</v>
      </c>
      <c r="D58" t="s">
        <v>427</v>
      </c>
      <c r="E58" t="s">
        <v>428</v>
      </c>
      <c r="F58">
        <v>15</v>
      </c>
      <c r="G58">
        <v>1654277491.75</v>
      </c>
      <c r="H58">
        <f t="shared" si="30"/>
        <v>1.8585794101428489E-3</v>
      </c>
      <c r="I58">
        <f t="shared" si="31"/>
        <v>1.858579410142849</v>
      </c>
      <c r="J58">
        <f t="shared" si="32"/>
        <v>4.5365701584354534</v>
      </c>
      <c r="K58">
        <f t="shared" si="33"/>
        <v>418.41403333333341</v>
      </c>
      <c r="L58">
        <f t="shared" si="34"/>
        <v>364.81063422979554</v>
      </c>
      <c r="M58">
        <f t="shared" si="35"/>
        <v>30.895276365609771</v>
      </c>
      <c r="N58">
        <f t="shared" si="36"/>
        <v>35.434869442265267</v>
      </c>
      <c r="O58">
        <f t="shared" si="37"/>
        <v>0.16090308175735044</v>
      </c>
      <c r="P58">
        <f t="shared" si="38"/>
        <v>3.18731209430221</v>
      </c>
      <c r="Q58">
        <f t="shared" si="39"/>
        <v>0.15652291034184601</v>
      </c>
      <c r="R58">
        <f t="shared" si="40"/>
        <v>9.8210428196752186E-2</v>
      </c>
      <c r="S58">
        <f t="shared" si="41"/>
        <v>17.797311074698378</v>
      </c>
      <c r="T58">
        <f t="shared" si="42"/>
        <v>20.762171074490723</v>
      </c>
      <c r="U58">
        <f t="shared" si="43"/>
        <v>21.028793333333329</v>
      </c>
      <c r="V58">
        <f t="shared" si="44"/>
        <v>2.5003517538707074</v>
      </c>
      <c r="W58">
        <f t="shared" si="45"/>
        <v>60.421693506042452</v>
      </c>
      <c r="X58">
        <f t="shared" si="46"/>
        <v>1.5186067739405447</v>
      </c>
      <c r="Y58">
        <f t="shared" si="47"/>
        <v>2.5133469219770825</v>
      </c>
      <c r="Z58">
        <f t="shared" si="48"/>
        <v>0.98174497993016274</v>
      </c>
      <c r="AA58">
        <f t="shared" si="49"/>
        <v>-81.963351987299632</v>
      </c>
      <c r="AB58">
        <f t="shared" si="50"/>
        <v>14.50282079660656</v>
      </c>
      <c r="AC58">
        <f t="shared" si="51"/>
        <v>0.92490190164157327</v>
      </c>
      <c r="AD58">
        <f t="shared" si="52"/>
        <v>-48.738318214353129</v>
      </c>
      <c r="AE58">
        <v>0</v>
      </c>
      <c r="AF58">
        <v>0</v>
      </c>
      <c r="AG58">
        <f t="shared" si="53"/>
        <v>1</v>
      </c>
      <c r="AH58">
        <f t="shared" si="54"/>
        <v>0</v>
      </c>
      <c r="AI58">
        <f t="shared" si="55"/>
        <v>45633.642531138525</v>
      </c>
      <c r="AJ58">
        <f t="shared" si="56"/>
        <v>99.999296666666652</v>
      </c>
      <c r="AK58">
        <f t="shared" si="57"/>
        <v>85.070376167479338</v>
      </c>
      <c r="AL58">
        <f t="shared" si="58"/>
        <v>0.85070974500000007</v>
      </c>
      <c r="AM58">
        <f t="shared" si="59"/>
        <v>0.17797436250000004</v>
      </c>
      <c r="AN58">
        <v>1.8</v>
      </c>
      <c r="AO58">
        <v>0.5</v>
      </c>
      <c r="AP58" t="s">
        <v>331</v>
      </c>
      <c r="AQ58">
        <v>2</v>
      </c>
      <c r="AR58">
        <v>1654277491.75</v>
      </c>
      <c r="AS58">
        <v>418.41403333333341</v>
      </c>
      <c r="AT58">
        <v>420.00833333333338</v>
      </c>
      <c r="AU58">
        <v>17.93167</v>
      </c>
      <c r="AV58">
        <v>17.384083333333329</v>
      </c>
      <c r="AW58">
        <v>414.94349999999991</v>
      </c>
      <c r="AX58">
        <v>17.793573333333331</v>
      </c>
      <c r="AY58">
        <v>599.9878666666666</v>
      </c>
      <c r="AZ58">
        <v>84.588589999999996</v>
      </c>
      <c r="BA58">
        <v>9.9940066666666633E-2</v>
      </c>
      <c r="BB58">
        <v>21.113193333333339</v>
      </c>
      <c r="BC58">
        <v>21.028793333333329</v>
      </c>
      <c r="BD58">
        <v>999.9000000000002</v>
      </c>
      <c r="BE58">
        <v>0</v>
      </c>
      <c r="BF58">
        <v>0</v>
      </c>
      <c r="BG58">
        <v>10002.362333333331</v>
      </c>
      <c r="BH58">
        <v>30.618536666666671</v>
      </c>
      <c r="BI58">
        <v>1.042308</v>
      </c>
      <c r="BJ58">
        <v>-1.594163666666667</v>
      </c>
      <c r="BK58">
        <v>426.05393333333342</v>
      </c>
      <c r="BL58">
        <v>427.43883333333321</v>
      </c>
      <c r="BM58">
        <v>0.54758016666666665</v>
      </c>
      <c r="BN58">
        <v>420.00833333333338</v>
      </c>
      <c r="BO58">
        <v>17.384083333333329</v>
      </c>
      <c r="BP58">
        <v>1.516814333333333</v>
      </c>
      <c r="BQ58">
        <v>1.470495333333333</v>
      </c>
      <c r="BR58">
        <v>13.138719999999999</v>
      </c>
      <c r="BS58">
        <v>12.66478666666667</v>
      </c>
      <c r="BT58">
        <v>99.999296666666652</v>
      </c>
      <c r="BU58">
        <v>0.64300850000000009</v>
      </c>
      <c r="BV58">
        <v>0.35699150000000002</v>
      </c>
      <c r="BW58">
        <v>24</v>
      </c>
      <c r="BX58">
        <v>1670.1843333333341</v>
      </c>
      <c r="BY58">
        <v>1654276810.0999999</v>
      </c>
      <c r="BZ58" t="s">
        <v>412</v>
      </c>
      <c r="CA58">
        <v>1654276810.0999999</v>
      </c>
      <c r="CB58">
        <v>1654276803.0999999</v>
      </c>
      <c r="CC58">
        <v>5</v>
      </c>
      <c r="CD58">
        <v>-0.19700000000000001</v>
      </c>
      <c r="CE58">
        <v>0</v>
      </c>
      <c r="CF58">
        <v>3.4710000000000001</v>
      </c>
      <c r="CG58">
        <v>0.14199999999999999</v>
      </c>
      <c r="CH58">
        <v>420</v>
      </c>
      <c r="CI58">
        <v>18</v>
      </c>
      <c r="CJ58">
        <v>0.57999999999999996</v>
      </c>
      <c r="CK58">
        <v>0.14000000000000001</v>
      </c>
      <c r="CL58">
        <v>-1.58965487804878</v>
      </c>
      <c r="CM58">
        <v>-8.1450940766550142E-2</v>
      </c>
      <c r="CN58">
        <v>3.7128723357474337E-2</v>
      </c>
      <c r="CO58">
        <v>1</v>
      </c>
      <c r="CP58">
        <v>0.54892580487804876</v>
      </c>
      <c r="CQ58">
        <v>-2.2905679442508441E-2</v>
      </c>
      <c r="CR58">
        <v>2.4509243773300771E-3</v>
      </c>
      <c r="CS58">
        <v>1</v>
      </c>
      <c r="CT58">
        <v>2</v>
      </c>
      <c r="CU58">
        <v>2</v>
      </c>
      <c r="CV58" t="s">
        <v>333</v>
      </c>
      <c r="CW58">
        <v>3.2357900000000002</v>
      </c>
      <c r="CX58">
        <v>2.7810800000000002</v>
      </c>
      <c r="CY58">
        <v>8.2288299999999995E-2</v>
      </c>
      <c r="CZ58">
        <v>8.4139400000000003E-2</v>
      </c>
      <c r="DA58">
        <v>8.2748000000000002E-2</v>
      </c>
      <c r="DB58">
        <v>8.2806699999999997E-2</v>
      </c>
      <c r="DC58">
        <v>23334.9</v>
      </c>
      <c r="DD58">
        <v>22971.5</v>
      </c>
      <c r="DE58">
        <v>24436.799999999999</v>
      </c>
      <c r="DF58">
        <v>22336.1</v>
      </c>
      <c r="DG58">
        <v>33109.800000000003</v>
      </c>
      <c r="DH58">
        <v>26141.5</v>
      </c>
      <c r="DI58">
        <v>39926.1</v>
      </c>
      <c r="DJ58">
        <v>30939.3</v>
      </c>
      <c r="DK58">
        <v>2.2223199999999999</v>
      </c>
      <c r="DL58">
        <v>2.2835800000000002</v>
      </c>
      <c r="DM58">
        <v>3.5315799999999999E-3</v>
      </c>
      <c r="DN58">
        <v>0</v>
      </c>
      <c r="DO58">
        <v>20.964200000000002</v>
      </c>
      <c r="DP58">
        <v>999.9</v>
      </c>
      <c r="DQ58">
        <v>63.1</v>
      </c>
      <c r="DR58">
        <v>25.5</v>
      </c>
      <c r="DS58">
        <v>24.436800000000002</v>
      </c>
      <c r="DT58">
        <v>63.376800000000003</v>
      </c>
      <c r="DU58">
        <v>15.132199999999999</v>
      </c>
      <c r="DV58">
        <v>2</v>
      </c>
      <c r="DW58">
        <v>-0.17074400000000001</v>
      </c>
      <c r="DX58">
        <v>1.16679</v>
      </c>
      <c r="DY58">
        <v>20.379799999999999</v>
      </c>
      <c r="DZ58">
        <v>5.2295699999999998</v>
      </c>
      <c r="EA58">
        <v>11.9381</v>
      </c>
      <c r="EB58">
        <v>4.9782999999999999</v>
      </c>
      <c r="EC58">
        <v>3.28125</v>
      </c>
      <c r="ED58">
        <v>1182.3</v>
      </c>
      <c r="EE58">
        <v>4091.1</v>
      </c>
      <c r="EF58">
        <v>327.5</v>
      </c>
      <c r="EG58">
        <v>102.6</v>
      </c>
      <c r="EH58">
        <v>4.9717000000000002</v>
      </c>
      <c r="EI58">
        <v>1.8614200000000001</v>
      </c>
      <c r="EJ58">
        <v>1.8669100000000001</v>
      </c>
      <c r="EK58">
        <v>1.85806</v>
      </c>
      <c r="EL58">
        <v>1.8626400000000001</v>
      </c>
      <c r="EM58">
        <v>1.8631500000000001</v>
      </c>
      <c r="EN58">
        <v>1.8640099999999999</v>
      </c>
      <c r="EO58">
        <v>1.8598699999999999</v>
      </c>
      <c r="EP58">
        <v>0</v>
      </c>
      <c r="EQ58">
        <v>0</v>
      </c>
      <c r="ER58">
        <v>0</v>
      </c>
      <c r="ES58">
        <v>0</v>
      </c>
      <c r="ET58" t="s">
        <v>334</v>
      </c>
      <c r="EU58" t="s">
        <v>335</v>
      </c>
      <c r="EV58" t="s">
        <v>336</v>
      </c>
      <c r="EW58" t="s">
        <v>336</v>
      </c>
      <c r="EX58" t="s">
        <v>336</v>
      </c>
      <c r="EY58" t="s">
        <v>336</v>
      </c>
      <c r="EZ58">
        <v>0</v>
      </c>
      <c r="FA58">
        <v>100</v>
      </c>
      <c r="FB58">
        <v>100</v>
      </c>
      <c r="FC58">
        <v>3.47</v>
      </c>
      <c r="FD58">
        <v>0.1381</v>
      </c>
      <c r="FE58">
        <v>3.3216217951693658</v>
      </c>
      <c r="FF58">
        <v>6.7843858137211317E-4</v>
      </c>
      <c r="FG58">
        <v>-9.1149672394835243E-7</v>
      </c>
      <c r="FH58">
        <v>3.4220399332756191E-10</v>
      </c>
      <c r="FI58">
        <v>4.408667948905489E-2</v>
      </c>
      <c r="FJ58">
        <v>-1.0294496597657229E-2</v>
      </c>
      <c r="FK58">
        <v>9.3241379300954626E-4</v>
      </c>
      <c r="FL58">
        <v>-3.1998259251072341E-6</v>
      </c>
      <c r="FM58">
        <v>1</v>
      </c>
      <c r="FN58">
        <v>2092</v>
      </c>
      <c r="FO58">
        <v>0</v>
      </c>
      <c r="FP58">
        <v>27</v>
      </c>
      <c r="FQ58">
        <v>11.5</v>
      </c>
      <c r="FR58">
        <v>11.6</v>
      </c>
      <c r="FS58">
        <v>1.3525400000000001</v>
      </c>
      <c r="FT58">
        <v>2.3962400000000001</v>
      </c>
      <c r="FU58">
        <v>2.1496599999999999</v>
      </c>
      <c r="FV58">
        <v>2.7514599999999998</v>
      </c>
      <c r="FW58">
        <v>2.1508799999999999</v>
      </c>
      <c r="FX58">
        <v>2.3779300000000001</v>
      </c>
      <c r="FY58">
        <v>30.114699999999999</v>
      </c>
      <c r="FZ58">
        <v>15.173999999999999</v>
      </c>
      <c r="GA58">
        <v>19</v>
      </c>
      <c r="GB58">
        <v>620.57899999999995</v>
      </c>
      <c r="GC58">
        <v>699.12</v>
      </c>
      <c r="GD58">
        <v>19.999600000000001</v>
      </c>
      <c r="GE58">
        <v>25.0321</v>
      </c>
      <c r="GF58">
        <v>29.9998</v>
      </c>
      <c r="GG58">
        <v>25.162299999999998</v>
      </c>
      <c r="GH58">
        <v>25.165099999999999</v>
      </c>
      <c r="GI58">
        <v>27.098400000000002</v>
      </c>
      <c r="GJ58">
        <v>29.8445</v>
      </c>
      <c r="GK58">
        <v>0</v>
      </c>
      <c r="GL58">
        <v>20</v>
      </c>
      <c r="GM58">
        <v>420</v>
      </c>
      <c r="GN58">
        <v>17.2502</v>
      </c>
      <c r="GO58">
        <v>100.985</v>
      </c>
      <c r="GP58">
        <v>101.474</v>
      </c>
    </row>
    <row r="59" spans="1:198" x14ac:dyDescent="0.25">
      <c r="A59">
        <v>43</v>
      </c>
      <c r="B59">
        <v>1654277560</v>
      </c>
      <c r="C59">
        <v>4358.9000000953674</v>
      </c>
      <c r="D59" t="s">
        <v>429</v>
      </c>
      <c r="E59" t="s">
        <v>430</v>
      </c>
      <c r="F59">
        <v>15</v>
      </c>
      <c r="G59">
        <v>1654277552.25</v>
      </c>
      <c r="H59">
        <f t="shared" si="30"/>
        <v>1.7704988090693615E-3</v>
      </c>
      <c r="I59">
        <f t="shared" si="31"/>
        <v>1.7704988090693616</v>
      </c>
      <c r="J59">
        <f t="shared" si="32"/>
        <v>1.750795956758388</v>
      </c>
      <c r="K59">
        <f t="shared" si="33"/>
        <v>419.26823333333328</v>
      </c>
      <c r="L59">
        <f t="shared" si="34"/>
        <v>392.84634821039202</v>
      </c>
      <c r="M59">
        <f t="shared" si="35"/>
        <v>33.269319237607341</v>
      </c>
      <c r="N59">
        <f t="shared" si="36"/>
        <v>35.506932327353425</v>
      </c>
      <c r="O59">
        <f t="shared" si="37"/>
        <v>0.1529642902153304</v>
      </c>
      <c r="P59">
        <f t="shared" si="38"/>
        <v>3.1871881386013952</v>
      </c>
      <c r="Q59">
        <f t="shared" si="39"/>
        <v>0.1489997980898651</v>
      </c>
      <c r="R59">
        <f t="shared" si="40"/>
        <v>9.347250943648687E-2</v>
      </c>
      <c r="S59">
        <f t="shared" si="41"/>
        <v>8.8986891294344748</v>
      </c>
      <c r="T59">
        <f t="shared" si="42"/>
        <v>20.678573541097347</v>
      </c>
      <c r="U59">
        <f t="shared" si="43"/>
        <v>20.94974333333333</v>
      </c>
      <c r="V59">
        <f t="shared" si="44"/>
        <v>2.4882337364323637</v>
      </c>
      <c r="W59">
        <f t="shared" si="45"/>
        <v>60.113233852593098</v>
      </c>
      <c r="X59">
        <f t="shared" si="46"/>
        <v>1.5056540110732575</v>
      </c>
      <c r="Y59">
        <f t="shared" si="47"/>
        <v>2.5046964113848089</v>
      </c>
      <c r="Z59">
        <f t="shared" si="48"/>
        <v>0.9825797253591062</v>
      </c>
      <c r="AA59">
        <f t="shared" si="49"/>
        <v>-78.078997479958844</v>
      </c>
      <c r="AB59">
        <f t="shared" si="50"/>
        <v>18.438829084273255</v>
      </c>
      <c r="AC59">
        <f t="shared" si="51"/>
        <v>1.1751516416920968</v>
      </c>
      <c r="AD59">
        <f t="shared" si="52"/>
        <v>-49.566327624559023</v>
      </c>
      <c r="AE59">
        <v>0</v>
      </c>
      <c r="AF59">
        <v>0</v>
      </c>
      <c r="AG59">
        <f t="shared" si="53"/>
        <v>1</v>
      </c>
      <c r="AH59">
        <f t="shared" si="54"/>
        <v>0</v>
      </c>
      <c r="AI59">
        <f t="shared" si="55"/>
        <v>45640.037130753168</v>
      </c>
      <c r="AJ59">
        <f t="shared" si="56"/>
        <v>49.998923333333337</v>
      </c>
      <c r="AK59">
        <f t="shared" si="57"/>
        <v>42.534637667745812</v>
      </c>
      <c r="AL59">
        <f t="shared" si="58"/>
        <v>0.85071107199999996</v>
      </c>
      <c r="AM59">
        <f t="shared" si="59"/>
        <v>0.17797761504000001</v>
      </c>
      <c r="AN59">
        <v>1.8</v>
      </c>
      <c r="AO59">
        <v>0.5</v>
      </c>
      <c r="AP59" t="s">
        <v>331</v>
      </c>
      <c r="AQ59">
        <v>2</v>
      </c>
      <c r="AR59">
        <v>1654277552.25</v>
      </c>
      <c r="AS59">
        <v>419.26823333333328</v>
      </c>
      <c r="AT59">
        <v>420.01616666666661</v>
      </c>
      <c r="AU59">
        <v>17.77886333333333</v>
      </c>
      <c r="AV59">
        <v>17.25715666666667</v>
      </c>
      <c r="AW59">
        <v>415.79750000000001</v>
      </c>
      <c r="AX59">
        <v>17.64373333333333</v>
      </c>
      <c r="AY59">
        <v>599.99970000000008</v>
      </c>
      <c r="AZ59">
        <v>84.587893333333326</v>
      </c>
      <c r="BA59">
        <v>9.9973536666666668E-2</v>
      </c>
      <c r="BB59">
        <v>21.057053333333329</v>
      </c>
      <c r="BC59">
        <v>20.94974333333333</v>
      </c>
      <c r="BD59">
        <v>999.9000000000002</v>
      </c>
      <c r="BE59">
        <v>0</v>
      </c>
      <c r="BF59">
        <v>0</v>
      </c>
      <c r="BG59">
        <v>10001.91866666667</v>
      </c>
      <c r="BH59">
        <v>15.01668666666667</v>
      </c>
      <c r="BI59">
        <v>1.061569</v>
      </c>
      <c r="BJ59">
        <v>-0.74800613333333332</v>
      </c>
      <c r="BK59">
        <v>426.85733333333332</v>
      </c>
      <c r="BL59">
        <v>427.3918000000001</v>
      </c>
      <c r="BM59">
        <v>0.52170430000000001</v>
      </c>
      <c r="BN59">
        <v>420.01616666666661</v>
      </c>
      <c r="BO59">
        <v>17.25715666666667</v>
      </c>
      <c r="BP59">
        <v>1.5038773333333331</v>
      </c>
      <c r="BQ59">
        <v>1.4597463333333329</v>
      </c>
      <c r="BR59">
        <v>13.00762333333333</v>
      </c>
      <c r="BS59">
        <v>12.552923333333331</v>
      </c>
      <c r="BT59">
        <v>49.998923333333337</v>
      </c>
      <c r="BU59">
        <v>0.64296523333333333</v>
      </c>
      <c r="BV59">
        <v>0.35703479999999999</v>
      </c>
      <c r="BW59">
        <v>24</v>
      </c>
      <c r="BX59">
        <v>835.06113333333337</v>
      </c>
      <c r="BY59">
        <v>1654276810.0999999</v>
      </c>
      <c r="BZ59" t="s">
        <v>412</v>
      </c>
      <c r="CA59">
        <v>1654276810.0999999</v>
      </c>
      <c r="CB59">
        <v>1654276803.0999999</v>
      </c>
      <c r="CC59">
        <v>5</v>
      </c>
      <c r="CD59">
        <v>-0.19700000000000001</v>
      </c>
      <c r="CE59">
        <v>0</v>
      </c>
      <c r="CF59">
        <v>3.4710000000000001</v>
      </c>
      <c r="CG59">
        <v>0.14199999999999999</v>
      </c>
      <c r="CH59">
        <v>420</v>
      </c>
      <c r="CI59">
        <v>18</v>
      </c>
      <c r="CJ59">
        <v>0.57999999999999996</v>
      </c>
      <c r="CK59">
        <v>0.14000000000000001</v>
      </c>
      <c r="CL59">
        <v>-0.75316614999999998</v>
      </c>
      <c r="CM59">
        <v>-8.8064240150085397E-3</v>
      </c>
      <c r="CN59">
        <v>2.8302858989464299E-2</v>
      </c>
      <c r="CO59">
        <v>1</v>
      </c>
      <c r="CP59">
        <v>0.52383392500000003</v>
      </c>
      <c r="CQ59">
        <v>-4.6869084427768722E-2</v>
      </c>
      <c r="CR59">
        <v>4.6553682743017211E-3</v>
      </c>
      <c r="CS59">
        <v>1</v>
      </c>
      <c r="CT59">
        <v>2</v>
      </c>
      <c r="CU59">
        <v>2</v>
      </c>
      <c r="CV59" t="s">
        <v>333</v>
      </c>
      <c r="CW59">
        <v>3.23604</v>
      </c>
      <c r="CX59">
        <v>2.7812100000000002</v>
      </c>
      <c r="CY59">
        <v>8.2422999999999996E-2</v>
      </c>
      <c r="CZ59">
        <v>8.4163000000000002E-2</v>
      </c>
      <c r="DA59">
        <v>8.2244600000000001E-2</v>
      </c>
      <c r="DB59">
        <v>8.2397200000000004E-2</v>
      </c>
      <c r="DC59">
        <v>23333.200000000001</v>
      </c>
      <c r="DD59">
        <v>22972.6</v>
      </c>
      <c r="DE59">
        <v>24438.400000000001</v>
      </c>
      <c r="DF59">
        <v>22337.5</v>
      </c>
      <c r="DG59">
        <v>33130.300000000003</v>
      </c>
      <c r="DH59">
        <v>26154.5</v>
      </c>
      <c r="DI59">
        <v>39928.699999999997</v>
      </c>
      <c r="DJ59">
        <v>30940.9</v>
      </c>
      <c r="DK59">
        <v>2.22323</v>
      </c>
      <c r="DL59">
        <v>2.2835800000000002</v>
      </c>
      <c r="DM59">
        <v>3.6023600000000002E-3</v>
      </c>
      <c r="DN59">
        <v>0</v>
      </c>
      <c r="DO59">
        <v>20.8858</v>
      </c>
      <c r="DP59">
        <v>999.9</v>
      </c>
      <c r="DQ59">
        <v>62.9</v>
      </c>
      <c r="DR59">
        <v>25.5</v>
      </c>
      <c r="DS59">
        <v>24.3584</v>
      </c>
      <c r="DT59">
        <v>63.486800000000002</v>
      </c>
      <c r="DU59">
        <v>15.224399999999999</v>
      </c>
      <c r="DV59">
        <v>2</v>
      </c>
      <c r="DW59">
        <v>-0.174705</v>
      </c>
      <c r="DX59">
        <v>1.1432100000000001</v>
      </c>
      <c r="DY59">
        <v>20.3811</v>
      </c>
      <c r="DZ59">
        <v>5.2301700000000002</v>
      </c>
      <c r="EA59">
        <v>11.9381</v>
      </c>
      <c r="EB59">
        <v>4.9773500000000004</v>
      </c>
      <c r="EC59">
        <v>3.282</v>
      </c>
      <c r="ED59">
        <v>1184.0999999999999</v>
      </c>
      <c r="EE59">
        <v>4101.8999999999996</v>
      </c>
      <c r="EF59">
        <v>327.5</v>
      </c>
      <c r="EG59">
        <v>102.6</v>
      </c>
      <c r="EH59">
        <v>4.9716899999999997</v>
      </c>
      <c r="EI59">
        <v>1.8614200000000001</v>
      </c>
      <c r="EJ59">
        <v>1.8669</v>
      </c>
      <c r="EK59">
        <v>1.85806</v>
      </c>
      <c r="EL59">
        <v>1.8626400000000001</v>
      </c>
      <c r="EM59">
        <v>1.86313</v>
      </c>
      <c r="EN59">
        <v>1.8640099999999999</v>
      </c>
      <c r="EO59">
        <v>1.8598699999999999</v>
      </c>
      <c r="EP59">
        <v>0</v>
      </c>
      <c r="EQ59">
        <v>0</v>
      </c>
      <c r="ER59">
        <v>0</v>
      </c>
      <c r="ES59">
        <v>0</v>
      </c>
      <c r="ET59" t="s">
        <v>334</v>
      </c>
      <c r="EU59" t="s">
        <v>335</v>
      </c>
      <c r="EV59" t="s">
        <v>336</v>
      </c>
      <c r="EW59" t="s">
        <v>336</v>
      </c>
      <c r="EX59" t="s">
        <v>336</v>
      </c>
      <c r="EY59" t="s">
        <v>336</v>
      </c>
      <c r="EZ59">
        <v>0</v>
      </c>
      <c r="FA59">
        <v>100</v>
      </c>
      <c r="FB59">
        <v>100</v>
      </c>
      <c r="FC59">
        <v>3.4710000000000001</v>
      </c>
      <c r="FD59">
        <v>0.13500000000000001</v>
      </c>
      <c r="FE59">
        <v>3.3216217951693658</v>
      </c>
      <c r="FF59">
        <v>6.7843858137211317E-4</v>
      </c>
      <c r="FG59">
        <v>-9.1149672394835243E-7</v>
      </c>
      <c r="FH59">
        <v>3.4220399332756191E-10</v>
      </c>
      <c r="FI59">
        <v>4.408667948905489E-2</v>
      </c>
      <c r="FJ59">
        <v>-1.0294496597657229E-2</v>
      </c>
      <c r="FK59">
        <v>9.3241379300954626E-4</v>
      </c>
      <c r="FL59">
        <v>-3.1998259251072341E-6</v>
      </c>
      <c r="FM59">
        <v>1</v>
      </c>
      <c r="FN59">
        <v>2092</v>
      </c>
      <c r="FO59">
        <v>0</v>
      </c>
      <c r="FP59">
        <v>27</v>
      </c>
      <c r="FQ59">
        <v>12.5</v>
      </c>
      <c r="FR59">
        <v>12.6</v>
      </c>
      <c r="FS59">
        <v>1.3525400000000001</v>
      </c>
      <c r="FT59">
        <v>2.3962400000000001</v>
      </c>
      <c r="FU59">
        <v>2.1496599999999999</v>
      </c>
      <c r="FV59">
        <v>2.7514599999999998</v>
      </c>
      <c r="FW59">
        <v>2.1508799999999999</v>
      </c>
      <c r="FX59">
        <v>2.3815900000000001</v>
      </c>
      <c r="FY59">
        <v>30.178999999999998</v>
      </c>
      <c r="FZ59">
        <v>15.156499999999999</v>
      </c>
      <c r="GA59">
        <v>19</v>
      </c>
      <c r="GB59">
        <v>620.48800000000006</v>
      </c>
      <c r="GC59">
        <v>698.197</v>
      </c>
      <c r="GD59">
        <v>19.999500000000001</v>
      </c>
      <c r="GE59">
        <v>24.976900000000001</v>
      </c>
      <c r="GF59">
        <v>29.9998</v>
      </c>
      <c r="GG59">
        <v>25.0961</v>
      </c>
      <c r="GH59">
        <v>25.097300000000001</v>
      </c>
      <c r="GI59">
        <v>27.095700000000001</v>
      </c>
      <c r="GJ59">
        <v>30.1173</v>
      </c>
      <c r="GK59">
        <v>0</v>
      </c>
      <c r="GL59">
        <v>20</v>
      </c>
      <c r="GM59">
        <v>420</v>
      </c>
      <c r="GN59">
        <v>17.264800000000001</v>
      </c>
      <c r="GO59">
        <v>100.991</v>
      </c>
      <c r="GP59">
        <v>101.48</v>
      </c>
    </row>
    <row r="60" spans="1:198" x14ac:dyDescent="0.25">
      <c r="A60">
        <v>44</v>
      </c>
      <c r="B60">
        <v>1654277638</v>
      </c>
      <c r="C60">
        <v>4436.9000000953674</v>
      </c>
      <c r="D60" t="s">
        <v>431</v>
      </c>
      <c r="E60" t="s">
        <v>432</v>
      </c>
      <c r="F60">
        <v>15</v>
      </c>
      <c r="G60">
        <v>1654277630</v>
      </c>
      <c r="H60">
        <f t="shared" si="30"/>
        <v>1.4868079450347179E-3</v>
      </c>
      <c r="I60">
        <f t="shared" si="31"/>
        <v>1.486807945034718</v>
      </c>
      <c r="J60">
        <f t="shared" si="32"/>
        <v>-1.5966071958668602</v>
      </c>
      <c r="K60">
        <f t="shared" si="33"/>
        <v>420.27964516129038</v>
      </c>
      <c r="L60">
        <f t="shared" si="34"/>
        <v>432.47996976269934</v>
      </c>
      <c r="M60">
        <f t="shared" si="35"/>
        <v>36.625407369647363</v>
      </c>
      <c r="N60">
        <f t="shared" si="36"/>
        <v>35.592199152365737</v>
      </c>
      <c r="O60">
        <f t="shared" si="37"/>
        <v>0.12866893127530293</v>
      </c>
      <c r="P60">
        <f t="shared" si="38"/>
        <v>3.1862721659377771</v>
      </c>
      <c r="Q60">
        <f t="shared" si="39"/>
        <v>0.12585050365659933</v>
      </c>
      <c r="R60">
        <f t="shared" si="40"/>
        <v>7.8904647374613252E-2</v>
      </c>
      <c r="S60">
        <f t="shared" si="41"/>
        <v>0</v>
      </c>
      <c r="T60">
        <f t="shared" si="42"/>
        <v>20.635161133766488</v>
      </c>
      <c r="U60">
        <f t="shared" si="43"/>
        <v>20.889606451612899</v>
      </c>
      <c r="V60">
        <f t="shared" si="44"/>
        <v>2.479049495923503</v>
      </c>
      <c r="W60">
        <f t="shared" si="45"/>
        <v>60.202869066015587</v>
      </c>
      <c r="X60">
        <f t="shared" si="46"/>
        <v>1.5020677551589092</v>
      </c>
      <c r="Y60">
        <f t="shared" si="47"/>
        <v>2.4950102519396768</v>
      </c>
      <c r="Z60">
        <f t="shared" si="48"/>
        <v>0.97698174076459376</v>
      </c>
      <c r="AA60">
        <f t="shared" si="49"/>
        <v>-65.568230376031067</v>
      </c>
      <c r="AB60">
        <f t="shared" si="50"/>
        <v>17.930884425226825</v>
      </c>
      <c r="AC60">
        <f t="shared" si="51"/>
        <v>1.1423892399024167</v>
      </c>
      <c r="AD60">
        <f t="shared" si="52"/>
        <v>-46.494956710901832</v>
      </c>
      <c r="AE60">
        <v>0</v>
      </c>
      <c r="AF60">
        <v>0</v>
      </c>
      <c r="AG60">
        <f t="shared" si="53"/>
        <v>1</v>
      </c>
      <c r="AH60">
        <f t="shared" si="54"/>
        <v>0</v>
      </c>
      <c r="AI60">
        <f t="shared" si="55"/>
        <v>45632.79011087073</v>
      </c>
      <c r="AJ60">
        <f t="shared" si="56"/>
        <v>0</v>
      </c>
      <c r="AK60">
        <f t="shared" si="57"/>
        <v>0</v>
      </c>
      <c r="AL60">
        <f t="shared" si="58"/>
        <v>0</v>
      </c>
      <c r="AM60">
        <f t="shared" si="59"/>
        <v>0</v>
      </c>
      <c r="AN60">
        <v>1.8</v>
      </c>
      <c r="AO60">
        <v>0.5</v>
      </c>
      <c r="AP60" t="s">
        <v>331</v>
      </c>
      <c r="AQ60">
        <v>2</v>
      </c>
      <c r="AR60">
        <v>1654277630</v>
      </c>
      <c r="AS60">
        <v>420.27964516129038</v>
      </c>
      <c r="AT60">
        <v>419.98812903225797</v>
      </c>
      <c r="AU60">
        <v>17.736709677419359</v>
      </c>
      <c r="AV60">
        <v>17.29858387096774</v>
      </c>
      <c r="AW60">
        <v>416.8087741935484</v>
      </c>
      <c r="AX60">
        <v>17.602387096774191</v>
      </c>
      <c r="AY60">
        <v>600.00719354838725</v>
      </c>
      <c r="AZ60">
        <v>84.586935483870931</v>
      </c>
      <c r="BA60">
        <v>0.10000941612903221</v>
      </c>
      <c r="BB60">
        <v>20.99399032258065</v>
      </c>
      <c r="BC60">
        <v>20.889606451612899</v>
      </c>
      <c r="BD60">
        <v>999.90000000000032</v>
      </c>
      <c r="BE60">
        <v>0</v>
      </c>
      <c r="BF60">
        <v>0</v>
      </c>
      <c r="BG60">
        <v>9998.1448387096771</v>
      </c>
      <c r="BH60">
        <v>-0.5647841612903225</v>
      </c>
      <c r="BI60">
        <v>1.0760390322580651</v>
      </c>
      <c r="BJ60">
        <v>0.29163087096774198</v>
      </c>
      <c r="BK60">
        <v>427.86864516129032</v>
      </c>
      <c r="BL60">
        <v>427.38122580645171</v>
      </c>
      <c r="BM60">
        <v>0.43812229032258071</v>
      </c>
      <c r="BN60">
        <v>419.98812903225797</v>
      </c>
      <c r="BO60">
        <v>17.29858387096774</v>
      </c>
      <c r="BP60">
        <v>1.5002935483870969</v>
      </c>
      <c r="BQ60">
        <v>1.4632351612903229</v>
      </c>
      <c r="BR60">
        <v>12.97116774193548</v>
      </c>
      <c r="BS60">
        <v>12.589293548387101</v>
      </c>
      <c r="BT60">
        <v>0</v>
      </c>
      <c r="BU60">
        <v>0</v>
      </c>
      <c r="BV60">
        <v>0</v>
      </c>
      <c r="BW60">
        <v>24</v>
      </c>
      <c r="BX60">
        <v>1</v>
      </c>
      <c r="BY60">
        <v>1654276810.0999999</v>
      </c>
      <c r="BZ60" t="s">
        <v>412</v>
      </c>
      <c r="CA60">
        <v>1654276810.0999999</v>
      </c>
      <c r="CB60">
        <v>1654276803.0999999</v>
      </c>
      <c r="CC60">
        <v>5</v>
      </c>
      <c r="CD60">
        <v>-0.19700000000000001</v>
      </c>
      <c r="CE60">
        <v>0</v>
      </c>
      <c r="CF60">
        <v>3.4710000000000001</v>
      </c>
      <c r="CG60">
        <v>0.14199999999999999</v>
      </c>
      <c r="CH60">
        <v>420</v>
      </c>
      <c r="CI60">
        <v>18</v>
      </c>
      <c r="CJ60">
        <v>0.57999999999999996</v>
      </c>
      <c r="CK60">
        <v>0.14000000000000001</v>
      </c>
      <c r="CL60">
        <v>0.27679969999999998</v>
      </c>
      <c r="CM60">
        <v>2.952288180112465E-2</v>
      </c>
      <c r="CN60">
        <v>4.7799695453109317E-2</v>
      </c>
      <c r="CO60">
        <v>1</v>
      </c>
      <c r="CP60">
        <v>0.44075785000000001</v>
      </c>
      <c r="CQ60">
        <v>-5.8181245778612438E-2</v>
      </c>
      <c r="CR60">
        <v>5.7856528047835701E-3</v>
      </c>
      <c r="CS60">
        <v>1</v>
      </c>
      <c r="CT60">
        <v>2</v>
      </c>
      <c r="CU60">
        <v>2</v>
      </c>
      <c r="CV60" t="s">
        <v>333</v>
      </c>
      <c r="CW60">
        <v>3.2359800000000001</v>
      </c>
      <c r="CX60">
        <v>2.78132</v>
      </c>
      <c r="CY60">
        <v>8.2591300000000006E-2</v>
      </c>
      <c r="CZ60">
        <v>8.4171200000000002E-2</v>
      </c>
      <c r="DA60">
        <v>8.2110900000000001E-2</v>
      </c>
      <c r="DB60">
        <v>8.2545199999999999E-2</v>
      </c>
      <c r="DC60">
        <v>23330.9</v>
      </c>
      <c r="DD60">
        <v>22974.1</v>
      </c>
      <c r="DE60">
        <v>24440.2</v>
      </c>
      <c r="DF60">
        <v>22339</v>
      </c>
      <c r="DG60">
        <v>33137.800000000003</v>
      </c>
      <c r="DH60">
        <v>26151.9</v>
      </c>
      <c r="DI60">
        <v>39931.800000000003</v>
      </c>
      <c r="DJ60">
        <v>30942.799999999999</v>
      </c>
      <c r="DK60">
        <v>2.2239</v>
      </c>
      <c r="DL60">
        <v>2.2840500000000001</v>
      </c>
      <c r="DM60">
        <v>4.9024799999999999E-3</v>
      </c>
      <c r="DN60">
        <v>0</v>
      </c>
      <c r="DO60">
        <v>20.804099999999998</v>
      </c>
      <c r="DP60">
        <v>999.9</v>
      </c>
      <c r="DQ60">
        <v>62.8</v>
      </c>
      <c r="DR60">
        <v>25.6</v>
      </c>
      <c r="DS60">
        <v>24.4636</v>
      </c>
      <c r="DT60">
        <v>63.696800000000003</v>
      </c>
      <c r="DU60">
        <v>15.1442</v>
      </c>
      <c r="DV60">
        <v>2</v>
      </c>
      <c r="DW60">
        <v>-0.17868100000000001</v>
      </c>
      <c r="DX60">
        <v>1.12229</v>
      </c>
      <c r="DY60">
        <v>20.383099999999999</v>
      </c>
      <c r="DZ60">
        <v>5.2297200000000004</v>
      </c>
      <c r="EA60">
        <v>11.9381</v>
      </c>
      <c r="EB60">
        <v>4.9794999999999998</v>
      </c>
      <c r="EC60">
        <v>3.282</v>
      </c>
      <c r="ED60">
        <v>1186.2</v>
      </c>
      <c r="EE60">
        <v>4114.5</v>
      </c>
      <c r="EF60">
        <v>327.5</v>
      </c>
      <c r="EG60">
        <v>102.6</v>
      </c>
      <c r="EH60">
        <v>4.9717099999999999</v>
      </c>
      <c r="EI60">
        <v>1.8614200000000001</v>
      </c>
      <c r="EJ60">
        <v>1.8669100000000001</v>
      </c>
      <c r="EK60">
        <v>1.85806</v>
      </c>
      <c r="EL60">
        <v>1.8626400000000001</v>
      </c>
      <c r="EM60">
        <v>1.8631500000000001</v>
      </c>
      <c r="EN60">
        <v>1.8640099999999999</v>
      </c>
      <c r="EO60">
        <v>1.85988</v>
      </c>
      <c r="EP60">
        <v>0</v>
      </c>
      <c r="EQ60">
        <v>0</v>
      </c>
      <c r="ER60">
        <v>0</v>
      </c>
      <c r="ES60">
        <v>0</v>
      </c>
      <c r="ET60" t="s">
        <v>334</v>
      </c>
      <c r="EU60" t="s">
        <v>335</v>
      </c>
      <c r="EV60" t="s">
        <v>336</v>
      </c>
      <c r="EW60" t="s">
        <v>336</v>
      </c>
      <c r="EX60" t="s">
        <v>336</v>
      </c>
      <c r="EY60" t="s">
        <v>336</v>
      </c>
      <c r="EZ60">
        <v>0</v>
      </c>
      <c r="FA60">
        <v>100</v>
      </c>
      <c r="FB60">
        <v>100</v>
      </c>
      <c r="FC60">
        <v>3.4710000000000001</v>
      </c>
      <c r="FD60">
        <v>0.13420000000000001</v>
      </c>
      <c r="FE60">
        <v>3.3216217951693658</v>
      </c>
      <c r="FF60">
        <v>6.7843858137211317E-4</v>
      </c>
      <c r="FG60">
        <v>-9.1149672394835243E-7</v>
      </c>
      <c r="FH60">
        <v>3.4220399332756191E-10</v>
      </c>
      <c r="FI60">
        <v>4.408667948905489E-2</v>
      </c>
      <c r="FJ60">
        <v>-1.0294496597657229E-2</v>
      </c>
      <c r="FK60">
        <v>9.3241379300954626E-4</v>
      </c>
      <c r="FL60">
        <v>-3.1998259251072341E-6</v>
      </c>
      <c r="FM60">
        <v>1</v>
      </c>
      <c r="FN60">
        <v>2092</v>
      </c>
      <c r="FO60">
        <v>0</v>
      </c>
      <c r="FP60">
        <v>27</v>
      </c>
      <c r="FQ60">
        <v>13.8</v>
      </c>
      <c r="FR60">
        <v>13.9</v>
      </c>
      <c r="FS60">
        <v>1.3525400000000001</v>
      </c>
      <c r="FT60">
        <v>2.3974600000000001</v>
      </c>
      <c r="FU60">
        <v>2.1496599999999999</v>
      </c>
      <c r="FV60">
        <v>2.7526899999999999</v>
      </c>
      <c r="FW60">
        <v>2.1508799999999999</v>
      </c>
      <c r="FX60">
        <v>2.34863</v>
      </c>
      <c r="FY60">
        <v>30.243400000000001</v>
      </c>
      <c r="FZ60">
        <v>15.1477</v>
      </c>
      <c r="GA60">
        <v>19</v>
      </c>
      <c r="GB60">
        <v>620.17399999999998</v>
      </c>
      <c r="GC60">
        <v>697.63900000000001</v>
      </c>
      <c r="GD60">
        <v>19.999600000000001</v>
      </c>
      <c r="GE60">
        <v>24.9207</v>
      </c>
      <c r="GF60">
        <v>29.9999</v>
      </c>
      <c r="GG60">
        <v>25.025200000000002</v>
      </c>
      <c r="GH60">
        <v>25.024999999999999</v>
      </c>
      <c r="GI60">
        <v>27.100999999999999</v>
      </c>
      <c r="GJ60">
        <v>30.1173</v>
      </c>
      <c r="GK60">
        <v>0</v>
      </c>
      <c r="GL60">
        <v>20</v>
      </c>
      <c r="GM60">
        <v>420</v>
      </c>
      <c r="GN60">
        <v>17.250900000000001</v>
      </c>
      <c r="GO60">
        <v>100.999</v>
      </c>
      <c r="GP60">
        <v>101.48699999999999</v>
      </c>
    </row>
    <row r="61" spans="1:198" x14ac:dyDescent="0.25">
      <c r="A61">
        <v>45</v>
      </c>
      <c r="B61">
        <v>1654277985</v>
      </c>
      <c r="C61">
        <v>4783.9000000953674</v>
      </c>
      <c r="D61" t="s">
        <v>435</v>
      </c>
      <c r="E61" t="s">
        <v>436</v>
      </c>
      <c r="F61">
        <v>15</v>
      </c>
      <c r="G61">
        <v>1654277977</v>
      </c>
      <c r="H61">
        <f t="shared" si="30"/>
        <v>4.5827214441325108E-3</v>
      </c>
      <c r="I61">
        <f t="shared" si="31"/>
        <v>4.5827214441325106</v>
      </c>
      <c r="J61">
        <f t="shared" si="32"/>
        <v>19.437420675330529</v>
      </c>
      <c r="K61">
        <f t="shared" si="33"/>
        <v>412.48435483870958</v>
      </c>
      <c r="L61">
        <f t="shared" si="34"/>
        <v>279.33199856442155</v>
      </c>
      <c r="M61">
        <f t="shared" si="35"/>
        <v>23.653875100314504</v>
      </c>
      <c r="N61">
        <f t="shared" si="36"/>
        <v>34.929236393726121</v>
      </c>
      <c r="O61">
        <f t="shared" si="37"/>
        <v>0.26248539685170097</v>
      </c>
      <c r="P61">
        <f t="shared" si="38"/>
        <v>3.1857018359194655</v>
      </c>
      <c r="Q61">
        <f t="shared" si="39"/>
        <v>0.251034890665085</v>
      </c>
      <c r="R61">
        <f t="shared" si="40"/>
        <v>0.15788396152071016</v>
      </c>
      <c r="S61">
        <f t="shared" si="41"/>
        <v>427.12560876609439</v>
      </c>
      <c r="T61">
        <f t="shared" si="42"/>
        <v>24.538250003307979</v>
      </c>
      <c r="U61">
        <f t="shared" si="43"/>
        <v>25.129877419354841</v>
      </c>
      <c r="V61">
        <f t="shared" si="44"/>
        <v>3.2043818436475213</v>
      </c>
      <c r="W61">
        <f t="shared" si="45"/>
        <v>59.291691896414719</v>
      </c>
      <c r="X61">
        <f t="shared" si="46"/>
        <v>1.7033146890232649</v>
      </c>
      <c r="Y61">
        <f t="shared" si="47"/>
        <v>2.8727712678515447</v>
      </c>
      <c r="Z61">
        <f t="shared" si="48"/>
        <v>1.5010671546242564</v>
      </c>
      <c r="AA61">
        <f t="shared" si="49"/>
        <v>-202.09801568624374</v>
      </c>
      <c r="AB61">
        <f t="shared" si="50"/>
        <v>-312.84981027614242</v>
      </c>
      <c r="AC61">
        <f t="shared" si="51"/>
        <v>-20.609913644904541</v>
      </c>
      <c r="AD61">
        <f t="shared" si="52"/>
        <v>-108.43213084119634</v>
      </c>
      <c r="AE61">
        <v>0</v>
      </c>
      <c r="AF61">
        <v>0</v>
      </c>
      <c r="AG61">
        <f t="shared" si="53"/>
        <v>1</v>
      </c>
      <c r="AH61">
        <f t="shared" si="54"/>
        <v>0</v>
      </c>
      <c r="AI61">
        <f t="shared" si="55"/>
        <v>45256.756177761265</v>
      </c>
      <c r="AJ61">
        <f t="shared" si="56"/>
        <v>2399.918387096774</v>
      </c>
      <c r="AK61">
        <f t="shared" si="57"/>
        <v>2041.6348056597649</v>
      </c>
      <c r="AL61">
        <f t="shared" si="58"/>
        <v>0.85071009774193551</v>
      </c>
      <c r="AM61">
        <f t="shared" si="59"/>
        <v>0.17797505576129036</v>
      </c>
      <c r="AN61">
        <v>2.1</v>
      </c>
      <c r="AO61">
        <v>0.5</v>
      </c>
      <c r="AP61" t="s">
        <v>331</v>
      </c>
      <c r="AQ61">
        <v>2</v>
      </c>
      <c r="AR61">
        <v>1654277977</v>
      </c>
      <c r="AS61">
        <v>412.48435483870958</v>
      </c>
      <c r="AT61">
        <v>419.94900000000001</v>
      </c>
      <c r="AU61">
        <v>20.114687096774201</v>
      </c>
      <c r="AV61">
        <v>18.543009677419359</v>
      </c>
      <c r="AW61">
        <v>409.1941290322581</v>
      </c>
      <c r="AX61">
        <v>19.942222580645161</v>
      </c>
      <c r="AY61">
        <v>600.00461290322585</v>
      </c>
      <c r="AZ61">
        <v>84.580090322580617</v>
      </c>
      <c r="BA61">
        <v>0.1000581096774194</v>
      </c>
      <c r="BB61">
        <v>23.308309677419359</v>
      </c>
      <c r="BC61">
        <v>25.129877419354841</v>
      </c>
      <c r="BD61">
        <v>999.90000000000032</v>
      </c>
      <c r="BE61">
        <v>0</v>
      </c>
      <c r="BF61">
        <v>0</v>
      </c>
      <c r="BG61">
        <v>9994.4716129032258</v>
      </c>
      <c r="BH61">
        <v>726.10045161290338</v>
      </c>
      <c r="BI61">
        <v>13.301887096774189</v>
      </c>
      <c r="BJ61">
        <v>-7.4646935483870971</v>
      </c>
      <c r="BK61">
        <v>420.95167741935478</v>
      </c>
      <c r="BL61">
        <v>427.8833225806452</v>
      </c>
      <c r="BM61">
        <v>1.571682258064516</v>
      </c>
      <c r="BN61">
        <v>419.94900000000001</v>
      </c>
      <c r="BO61">
        <v>18.543009677419359</v>
      </c>
      <c r="BP61">
        <v>1.701302903225806</v>
      </c>
      <c r="BQ61">
        <v>1.568369032258065</v>
      </c>
      <c r="BR61">
        <v>14.908300000000001</v>
      </c>
      <c r="BS61">
        <v>13.65144193548387</v>
      </c>
      <c r="BT61">
        <v>2399.918387096774</v>
      </c>
      <c r="BU61">
        <v>0.64299954838709694</v>
      </c>
      <c r="BV61">
        <v>0.35700054838709672</v>
      </c>
      <c r="BW61">
        <v>29</v>
      </c>
      <c r="BX61">
        <v>40083.174193548381</v>
      </c>
      <c r="BY61">
        <v>1654277902.5</v>
      </c>
      <c r="BZ61" t="s">
        <v>437</v>
      </c>
      <c r="CA61">
        <v>1654277900</v>
      </c>
      <c r="CB61">
        <v>1654277902.5</v>
      </c>
      <c r="CC61">
        <v>6</v>
      </c>
      <c r="CD61">
        <v>-0.18</v>
      </c>
      <c r="CE61">
        <v>-1.2E-2</v>
      </c>
      <c r="CF61">
        <v>3.2909999999999999</v>
      </c>
      <c r="CG61">
        <v>0.124</v>
      </c>
      <c r="CH61">
        <v>420</v>
      </c>
      <c r="CI61">
        <v>18</v>
      </c>
      <c r="CJ61">
        <v>0.4</v>
      </c>
      <c r="CK61">
        <v>0.06</v>
      </c>
      <c r="CL61">
        <v>-7.4709314634146331</v>
      </c>
      <c r="CM61">
        <v>0.1104165156794493</v>
      </c>
      <c r="CN61">
        <v>3.4628231578419759E-2</v>
      </c>
      <c r="CO61">
        <v>0</v>
      </c>
      <c r="CP61">
        <v>1.565273414634146</v>
      </c>
      <c r="CQ61">
        <v>4.3796864111499308E-2</v>
      </c>
      <c r="CR61">
        <v>1.9825154950922269E-2</v>
      </c>
      <c r="CS61">
        <v>1</v>
      </c>
      <c r="CT61">
        <v>1</v>
      </c>
      <c r="CU61">
        <v>2</v>
      </c>
      <c r="CV61" t="s">
        <v>380</v>
      </c>
      <c r="CW61">
        <v>3.23488</v>
      </c>
      <c r="CX61">
        <v>2.7814700000000001</v>
      </c>
      <c r="CY61">
        <v>8.1297599999999998E-2</v>
      </c>
      <c r="CZ61">
        <v>8.4005899999999994E-2</v>
      </c>
      <c r="DA61">
        <v>8.9838199999999993E-2</v>
      </c>
      <c r="DB61">
        <v>8.6747199999999997E-2</v>
      </c>
      <c r="DC61">
        <v>23304.2</v>
      </c>
      <c r="DD61">
        <v>22920.799999999999</v>
      </c>
      <c r="DE61">
        <v>24382.2</v>
      </c>
      <c r="DF61">
        <v>22286.6</v>
      </c>
      <c r="DG61">
        <v>32781.199999999997</v>
      </c>
      <c r="DH61">
        <v>25970.2</v>
      </c>
      <c r="DI61">
        <v>39840.300000000003</v>
      </c>
      <c r="DJ61">
        <v>30868.400000000001</v>
      </c>
      <c r="DK61">
        <v>2.2083200000000001</v>
      </c>
      <c r="DL61">
        <v>2.2629999999999999</v>
      </c>
      <c r="DM61">
        <v>6.1251199999999999E-2</v>
      </c>
      <c r="DN61">
        <v>0</v>
      </c>
      <c r="DO61">
        <v>24.194099999999999</v>
      </c>
      <c r="DP61">
        <v>999.9</v>
      </c>
      <c r="DQ61">
        <v>62.5</v>
      </c>
      <c r="DR61">
        <v>26</v>
      </c>
      <c r="DS61">
        <v>24.935700000000001</v>
      </c>
      <c r="DT61">
        <v>63.586799999999997</v>
      </c>
      <c r="DU61">
        <v>14.984</v>
      </c>
      <c r="DV61">
        <v>2</v>
      </c>
      <c r="DW61">
        <v>-6.5955299999999994E-2</v>
      </c>
      <c r="DX61">
        <v>3.0349900000000001</v>
      </c>
      <c r="DY61">
        <v>20.327500000000001</v>
      </c>
      <c r="DZ61">
        <v>5.2294200000000002</v>
      </c>
      <c r="EA61">
        <v>11.9381</v>
      </c>
      <c r="EB61">
        <v>4.9779999999999998</v>
      </c>
      <c r="EC61">
        <v>3.2810999999999999</v>
      </c>
      <c r="ED61">
        <v>1195.9000000000001</v>
      </c>
      <c r="EE61">
        <v>4171.6000000000004</v>
      </c>
      <c r="EF61">
        <v>327.5</v>
      </c>
      <c r="EG61">
        <v>102.7</v>
      </c>
      <c r="EH61">
        <v>4.9716500000000003</v>
      </c>
      <c r="EI61">
        <v>1.8614200000000001</v>
      </c>
      <c r="EJ61">
        <v>1.8669100000000001</v>
      </c>
      <c r="EK61">
        <v>1.85806</v>
      </c>
      <c r="EL61">
        <v>1.86263</v>
      </c>
      <c r="EM61">
        <v>1.8631200000000001</v>
      </c>
      <c r="EN61">
        <v>1.8640099999999999</v>
      </c>
      <c r="EO61">
        <v>1.8598699999999999</v>
      </c>
      <c r="EP61">
        <v>0</v>
      </c>
      <c r="EQ61">
        <v>0</v>
      </c>
      <c r="ER61">
        <v>0</v>
      </c>
      <c r="ES61">
        <v>0</v>
      </c>
      <c r="ET61" t="s">
        <v>334</v>
      </c>
      <c r="EU61" t="s">
        <v>335</v>
      </c>
      <c r="EV61" t="s">
        <v>336</v>
      </c>
      <c r="EW61" t="s">
        <v>336</v>
      </c>
      <c r="EX61" t="s">
        <v>336</v>
      </c>
      <c r="EY61" t="s">
        <v>336</v>
      </c>
      <c r="EZ61">
        <v>0</v>
      </c>
      <c r="FA61">
        <v>100</v>
      </c>
      <c r="FB61">
        <v>100</v>
      </c>
      <c r="FC61">
        <v>3.29</v>
      </c>
      <c r="FD61">
        <v>0.1741</v>
      </c>
      <c r="FE61">
        <v>3.1417588106412548</v>
      </c>
      <c r="FF61">
        <v>6.7843858137211317E-4</v>
      </c>
      <c r="FG61">
        <v>-9.1149672394835243E-7</v>
      </c>
      <c r="FH61">
        <v>3.4220399332756191E-10</v>
      </c>
      <c r="FI61">
        <v>3.2331853633513527E-2</v>
      </c>
      <c r="FJ61">
        <v>-1.0294496597657229E-2</v>
      </c>
      <c r="FK61">
        <v>9.3241379300954626E-4</v>
      </c>
      <c r="FL61">
        <v>-3.1998259251072341E-6</v>
      </c>
      <c r="FM61">
        <v>1</v>
      </c>
      <c r="FN61">
        <v>2092</v>
      </c>
      <c r="FO61">
        <v>0</v>
      </c>
      <c r="FP61">
        <v>27</v>
      </c>
      <c r="FQ61">
        <v>1.4</v>
      </c>
      <c r="FR61">
        <v>1.4</v>
      </c>
      <c r="FS61">
        <v>1.3549800000000001</v>
      </c>
      <c r="FT61">
        <v>2.3986800000000001</v>
      </c>
      <c r="FU61">
        <v>2.1496599999999999</v>
      </c>
      <c r="FV61">
        <v>2.7502399999999998</v>
      </c>
      <c r="FW61">
        <v>2.1508799999999999</v>
      </c>
      <c r="FX61">
        <v>2.3767100000000001</v>
      </c>
      <c r="FY61">
        <v>30.587700000000002</v>
      </c>
      <c r="FZ61">
        <v>15.0076</v>
      </c>
      <c r="GA61">
        <v>19</v>
      </c>
      <c r="GB61">
        <v>617.45600000000002</v>
      </c>
      <c r="GC61">
        <v>689.26099999999997</v>
      </c>
      <c r="GD61">
        <v>20.006799999999998</v>
      </c>
      <c r="GE61">
        <v>26.064299999999999</v>
      </c>
      <c r="GF61">
        <v>30.003699999999998</v>
      </c>
      <c r="GG61">
        <v>25.805199999999999</v>
      </c>
      <c r="GH61">
        <v>25.799199999999999</v>
      </c>
      <c r="GI61">
        <v>27.148199999999999</v>
      </c>
      <c r="GJ61">
        <v>26.271999999999998</v>
      </c>
      <c r="GK61">
        <v>0</v>
      </c>
      <c r="GL61">
        <v>20</v>
      </c>
      <c r="GM61">
        <v>420</v>
      </c>
      <c r="GN61">
        <v>18.682099999999998</v>
      </c>
      <c r="GO61">
        <v>100.765</v>
      </c>
      <c r="GP61">
        <v>101.245</v>
      </c>
    </row>
    <row r="62" spans="1:198" x14ac:dyDescent="0.25">
      <c r="A62">
        <v>46</v>
      </c>
      <c r="B62">
        <v>1654278045.5</v>
      </c>
      <c r="C62">
        <v>4844.4000000953674</v>
      </c>
      <c r="D62" t="s">
        <v>438</v>
      </c>
      <c r="E62" t="s">
        <v>439</v>
      </c>
      <c r="F62">
        <v>15</v>
      </c>
      <c r="G62">
        <v>1654278037.75</v>
      </c>
      <c r="H62">
        <f t="shared" si="30"/>
        <v>4.332405831385196E-3</v>
      </c>
      <c r="I62">
        <f t="shared" si="31"/>
        <v>4.3324058313851959</v>
      </c>
      <c r="J62">
        <f t="shared" si="32"/>
        <v>19.037120792932907</v>
      </c>
      <c r="K62">
        <f t="shared" si="33"/>
        <v>412.66849999999999</v>
      </c>
      <c r="L62">
        <f t="shared" si="34"/>
        <v>279.63826769008887</v>
      </c>
      <c r="M62">
        <f t="shared" si="35"/>
        <v>23.680948368029171</v>
      </c>
      <c r="N62">
        <f t="shared" si="36"/>
        <v>34.946509726066381</v>
      </c>
      <c r="O62">
        <f t="shared" si="37"/>
        <v>0.25642690977632243</v>
      </c>
      <c r="P62">
        <f t="shared" si="38"/>
        <v>3.1876777320508372</v>
      </c>
      <c r="Q62">
        <f t="shared" si="39"/>
        <v>0.24549351569690445</v>
      </c>
      <c r="R62">
        <f t="shared" si="40"/>
        <v>0.1543769215091933</v>
      </c>
      <c r="S62">
        <f t="shared" si="41"/>
        <v>355.94298457029646</v>
      </c>
      <c r="T62">
        <f t="shared" si="42"/>
        <v>24.497362003680234</v>
      </c>
      <c r="U62">
        <f t="shared" si="43"/>
        <v>25.037739999999999</v>
      </c>
      <c r="V62">
        <f t="shared" si="44"/>
        <v>3.186838979907137</v>
      </c>
      <c r="W62">
        <f t="shared" si="45"/>
        <v>59.379693864899288</v>
      </c>
      <c r="X62">
        <f t="shared" si="46"/>
        <v>1.7357905076607272</v>
      </c>
      <c r="Y62">
        <f t="shared" si="47"/>
        <v>2.923205551732885</v>
      </c>
      <c r="Z62">
        <f t="shared" si="48"/>
        <v>1.4510484722464099</v>
      </c>
      <c r="AA62">
        <f t="shared" si="49"/>
        <v>-191.05909716408715</v>
      </c>
      <c r="AB62">
        <f t="shared" si="50"/>
        <v>-247.62511944270943</v>
      </c>
      <c r="AC62">
        <f t="shared" si="51"/>
        <v>-16.319037366721503</v>
      </c>
      <c r="AD62">
        <f t="shared" si="52"/>
        <v>-99.060269403221611</v>
      </c>
      <c r="AE62">
        <v>0</v>
      </c>
      <c r="AF62">
        <v>0</v>
      </c>
      <c r="AG62">
        <f t="shared" si="53"/>
        <v>1</v>
      </c>
      <c r="AH62">
        <f t="shared" si="54"/>
        <v>0</v>
      </c>
      <c r="AI62">
        <f t="shared" si="55"/>
        <v>45249.19664338111</v>
      </c>
      <c r="AJ62">
        <f t="shared" si="56"/>
        <v>1999.9606666666659</v>
      </c>
      <c r="AK62">
        <f t="shared" si="57"/>
        <v>1701.3864807411401</v>
      </c>
      <c r="AL62">
        <f t="shared" si="58"/>
        <v>0.85070997100000001</v>
      </c>
      <c r="AM62">
        <f t="shared" si="59"/>
        <v>0.17797499246000001</v>
      </c>
      <c r="AN62">
        <v>2.1</v>
      </c>
      <c r="AO62">
        <v>0.5</v>
      </c>
      <c r="AP62" t="s">
        <v>331</v>
      </c>
      <c r="AQ62">
        <v>2</v>
      </c>
      <c r="AR62">
        <v>1654278037.75</v>
      </c>
      <c r="AS62">
        <v>412.66849999999999</v>
      </c>
      <c r="AT62">
        <v>419.9572</v>
      </c>
      <c r="AU62">
        <v>20.497213333333331</v>
      </c>
      <c r="AV62">
        <v>19.011959999999991</v>
      </c>
      <c r="AW62">
        <v>409.37833333333339</v>
      </c>
      <c r="AX62">
        <v>20.316013333333331</v>
      </c>
      <c r="AY62">
        <v>600.00319999999999</v>
      </c>
      <c r="AZ62">
        <v>84.584193333333346</v>
      </c>
      <c r="BA62">
        <v>0.1000259033333333</v>
      </c>
      <c r="BB62">
        <v>23.596836666666661</v>
      </c>
      <c r="BC62">
        <v>25.037739999999999</v>
      </c>
      <c r="BD62">
        <v>999.9000000000002</v>
      </c>
      <c r="BE62">
        <v>0</v>
      </c>
      <c r="BF62">
        <v>0</v>
      </c>
      <c r="BG62">
        <v>10002.370000000001</v>
      </c>
      <c r="BH62">
        <v>596.23733333333325</v>
      </c>
      <c r="BI62">
        <v>13.473923333333341</v>
      </c>
      <c r="BJ62">
        <v>-7.288647000000001</v>
      </c>
      <c r="BK62">
        <v>421.30410000000001</v>
      </c>
      <c r="BL62">
        <v>428.09609999999998</v>
      </c>
      <c r="BM62">
        <v>1.485266666666667</v>
      </c>
      <c r="BN62">
        <v>419.9572</v>
      </c>
      <c r="BO62">
        <v>19.011959999999991</v>
      </c>
      <c r="BP62">
        <v>1.733741333333334</v>
      </c>
      <c r="BQ62">
        <v>1.6081103333333331</v>
      </c>
      <c r="BR62">
        <v>15.20185</v>
      </c>
      <c r="BS62">
        <v>14.0367</v>
      </c>
      <c r="BT62">
        <v>1999.9606666666659</v>
      </c>
      <c r="BU62">
        <v>0.64300000000000013</v>
      </c>
      <c r="BV62">
        <v>0.35699996666666661</v>
      </c>
      <c r="BW62">
        <v>29.461110000000001</v>
      </c>
      <c r="BX62">
        <v>33403.126666666663</v>
      </c>
      <c r="BY62">
        <v>1654277902.5</v>
      </c>
      <c r="BZ62" t="s">
        <v>437</v>
      </c>
      <c r="CA62">
        <v>1654277900</v>
      </c>
      <c r="CB62">
        <v>1654277902.5</v>
      </c>
      <c r="CC62">
        <v>6</v>
      </c>
      <c r="CD62">
        <v>-0.18</v>
      </c>
      <c r="CE62">
        <v>-1.2E-2</v>
      </c>
      <c r="CF62">
        <v>3.2909999999999999</v>
      </c>
      <c r="CG62">
        <v>0.124</v>
      </c>
      <c r="CH62">
        <v>420</v>
      </c>
      <c r="CI62">
        <v>18</v>
      </c>
      <c r="CJ62">
        <v>0.4</v>
      </c>
      <c r="CK62">
        <v>0.06</v>
      </c>
      <c r="CL62">
        <v>-7.2891199999999996</v>
      </c>
      <c r="CM62">
        <v>8.0436022514089767E-2</v>
      </c>
      <c r="CN62">
        <v>2.0389530769490499E-2</v>
      </c>
      <c r="CO62">
        <v>1</v>
      </c>
      <c r="CP62">
        <v>1.4874317500000001</v>
      </c>
      <c r="CQ62">
        <v>-7.0571144465293612E-2</v>
      </c>
      <c r="CR62">
        <v>2.027430354999896E-2</v>
      </c>
      <c r="CS62">
        <v>1</v>
      </c>
      <c r="CT62">
        <v>2</v>
      </c>
      <c r="CU62">
        <v>2</v>
      </c>
      <c r="CV62" t="s">
        <v>333</v>
      </c>
      <c r="CW62">
        <v>3.2341700000000002</v>
      </c>
      <c r="CX62">
        <v>2.7812299999999999</v>
      </c>
      <c r="CY62">
        <v>8.1245800000000007E-2</v>
      </c>
      <c r="CZ62">
        <v>8.3921200000000001E-2</v>
      </c>
      <c r="DA62">
        <v>9.0908799999999998E-2</v>
      </c>
      <c r="DB62">
        <v>8.8166499999999995E-2</v>
      </c>
      <c r="DC62">
        <v>23282.799999999999</v>
      </c>
      <c r="DD62">
        <v>22902.5</v>
      </c>
      <c r="DE62">
        <v>24360.400000000001</v>
      </c>
      <c r="DF62">
        <v>22268.3</v>
      </c>
      <c r="DG62">
        <v>32714.9</v>
      </c>
      <c r="DH62">
        <v>25908.9</v>
      </c>
      <c r="DI62">
        <v>39806.199999999997</v>
      </c>
      <c r="DJ62">
        <v>30843</v>
      </c>
      <c r="DK62">
        <v>2.2008000000000001</v>
      </c>
      <c r="DL62">
        <v>2.2548699999999999</v>
      </c>
      <c r="DM62">
        <v>3.7647800000000002E-2</v>
      </c>
      <c r="DN62">
        <v>0</v>
      </c>
      <c r="DO62">
        <v>24.4556</v>
      </c>
      <c r="DP62">
        <v>999.9</v>
      </c>
      <c r="DQ62">
        <v>62.4</v>
      </c>
      <c r="DR62">
        <v>26</v>
      </c>
      <c r="DS62">
        <v>24.892299999999999</v>
      </c>
      <c r="DT62">
        <v>62.7468</v>
      </c>
      <c r="DU62">
        <v>15.040100000000001</v>
      </c>
      <c r="DV62">
        <v>2</v>
      </c>
      <c r="DW62">
        <v>-2.0894300000000001E-2</v>
      </c>
      <c r="DX62">
        <v>3.3452700000000002</v>
      </c>
      <c r="DY62">
        <v>20.3246</v>
      </c>
      <c r="DZ62">
        <v>5.2300199999999997</v>
      </c>
      <c r="EA62">
        <v>11.9382</v>
      </c>
      <c r="EB62">
        <v>4.9785500000000003</v>
      </c>
      <c r="EC62">
        <v>3.28105</v>
      </c>
      <c r="ED62">
        <v>1197.7</v>
      </c>
      <c r="EE62">
        <v>4180.8999999999996</v>
      </c>
      <c r="EF62">
        <v>327.5</v>
      </c>
      <c r="EG62">
        <v>102.7</v>
      </c>
      <c r="EH62">
        <v>4.97166</v>
      </c>
      <c r="EI62">
        <v>1.8614200000000001</v>
      </c>
      <c r="EJ62">
        <v>1.8669</v>
      </c>
      <c r="EK62">
        <v>1.85806</v>
      </c>
      <c r="EL62">
        <v>1.8626400000000001</v>
      </c>
      <c r="EM62">
        <v>1.86311</v>
      </c>
      <c r="EN62">
        <v>1.8640099999999999</v>
      </c>
      <c r="EO62">
        <v>1.85989</v>
      </c>
      <c r="EP62">
        <v>0</v>
      </c>
      <c r="EQ62">
        <v>0</v>
      </c>
      <c r="ER62">
        <v>0</v>
      </c>
      <c r="ES62">
        <v>0</v>
      </c>
      <c r="ET62" t="s">
        <v>334</v>
      </c>
      <c r="EU62" t="s">
        <v>335</v>
      </c>
      <c r="EV62" t="s">
        <v>336</v>
      </c>
      <c r="EW62" t="s">
        <v>336</v>
      </c>
      <c r="EX62" t="s">
        <v>336</v>
      </c>
      <c r="EY62" t="s">
        <v>336</v>
      </c>
      <c r="EZ62">
        <v>0</v>
      </c>
      <c r="FA62">
        <v>100</v>
      </c>
      <c r="FB62">
        <v>100</v>
      </c>
      <c r="FC62">
        <v>3.2909999999999999</v>
      </c>
      <c r="FD62">
        <v>0.1827</v>
      </c>
      <c r="FE62">
        <v>3.1417588106412548</v>
      </c>
      <c r="FF62">
        <v>6.7843858137211317E-4</v>
      </c>
      <c r="FG62">
        <v>-9.1149672394835243E-7</v>
      </c>
      <c r="FH62">
        <v>3.4220399332756191E-10</v>
      </c>
      <c r="FI62">
        <v>3.2331853633513527E-2</v>
      </c>
      <c r="FJ62">
        <v>-1.0294496597657229E-2</v>
      </c>
      <c r="FK62">
        <v>9.3241379300954626E-4</v>
      </c>
      <c r="FL62">
        <v>-3.1998259251072341E-6</v>
      </c>
      <c r="FM62">
        <v>1</v>
      </c>
      <c r="FN62">
        <v>2092</v>
      </c>
      <c r="FO62">
        <v>0</v>
      </c>
      <c r="FP62">
        <v>27</v>
      </c>
      <c r="FQ62">
        <v>2.4</v>
      </c>
      <c r="FR62">
        <v>2.4</v>
      </c>
      <c r="FS62">
        <v>1.3562000000000001</v>
      </c>
      <c r="FT62">
        <v>2.4023400000000001</v>
      </c>
      <c r="FU62">
        <v>2.1496599999999999</v>
      </c>
      <c r="FV62">
        <v>2.7502399999999998</v>
      </c>
      <c r="FW62">
        <v>2.1508799999999999</v>
      </c>
      <c r="FX62">
        <v>2.34497</v>
      </c>
      <c r="FY62">
        <v>30.6309</v>
      </c>
      <c r="FZ62">
        <v>14.981400000000001</v>
      </c>
      <c r="GA62">
        <v>19</v>
      </c>
      <c r="GB62">
        <v>616.59</v>
      </c>
      <c r="GC62">
        <v>687.351</v>
      </c>
      <c r="GD62">
        <v>20.0032</v>
      </c>
      <c r="GE62">
        <v>26.595400000000001</v>
      </c>
      <c r="GF62">
        <v>30.003499999999999</v>
      </c>
      <c r="GG62">
        <v>26.227</v>
      </c>
      <c r="GH62">
        <v>26.201499999999999</v>
      </c>
      <c r="GI62">
        <v>27.1706</v>
      </c>
      <c r="GJ62">
        <v>25.003299999999999</v>
      </c>
      <c r="GK62">
        <v>0</v>
      </c>
      <c r="GL62">
        <v>20</v>
      </c>
      <c r="GM62">
        <v>420</v>
      </c>
      <c r="GN62">
        <v>19.129799999999999</v>
      </c>
      <c r="GO62">
        <v>100.67700000000001</v>
      </c>
      <c r="GP62">
        <v>101.16200000000001</v>
      </c>
    </row>
    <row r="63" spans="1:198" x14ac:dyDescent="0.25">
      <c r="A63">
        <v>47</v>
      </c>
      <c r="B63">
        <v>1654278112</v>
      </c>
      <c r="C63">
        <v>4910.9000000953674</v>
      </c>
      <c r="D63" t="s">
        <v>440</v>
      </c>
      <c r="E63" t="s">
        <v>441</v>
      </c>
      <c r="F63">
        <v>15</v>
      </c>
      <c r="G63">
        <v>1654278104.25</v>
      </c>
      <c r="H63">
        <f t="shared" si="30"/>
        <v>4.1996113994862035E-3</v>
      </c>
      <c r="I63">
        <f t="shared" si="31"/>
        <v>4.1996113994862032</v>
      </c>
      <c r="J63">
        <f t="shared" si="32"/>
        <v>18.7508124175699</v>
      </c>
      <c r="K63">
        <f t="shared" si="33"/>
        <v>412.79640000000012</v>
      </c>
      <c r="L63">
        <f t="shared" si="34"/>
        <v>284.69375138724206</v>
      </c>
      <c r="M63">
        <f t="shared" si="35"/>
        <v>24.109817290127722</v>
      </c>
      <c r="N63">
        <f t="shared" si="36"/>
        <v>34.95842719949659</v>
      </c>
      <c r="O63">
        <f t="shared" si="37"/>
        <v>0.2623436332272317</v>
      </c>
      <c r="P63">
        <f t="shared" si="38"/>
        <v>3.1880860422432109</v>
      </c>
      <c r="Q63">
        <f t="shared" si="39"/>
        <v>0.25091335599113984</v>
      </c>
      <c r="R63">
        <f t="shared" si="40"/>
        <v>0.15780630948604923</v>
      </c>
      <c r="S63">
        <f t="shared" si="41"/>
        <v>266.96056717564596</v>
      </c>
      <c r="T63">
        <f t="shared" si="42"/>
        <v>24.28271219311085</v>
      </c>
      <c r="U63">
        <f t="shared" si="43"/>
        <v>24.788403333333338</v>
      </c>
      <c r="V63">
        <f t="shared" si="44"/>
        <v>3.1397857330199708</v>
      </c>
      <c r="W63">
        <f t="shared" si="45"/>
        <v>59.460458210870556</v>
      </c>
      <c r="X63">
        <f t="shared" si="46"/>
        <v>1.7633896955903494</v>
      </c>
      <c r="Y63">
        <f t="shared" si="47"/>
        <v>2.965651037092019</v>
      </c>
      <c r="Z63">
        <f t="shared" si="48"/>
        <v>1.3763960374296214</v>
      </c>
      <c r="AA63">
        <f t="shared" si="49"/>
        <v>-185.20286271734156</v>
      </c>
      <c r="AB63">
        <f t="shared" si="50"/>
        <v>-163.64265685252161</v>
      </c>
      <c r="AC63">
        <f t="shared" si="51"/>
        <v>-10.782455641211952</v>
      </c>
      <c r="AD63">
        <f t="shared" si="52"/>
        <v>-92.667408035429133</v>
      </c>
      <c r="AE63">
        <v>0</v>
      </c>
      <c r="AF63">
        <v>0</v>
      </c>
      <c r="AG63">
        <f t="shared" si="53"/>
        <v>1</v>
      </c>
      <c r="AH63">
        <f t="shared" si="54"/>
        <v>0</v>
      </c>
      <c r="AI63">
        <f t="shared" si="55"/>
        <v>45220.261135537185</v>
      </c>
      <c r="AJ63">
        <f t="shared" si="56"/>
        <v>1499.9896666666671</v>
      </c>
      <c r="AK63">
        <f t="shared" si="57"/>
        <v>1276.056171830259</v>
      </c>
      <c r="AL63">
        <f t="shared" si="58"/>
        <v>0.85070997500000023</v>
      </c>
      <c r="AM63">
        <f t="shared" si="59"/>
        <v>0.17797493750000004</v>
      </c>
      <c r="AN63">
        <v>2.1</v>
      </c>
      <c r="AO63">
        <v>0.5</v>
      </c>
      <c r="AP63" t="s">
        <v>331</v>
      </c>
      <c r="AQ63">
        <v>2</v>
      </c>
      <c r="AR63">
        <v>1654278104.25</v>
      </c>
      <c r="AS63">
        <v>412.79640000000012</v>
      </c>
      <c r="AT63">
        <v>419.96593333333328</v>
      </c>
      <c r="AU63">
        <v>20.822473333333331</v>
      </c>
      <c r="AV63">
        <v>19.383216666666669</v>
      </c>
      <c r="AW63">
        <v>409.50613333333342</v>
      </c>
      <c r="AX63">
        <v>20.633693333333341</v>
      </c>
      <c r="AY63">
        <v>600.00046666666663</v>
      </c>
      <c r="AZ63">
        <v>84.586849999999998</v>
      </c>
      <c r="BA63">
        <v>0.10000095000000001</v>
      </c>
      <c r="BB63">
        <v>23.836306666666658</v>
      </c>
      <c r="BC63">
        <v>24.788403333333338</v>
      </c>
      <c r="BD63">
        <v>999.9000000000002</v>
      </c>
      <c r="BE63">
        <v>0</v>
      </c>
      <c r="BF63">
        <v>0</v>
      </c>
      <c r="BG63">
        <v>10003.78833333333</v>
      </c>
      <c r="BH63">
        <v>443.77463333333333</v>
      </c>
      <c r="BI63">
        <v>13.764663333333329</v>
      </c>
      <c r="BJ63">
        <v>-7.1694839999999997</v>
      </c>
      <c r="BK63">
        <v>421.57456666666661</v>
      </c>
      <c r="BL63">
        <v>428.26700000000011</v>
      </c>
      <c r="BM63">
        <v>1.4392396666666669</v>
      </c>
      <c r="BN63">
        <v>419.96593333333328</v>
      </c>
      <c r="BO63">
        <v>19.383216666666669</v>
      </c>
      <c r="BP63">
        <v>1.761307</v>
      </c>
      <c r="BQ63">
        <v>1.639566333333333</v>
      </c>
      <c r="BR63">
        <v>15.447559999999999</v>
      </c>
      <c r="BS63">
        <v>14.33576666666667</v>
      </c>
      <c r="BT63">
        <v>1499.9896666666671</v>
      </c>
      <c r="BU63">
        <v>0.64300083333333347</v>
      </c>
      <c r="BV63">
        <v>0.3569991666666667</v>
      </c>
      <c r="BW63">
        <v>30</v>
      </c>
      <c r="BX63">
        <v>25052.696666666659</v>
      </c>
      <c r="BY63">
        <v>1654277902.5</v>
      </c>
      <c r="BZ63" t="s">
        <v>437</v>
      </c>
      <c r="CA63">
        <v>1654277900</v>
      </c>
      <c r="CB63">
        <v>1654277902.5</v>
      </c>
      <c r="CC63">
        <v>6</v>
      </c>
      <c r="CD63">
        <v>-0.18</v>
      </c>
      <c r="CE63">
        <v>-1.2E-2</v>
      </c>
      <c r="CF63">
        <v>3.2909999999999999</v>
      </c>
      <c r="CG63">
        <v>0.124</v>
      </c>
      <c r="CH63">
        <v>420</v>
      </c>
      <c r="CI63">
        <v>18</v>
      </c>
      <c r="CJ63">
        <v>0.4</v>
      </c>
      <c r="CK63">
        <v>0.06</v>
      </c>
      <c r="CL63">
        <v>-7.1689972500000012</v>
      </c>
      <c r="CM63">
        <v>-9.3194859287053747E-2</v>
      </c>
      <c r="CN63">
        <v>2.794287896651846E-2</v>
      </c>
      <c r="CO63">
        <v>1</v>
      </c>
      <c r="CP63">
        <v>1.4367607499999999</v>
      </c>
      <c r="CQ63">
        <v>3.3322964352720981E-2</v>
      </c>
      <c r="CR63">
        <v>9.6120784400409651E-3</v>
      </c>
      <c r="CS63">
        <v>1</v>
      </c>
      <c r="CT63">
        <v>2</v>
      </c>
      <c r="CU63">
        <v>2</v>
      </c>
      <c r="CV63" t="s">
        <v>333</v>
      </c>
      <c r="CW63">
        <v>3.2335400000000001</v>
      </c>
      <c r="CX63">
        <v>2.78118</v>
      </c>
      <c r="CY63">
        <v>8.1168699999999996E-2</v>
      </c>
      <c r="CZ63">
        <v>8.3825200000000002E-2</v>
      </c>
      <c r="DA63">
        <v>9.1684600000000005E-2</v>
      </c>
      <c r="DB63">
        <v>8.9299100000000006E-2</v>
      </c>
      <c r="DC63">
        <v>23260.400000000001</v>
      </c>
      <c r="DD63">
        <v>22884.9</v>
      </c>
      <c r="DE63">
        <v>24337.1</v>
      </c>
      <c r="DF63">
        <v>22250.7</v>
      </c>
      <c r="DG63">
        <v>32657.5</v>
      </c>
      <c r="DH63">
        <v>25856.9</v>
      </c>
      <c r="DI63">
        <v>39769.9</v>
      </c>
      <c r="DJ63">
        <v>30818.799999999999</v>
      </c>
      <c r="DK63">
        <v>2.1928800000000002</v>
      </c>
      <c r="DL63">
        <v>2.2461000000000002</v>
      </c>
      <c r="DM63">
        <v>1.0319099999999999E-2</v>
      </c>
      <c r="DN63">
        <v>0</v>
      </c>
      <c r="DO63">
        <v>24.648399999999999</v>
      </c>
      <c r="DP63">
        <v>999.9</v>
      </c>
      <c r="DQ63">
        <v>62.2</v>
      </c>
      <c r="DR63">
        <v>26.1</v>
      </c>
      <c r="DS63">
        <v>24.958100000000002</v>
      </c>
      <c r="DT63">
        <v>63.216799999999999</v>
      </c>
      <c r="DU63">
        <v>15.0641</v>
      </c>
      <c r="DV63">
        <v>2</v>
      </c>
      <c r="DW63">
        <v>2.4070100000000001E-2</v>
      </c>
      <c r="DX63">
        <v>3.6190600000000002</v>
      </c>
      <c r="DY63">
        <v>20.3231</v>
      </c>
      <c r="DZ63">
        <v>5.2250800000000002</v>
      </c>
      <c r="EA63">
        <v>11.9391</v>
      </c>
      <c r="EB63">
        <v>4.9773500000000004</v>
      </c>
      <c r="EC63">
        <v>3.2804799999999998</v>
      </c>
      <c r="ED63">
        <v>1199.5</v>
      </c>
      <c r="EE63">
        <v>4189.8</v>
      </c>
      <c r="EF63">
        <v>327.5</v>
      </c>
      <c r="EG63">
        <v>102.8</v>
      </c>
      <c r="EH63">
        <v>4.9716500000000003</v>
      </c>
      <c r="EI63">
        <v>1.8614200000000001</v>
      </c>
      <c r="EJ63">
        <v>1.8669100000000001</v>
      </c>
      <c r="EK63">
        <v>1.85806</v>
      </c>
      <c r="EL63">
        <v>1.8626400000000001</v>
      </c>
      <c r="EM63">
        <v>1.86311</v>
      </c>
      <c r="EN63">
        <v>1.8640099999999999</v>
      </c>
      <c r="EO63">
        <v>1.85988</v>
      </c>
      <c r="EP63">
        <v>0</v>
      </c>
      <c r="EQ63">
        <v>0</v>
      </c>
      <c r="ER63">
        <v>0</v>
      </c>
      <c r="ES63">
        <v>0</v>
      </c>
      <c r="ET63" t="s">
        <v>334</v>
      </c>
      <c r="EU63" t="s">
        <v>335</v>
      </c>
      <c r="EV63" t="s">
        <v>336</v>
      </c>
      <c r="EW63" t="s">
        <v>336</v>
      </c>
      <c r="EX63" t="s">
        <v>336</v>
      </c>
      <c r="EY63" t="s">
        <v>336</v>
      </c>
      <c r="EZ63">
        <v>0</v>
      </c>
      <c r="FA63">
        <v>100</v>
      </c>
      <c r="FB63">
        <v>100</v>
      </c>
      <c r="FC63">
        <v>3.29</v>
      </c>
      <c r="FD63">
        <v>0.1893</v>
      </c>
      <c r="FE63">
        <v>3.1417588106412548</v>
      </c>
      <c r="FF63">
        <v>6.7843858137211317E-4</v>
      </c>
      <c r="FG63">
        <v>-9.1149672394835243E-7</v>
      </c>
      <c r="FH63">
        <v>3.4220399332756191E-10</v>
      </c>
      <c r="FI63">
        <v>3.2331853633513527E-2</v>
      </c>
      <c r="FJ63">
        <v>-1.0294496597657229E-2</v>
      </c>
      <c r="FK63">
        <v>9.3241379300954626E-4</v>
      </c>
      <c r="FL63">
        <v>-3.1998259251072341E-6</v>
      </c>
      <c r="FM63">
        <v>1</v>
      </c>
      <c r="FN63">
        <v>2092</v>
      </c>
      <c r="FO63">
        <v>0</v>
      </c>
      <c r="FP63">
        <v>27</v>
      </c>
      <c r="FQ63">
        <v>3.5</v>
      </c>
      <c r="FR63">
        <v>3.5</v>
      </c>
      <c r="FS63">
        <v>1.3574200000000001</v>
      </c>
      <c r="FT63">
        <v>2.3962400000000001</v>
      </c>
      <c r="FU63">
        <v>2.1496599999999999</v>
      </c>
      <c r="FV63">
        <v>2.7502399999999998</v>
      </c>
      <c r="FW63">
        <v>2.1508799999999999</v>
      </c>
      <c r="FX63">
        <v>2.3815900000000001</v>
      </c>
      <c r="FY63">
        <v>30.673999999999999</v>
      </c>
      <c r="FZ63">
        <v>14.963800000000001</v>
      </c>
      <c r="GA63">
        <v>19</v>
      </c>
      <c r="GB63">
        <v>616.06799999999998</v>
      </c>
      <c r="GC63">
        <v>685.65599999999995</v>
      </c>
      <c r="GD63">
        <v>20.004100000000001</v>
      </c>
      <c r="GE63">
        <v>27.1646</v>
      </c>
      <c r="GF63">
        <v>30.0031</v>
      </c>
      <c r="GG63">
        <v>26.711099999999998</v>
      </c>
      <c r="GH63">
        <v>26.668600000000001</v>
      </c>
      <c r="GI63">
        <v>27.197399999999998</v>
      </c>
      <c r="GJ63">
        <v>23.558700000000002</v>
      </c>
      <c r="GK63">
        <v>0</v>
      </c>
      <c r="GL63">
        <v>20</v>
      </c>
      <c r="GM63">
        <v>420</v>
      </c>
      <c r="GN63">
        <v>19.566099999999999</v>
      </c>
      <c r="GO63">
        <v>100.583</v>
      </c>
      <c r="GP63">
        <v>101.08199999999999</v>
      </c>
    </row>
    <row r="64" spans="1:198" x14ac:dyDescent="0.25">
      <c r="A64">
        <v>48</v>
      </c>
      <c r="B64">
        <v>1654278202.5</v>
      </c>
      <c r="C64">
        <v>5001.4000000953674</v>
      </c>
      <c r="D64" t="s">
        <v>442</v>
      </c>
      <c r="E64" t="s">
        <v>443</v>
      </c>
      <c r="F64">
        <v>15</v>
      </c>
      <c r="G64">
        <v>1654278194.75</v>
      </c>
      <c r="H64">
        <f t="shared" si="30"/>
        <v>4.0989216951599723E-3</v>
      </c>
      <c r="I64">
        <f t="shared" si="31"/>
        <v>4.0989216951599721</v>
      </c>
      <c r="J64">
        <f t="shared" si="32"/>
        <v>18.725501662979553</v>
      </c>
      <c r="K64">
        <f t="shared" si="33"/>
        <v>412.83513333333332</v>
      </c>
      <c r="L64">
        <f t="shared" si="34"/>
        <v>285.9795837664027</v>
      </c>
      <c r="M64">
        <f t="shared" si="35"/>
        <v>24.215579628441425</v>
      </c>
      <c r="N64">
        <f t="shared" si="36"/>
        <v>34.957187897781793</v>
      </c>
      <c r="O64">
        <f t="shared" si="37"/>
        <v>0.26424574095694492</v>
      </c>
      <c r="P64">
        <f t="shared" si="38"/>
        <v>3.1856486968470348</v>
      </c>
      <c r="Q64">
        <f t="shared" si="39"/>
        <v>0.25264459935207711</v>
      </c>
      <c r="R64">
        <f t="shared" si="40"/>
        <v>0.15890274516332986</v>
      </c>
      <c r="S64">
        <f t="shared" si="41"/>
        <v>213.56846887533348</v>
      </c>
      <c r="T64">
        <f t="shared" si="42"/>
        <v>24.300144438979491</v>
      </c>
      <c r="U64">
        <f t="shared" si="43"/>
        <v>24.743600000000001</v>
      </c>
      <c r="V64">
        <f t="shared" si="44"/>
        <v>3.1313953983494796</v>
      </c>
      <c r="W64">
        <f t="shared" si="45"/>
        <v>59.586088420884394</v>
      </c>
      <c r="X64">
        <f t="shared" si="46"/>
        <v>1.7975923755251784</v>
      </c>
      <c r="Y64">
        <f t="shared" si="47"/>
        <v>3.0167987581731213</v>
      </c>
      <c r="Z64">
        <f t="shared" si="48"/>
        <v>1.3338030228243012</v>
      </c>
      <c r="AA64">
        <f t="shared" si="49"/>
        <v>-180.76244675655477</v>
      </c>
      <c r="AB64">
        <f t="shared" si="50"/>
        <v>-106.94141267124998</v>
      </c>
      <c r="AC64">
        <f t="shared" si="51"/>
        <v>-7.0603127492793609</v>
      </c>
      <c r="AD64">
        <f t="shared" si="52"/>
        <v>-81.195703301750612</v>
      </c>
      <c r="AE64">
        <v>0</v>
      </c>
      <c r="AF64">
        <v>0</v>
      </c>
      <c r="AG64">
        <f t="shared" si="53"/>
        <v>1</v>
      </c>
      <c r="AH64">
        <f t="shared" si="54"/>
        <v>0</v>
      </c>
      <c r="AI64">
        <f t="shared" si="55"/>
        <v>45131.911506508659</v>
      </c>
      <c r="AJ64">
        <f t="shared" si="56"/>
        <v>1199.991666666667</v>
      </c>
      <c r="AK64">
        <f t="shared" si="57"/>
        <v>1020.8448915501338</v>
      </c>
      <c r="AL64">
        <f t="shared" si="58"/>
        <v>0.85070998400000009</v>
      </c>
      <c r="AM64">
        <f t="shared" si="59"/>
        <v>0.17797496000000007</v>
      </c>
      <c r="AN64">
        <v>2.1</v>
      </c>
      <c r="AO64">
        <v>0.5</v>
      </c>
      <c r="AP64" t="s">
        <v>331</v>
      </c>
      <c r="AQ64">
        <v>2</v>
      </c>
      <c r="AR64">
        <v>1654278194.75</v>
      </c>
      <c r="AS64">
        <v>412.83513333333332</v>
      </c>
      <c r="AT64">
        <v>419.98110000000003</v>
      </c>
      <c r="AU64">
        <v>21.229089999999999</v>
      </c>
      <c r="AV64">
        <v>19.824966666666668</v>
      </c>
      <c r="AW64">
        <v>409.54503333333338</v>
      </c>
      <c r="AX64">
        <v>21.030619999999999</v>
      </c>
      <c r="AY64">
        <v>600.01859999999988</v>
      </c>
      <c r="AZ64">
        <v>84.575826666666657</v>
      </c>
      <c r="BA64">
        <v>0.10007679999999999</v>
      </c>
      <c r="BB64">
        <v>24.12092333333333</v>
      </c>
      <c r="BC64">
        <v>24.743600000000001</v>
      </c>
      <c r="BD64">
        <v>999.9000000000002</v>
      </c>
      <c r="BE64">
        <v>0</v>
      </c>
      <c r="BF64">
        <v>0</v>
      </c>
      <c r="BG64">
        <v>9994.75</v>
      </c>
      <c r="BH64">
        <v>356.00203333333337</v>
      </c>
      <c r="BI64">
        <v>14.11496</v>
      </c>
      <c r="BJ64">
        <v>-7.1458136666666663</v>
      </c>
      <c r="BK64">
        <v>421.78949999999998</v>
      </c>
      <c r="BL64">
        <v>428.47556666666679</v>
      </c>
      <c r="BM64">
        <v>1.4041189999999999</v>
      </c>
      <c r="BN64">
        <v>419.98110000000003</v>
      </c>
      <c r="BO64">
        <v>19.824966666666668</v>
      </c>
      <c r="BP64">
        <v>1.795467333333334</v>
      </c>
      <c r="BQ64">
        <v>1.676712666666667</v>
      </c>
      <c r="BR64">
        <v>15.74736333333334</v>
      </c>
      <c r="BS64">
        <v>14.68247</v>
      </c>
      <c r="BT64">
        <v>1199.991666666667</v>
      </c>
      <c r="BU64">
        <v>0.6430005333333334</v>
      </c>
      <c r="BV64">
        <v>0.35699946666666682</v>
      </c>
      <c r="BW64">
        <v>31</v>
      </c>
      <c r="BX64">
        <v>20042.133333333331</v>
      </c>
      <c r="BY64">
        <v>1654277902.5</v>
      </c>
      <c r="BZ64" t="s">
        <v>437</v>
      </c>
      <c r="CA64">
        <v>1654277900</v>
      </c>
      <c r="CB64">
        <v>1654277902.5</v>
      </c>
      <c r="CC64">
        <v>6</v>
      </c>
      <c r="CD64">
        <v>-0.18</v>
      </c>
      <c r="CE64">
        <v>-1.2E-2</v>
      </c>
      <c r="CF64">
        <v>3.2909999999999999</v>
      </c>
      <c r="CG64">
        <v>0.124</v>
      </c>
      <c r="CH64">
        <v>420</v>
      </c>
      <c r="CI64">
        <v>18</v>
      </c>
      <c r="CJ64">
        <v>0.4</v>
      </c>
      <c r="CK64">
        <v>0.06</v>
      </c>
      <c r="CL64">
        <v>-7.1330735000000001</v>
      </c>
      <c r="CM64">
        <v>-0.41872480300184822</v>
      </c>
      <c r="CN64">
        <v>5.6612928494735162E-2</v>
      </c>
      <c r="CO64">
        <v>0</v>
      </c>
      <c r="CP64">
        <v>1.4095277500000001</v>
      </c>
      <c r="CQ64">
        <v>-0.13153902439024809</v>
      </c>
      <c r="CR64">
        <v>1.7396900368671999E-2</v>
      </c>
      <c r="CS64">
        <v>0</v>
      </c>
      <c r="CT64">
        <v>0</v>
      </c>
      <c r="CU64">
        <v>2</v>
      </c>
      <c r="CV64" t="s">
        <v>444</v>
      </c>
      <c r="CW64">
        <v>3.2325699999999999</v>
      </c>
      <c r="CX64">
        <v>2.7812299999999999</v>
      </c>
      <c r="CY64">
        <v>8.1016199999999997E-2</v>
      </c>
      <c r="CZ64">
        <v>8.3687600000000001E-2</v>
      </c>
      <c r="DA64">
        <v>9.2905500000000002E-2</v>
      </c>
      <c r="DB64">
        <v>9.0582099999999999E-2</v>
      </c>
      <c r="DC64">
        <v>23231.9</v>
      </c>
      <c r="DD64">
        <v>22860.6</v>
      </c>
      <c r="DE64">
        <v>24306.1</v>
      </c>
      <c r="DF64">
        <v>22226</v>
      </c>
      <c r="DG64">
        <v>32575</v>
      </c>
      <c r="DH64">
        <v>25792.2</v>
      </c>
      <c r="DI64">
        <v>39722.199999999997</v>
      </c>
      <c r="DJ64">
        <v>30784</v>
      </c>
      <c r="DK64">
        <v>2.1822499999999998</v>
      </c>
      <c r="DL64">
        <v>2.2335799999999999</v>
      </c>
      <c r="DM64">
        <v>-7.8789900000000006E-3</v>
      </c>
      <c r="DN64">
        <v>0</v>
      </c>
      <c r="DO64">
        <v>24.8856</v>
      </c>
      <c r="DP64">
        <v>999.9</v>
      </c>
      <c r="DQ64">
        <v>62.1</v>
      </c>
      <c r="DR64">
        <v>26.2</v>
      </c>
      <c r="DS64">
        <v>25.070499999999999</v>
      </c>
      <c r="DT64">
        <v>63.486800000000002</v>
      </c>
      <c r="DU64">
        <v>15.016</v>
      </c>
      <c r="DV64">
        <v>2</v>
      </c>
      <c r="DW64">
        <v>8.2944599999999993E-2</v>
      </c>
      <c r="DX64">
        <v>4.0433000000000003</v>
      </c>
      <c r="DY64">
        <v>20.315999999999999</v>
      </c>
      <c r="DZ64">
        <v>5.22987</v>
      </c>
      <c r="EA64">
        <v>11.9438</v>
      </c>
      <c r="EB64">
        <v>4.9779499999999999</v>
      </c>
      <c r="EC64">
        <v>3.2810000000000001</v>
      </c>
      <c r="ED64">
        <v>1202.0999999999999</v>
      </c>
      <c r="EE64">
        <v>4202.5</v>
      </c>
      <c r="EF64">
        <v>327.5</v>
      </c>
      <c r="EG64">
        <v>102.8</v>
      </c>
      <c r="EH64">
        <v>4.9716500000000003</v>
      </c>
      <c r="EI64">
        <v>1.8614200000000001</v>
      </c>
      <c r="EJ64">
        <v>1.8669</v>
      </c>
      <c r="EK64">
        <v>1.8580700000000001</v>
      </c>
      <c r="EL64">
        <v>1.8626400000000001</v>
      </c>
      <c r="EM64">
        <v>1.86311</v>
      </c>
      <c r="EN64">
        <v>1.8640099999999999</v>
      </c>
      <c r="EO64">
        <v>1.85988</v>
      </c>
      <c r="EP64">
        <v>0</v>
      </c>
      <c r="EQ64">
        <v>0</v>
      </c>
      <c r="ER64">
        <v>0</v>
      </c>
      <c r="ES64">
        <v>0</v>
      </c>
      <c r="ET64" t="s">
        <v>334</v>
      </c>
      <c r="EU64" t="s">
        <v>335</v>
      </c>
      <c r="EV64" t="s">
        <v>336</v>
      </c>
      <c r="EW64" t="s">
        <v>336</v>
      </c>
      <c r="EX64" t="s">
        <v>336</v>
      </c>
      <c r="EY64" t="s">
        <v>336</v>
      </c>
      <c r="EZ64">
        <v>0</v>
      </c>
      <c r="FA64">
        <v>100</v>
      </c>
      <c r="FB64">
        <v>100</v>
      </c>
      <c r="FC64">
        <v>3.29</v>
      </c>
      <c r="FD64">
        <v>0.2001</v>
      </c>
      <c r="FE64">
        <v>3.1417588106412548</v>
      </c>
      <c r="FF64">
        <v>6.7843858137211317E-4</v>
      </c>
      <c r="FG64">
        <v>-9.1149672394835243E-7</v>
      </c>
      <c r="FH64">
        <v>3.4220399332756191E-10</v>
      </c>
      <c r="FI64">
        <v>3.2331853633513527E-2</v>
      </c>
      <c r="FJ64">
        <v>-1.0294496597657229E-2</v>
      </c>
      <c r="FK64">
        <v>9.3241379300954626E-4</v>
      </c>
      <c r="FL64">
        <v>-3.1998259251072341E-6</v>
      </c>
      <c r="FM64">
        <v>1</v>
      </c>
      <c r="FN64">
        <v>2092</v>
      </c>
      <c r="FO64">
        <v>0</v>
      </c>
      <c r="FP64">
        <v>27</v>
      </c>
      <c r="FQ64">
        <v>5</v>
      </c>
      <c r="FR64">
        <v>5</v>
      </c>
      <c r="FS64">
        <v>1.3586400000000001</v>
      </c>
      <c r="FT64">
        <v>2.4023400000000001</v>
      </c>
      <c r="FU64">
        <v>2.1496599999999999</v>
      </c>
      <c r="FV64">
        <v>2.7502399999999998</v>
      </c>
      <c r="FW64">
        <v>2.1508799999999999</v>
      </c>
      <c r="FX64">
        <v>2.3742700000000001</v>
      </c>
      <c r="FY64">
        <v>30.717199999999998</v>
      </c>
      <c r="FZ64">
        <v>14.928800000000001</v>
      </c>
      <c r="GA64">
        <v>19</v>
      </c>
      <c r="GB64">
        <v>615.70399999999995</v>
      </c>
      <c r="GC64">
        <v>683.21900000000005</v>
      </c>
      <c r="GD64">
        <v>20.003599999999999</v>
      </c>
      <c r="GE64">
        <v>27.934200000000001</v>
      </c>
      <c r="GF64">
        <v>30.003</v>
      </c>
      <c r="GG64">
        <v>27.3995</v>
      </c>
      <c r="GH64">
        <v>27.342600000000001</v>
      </c>
      <c r="GI64">
        <v>27.212900000000001</v>
      </c>
      <c r="GJ64">
        <v>22.429400000000001</v>
      </c>
      <c r="GK64">
        <v>0</v>
      </c>
      <c r="GL64">
        <v>20</v>
      </c>
      <c r="GM64">
        <v>420</v>
      </c>
      <c r="GN64">
        <v>19.881</v>
      </c>
      <c r="GO64">
        <v>100.46</v>
      </c>
      <c r="GP64">
        <v>100.96899999999999</v>
      </c>
    </row>
    <row r="65" spans="1:198" x14ac:dyDescent="0.25">
      <c r="A65">
        <v>49</v>
      </c>
      <c r="B65">
        <v>1654278292</v>
      </c>
      <c r="C65">
        <v>5090.9000000953674</v>
      </c>
      <c r="D65" t="s">
        <v>445</v>
      </c>
      <c r="E65" t="s">
        <v>446</v>
      </c>
      <c r="F65">
        <v>15</v>
      </c>
      <c r="G65">
        <v>1654278284.25</v>
      </c>
      <c r="H65">
        <f t="shared" si="30"/>
        <v>4.2109803292277072E-3</v>
      </c>
      <c r="I65">
        <f t="shared" si="31"/>
        <v>4.2109803292277075</v>
      </c>
      <c r="J65">
        <f t="shared" si="32"/>
        <v>17.897634265299082</v>
      </c>
      <c r="K65">
        <f t="shared" si="33"/>
        <v>413.0969333333332</v>
      </c>
      <c r="L65">
        <f t="shared" si="34"/>
        <v>298.02152880570884</v>
      </c>
      <c r="M65">
        <f t="shared" si="35"/>
        <v>25.238106242689501</v>
      </c>
      <c r="N65">
        <f t="shared" si="36"/>
        <v>34.983325982442146</v>
      </c>
      <c r="O65">
        <f t="shared" si="37"/>
        <v>0.28094006484737311</v>
      </c>
      <c r="P65">
        <f t="shared" si="38"/>
        <v>3.1859473860653869</v>
      </c>
      <c r="Q65">
        <f t="shared" si="39"/>
        <v>0.26786690244619454</v>
      </c>
      <c r="R65">
        <f t="shared" si="40"/>
        <v>0.16854068228413088</v>
      </c>
      <c r="S65">
        <f t="shared" si="41"/>
        <v>160.17642315006006</v>
      </c>
      <c r="T65">
        <f t="shared" si="42"/>
        <v>24.226580426037462</v>
      </c>
      <c r="U65">
        <f t="shared" si="43"/>
        <v>24.681846666666669</v>
      </c>
      <c r="V65">
        <f t="shared" si="44"/>
        <v>3.119862953168306</v>
      </c>
      <c r="W65">
        <f t="shared" si="45"/>
        <v>59.692403228430813</v>
      </c>
      <c r="X65">
        <f t="shared" si="46"/>
        <v>1.8274580564822873</v>
      </c>
      <c r="Y65">
        <f t="shared" si="47"/>
        <v>3.0614583391608026</v>
      </c>
      <c r="Z65">
        <f t="shared" si="48"/>
        <v>1.2924048966860187</v>
      </c>
      <c r="AA65">
        <f t="shared" si="49"/>
        <v>-185.70423251894189</v>
      </c>
      <c r="AB65">
        <f t="shared" si="50"/>
        <v>-54.248929643631286</v>
      </c>
      <c r="AC65">
        <f t="shared" si="51"/>
        <v>-3.5845083458942342</v>
      </c>
      <c r="AD65">
        <f t="shared" si="52"/>
        <v>-83.36124735840734</v>
      </c>
      <c r="AE65">
        <v>0</v>
      </c>
      <c r="AF65">
        <v>0</v>
      </c>
      <c r="AG65">
        <f t="shared" si="53"/>
        <v>1</v>
      </c>
      <c r="AH65">
        <f t="shared" si="54"/>
        <v>0</v>
      </c>
      <c r="AI65">
        <f t="shared" si="55"/>
        <v>45100.409749599734</v>
      </c>
      <c r="AJ65">
        <f t="shared" si="56"/>
        <v>899.99400000000014</v>
      </c>
      <c r="AK65">
        <f t="shared" si="57"/>
        <v>765.63389214002416</v>
      </c>
      <c r="AL65">
        <f t="shared" si="58"/>
        <v>0.85070999600000008</v>
      </c>
      <c r="AM65">
        <f t="shared" si="59"/>
        <v>0.17797499000000003</v>
      </c>
      <c r="AN65">
        <v>2.1</v>
      </c>
      <c r="AO65">
        <v>0.5</v>
      </c>
      <c r="AP65" t="s">
        <v>331</v>
      </c>
      <c r="AQ65">
        <v>2</v>
      </c>
      <c r="AR65">
        <v>1654278284.25</v>
      </c>
      <c r="AS65">
        <v>413.0969333333332</v>
      </c>
      <c r="AT65">
        <v>419.97</v>
      </c>
      <c r="AU65">
        <v>21.579346666666659</v>
      </c>
      <c r="AV65">
        <v>20.137296666666671</v>
      </c>
      <c r="AW65">
        <v>409.80669999999998</v>
      </c>
      <c r="AX65">
        <v>21.372366666666672</v>
      </c>
      <c r="AY65">
        <v>599.9952333333332</v>
      </c>
      <c r="AZ65">
        <v>84.585506666666632</v>
      </c>
      <c r="BA65">
        <v>0.1000069733333333</v>
      </c>
      <c r="BB65">
        <v>24.366006666666671</v>
      </c>
      <c r="BC65">
        <v>24.681846666666669</v>
      </c>
      <c r="BD65">
        <v>999.9000000000002</v>
      </c>
      <c r="BE65">
        <v>0</v>
      </c>
      <c r="BF65">
        <v>0</v>
      </c>
      <c r="BG65">
        <v>9994.873333333333</v>
      </c>
      <c r="BH65">
        <v>268.66039999999998</v>
      </c>
      <c r="BI65">
        <v>14.0846</v>
      </c>
      <c r="BJ65">
        <v>-6.8730153333333339</v>
      </c>
      <c r="BK65">
        <v>422.2079333333333</v>
      </c>
      <c r="BL65">
        <v>428.60079999999988</v>
      </c>
      <c r="BM65">
        <v>1.442052333333333</v>
      </c>
      <c r="BN65">
        <v>419.97</v>
      </c>
      <c r="BO65">
        <v>20.137296666666671</v>
      </c>
      <c r="BP65">
        <v>1.825300000000001</v>
      </c>
      <c r="BQ65">
        <v>1.7033223333333329</v>
      </c>
      <c r="BR65">
        <v>16.005143333333329</v>
      </c>
      <c r="BS65">
        <v>14.926746666666659</v>
      </c>
      <c r="BT65">
        <v>899.99400000000014</v>
      </c>
      <c r="BU65">
        <v>0.64300013333333328</v>
      </c>
      <c r="BV65">
        <v>0.35699986666666678</v>
      </c>
      <c r="BW65">
        <v>32</v>
      </c>
      <c r="BX65">
        <v>15031.603333333331</v>
      </c>
      <c r="BY65">
        <v>1654277902.5</v>
      </c>
      <c r="BZ65" t="s">
        <v>437</v>
      </c>
      <c r="CA65">
        <v>1654277900</v>
      </c>
      <c r="CB65">
        <v>1654277902.5</v>
      </c>
      <c r="CC65">
        <v>6</v>
      </c>
      <c r="CD65">
        <v>-0.18</v>
      </c>
      <c r="CE65">
        <v>-1.2E-2</v>
      </c>
      <c r="CF65">
        <v>3.2909999999999999</v>
      </c>
      <c r="CG65">
        <v>0.124</v>
      </c>
      <c r="CH65">
        <v>420</v>
      </c>
      <c r="CI65">
        <v>18</v>
      </c>
      <c r="CJ65">
        <v>0.4</v>
      </c>
      <c r="CK65">
        <v>0.06</v>
      </c>
      <c r="CL65">
        <v>-6.8762647499999998</v>
      </c>
      <c r="CM65">
        <v>-8.1599887429630022E-2</v>
      </c>
      <c r="CN65">
        <v>4.4203047688338187E-2</v>
      </c>
      <c r="CO65">
        <v>1</v>
      </c>
      <c r="CP65">
        <v>1.43724925</v>
      </c>
      <c r="CQ65">
        <v>9.9654596622886379E-2</v>
      </c>
      <c r="CR65">
        <v>9.6333549159937065E-3</v>
      </c>
      <c r="CS65">
        <v>1</v>
      </c>
      <c r="CT65">
        <v>2</v>
      </c>
      <c r="CU65">
        <v>2</v>
      </c>
      <c r="CV65" t="s">
        <v>333</v>
      </c>
      <c r="CW65">
        <v>3.2317499999999999</v>
      </c>
      <c r="CX65">
        <v>2.78112</v>
      </c>
      <c r="CY65">
        <v>8.09362E-2</v>
      </c>
      <c r="CZ65">
        <v>8.3566000000000001E-2</v>
      </c>
      <c r="DA65">
        <v>9.3660800000000002E-2</v>
      </c>
      <c r="DB65">
        <v>9.1287699999999999E-2</v>
      </c>
      <c r="DC65">
        <v>23204.7</v>
      </c>
      <c r="DD65">
        <v>22839.1</v>
      </c>
      <c r="DE65">
        <v>24278.2</v>
      </c>
      <c r="DF65">
        <v>22204.400000000001</v>
      </c>
      <c r="DG65">
        <v>32513.200000000001</v>
      </c>
      <c r="DH65">
        <v>25747.7</v>
      </c>
      <c r="DI65">
        <v>39678.9</v>
      </c>
      <c r="DJ65">
        <v>30753.7</v>
      </c>
      <c r="DK65">
        <v>2.1722000000000001</v>
      </c>
      <c r="DL65">
        <v>2.2223700000000002</v>
      </c>
      <c r="DM65">
        <v>-2.5779E-2</v>
      </c>
      <c r="DN65">
        <v>0</v>
      </c>
      <c r="DO65">
        <v>25.1191</v>
      </c>
      <c r="DP65">
        <v>999.9</v>
      </c>
      <c r="DQ65">
        <v>62</v>
      </c>
      <c r="DR65">
        <v>26.3</v>
      </c>
      <c r="DS65">
        <v>25.174600000000002</v>
      </c>
      <c r="DT65">
        <v>63.546799999999998</v>
      </c>
      <c r="DU65">
        <v>15.0601</v>
      </c>
      <c r="DV65">
        <v>2</v>
      </c>
      <c r="DW65">
        <v>0.13703299999999999</v>
      </c>
      <c r="DX65">
        <v>4.4465500000000002</v>
      </c>
      <c r="DY65">
        <v>20.3066</v>
      </c>
      <c r="DZ65">
        <v>5.2250800000000002</v>
      </c>
      <c r="EA65">
        <v>11.9438</v>
      </c>
      <c r="EB65">
        <v>4.9768999999999997</v>
      </c>
      <c r="EC65">
        <v>3.2805</v>
      </c>
      <c r="ED65">
        <v>1204.8</v>
      </c>
      <c r="EE65">
        <v>4214.5</v>
      </c>
      <c r="EF65">
        <v>327.5</v>
      </c>
      <c r="EG65">
        <v>102.8</v>
      </c>
      <c r="EH65">
        <v>4.9716399999999998</v>
      </c>
      <c r="EI65">
        <v>1.8614200000000001</v>
      </c>
      <c r="EJ65">
        <v>1.8668899999999999</v>
      </c>
      <c r="EK65">
        <v>1.85806</v>
      </c>
      <c r="EL65">
        <v>1.8626400000000001</v>
      </c>
      <c r="EM65">
        <v>1.86314</v>
      </c>
      <c r="EN65">
        <v>1.8640099999999999</v>
      </c>
      <c r="EO65">
        <v>1.85989</v>
      </c>
      <c r="EP65">
        <v>0</v>
      </c>
      <c r="EQ65">
        <v>0</v>
      </c>
      <c r="ER65">
        <v>0</v>
      </c>
      <c r="ES65">
        <v>0</v>
      </c>
      <c r="ET65" t="s">
        <v>334</v>
      </c>
      <c r="EU65" t="s">
        <v>335</v>
      </c>
      <c r="EV65" t="s">
        <v>336</v>
      </c>
      <c r="EW65" t="s">
        <v>336</v>
      </c>
      <c r="EX65" t="s">
        <v>336</v>
      </c>
      <c r="EY65" t="s">
        <v>336</v>
      </c>
      <c r="EZ65">
        <v>0</v>
      </c>
      <c r="FA65">
        <v>100</v>
      </c>
      <c r="FB65">
        <v>100</v>
      </c>
      <c r="FC65">
        <v>3.29</v>
      </c>
      <c r="FD65">
        <v>0.20730000000000001</v>
      </c>
      <c r="FE65">
        <v>3.1417588106412548</v>
      </c>
      <c r="FF65">
        <v>6.7843858137211317E-4</v>
      </c>
      <c r="FG65">
        <v>-9.1149672394835243E-7</v>
      </c>
      <c r="FH65">
        <v>3.4220399332756191E-10</v>
      </c>
      <c r="FI65">
        <v>3.2331853633513527E-2</v>
      </c>
      <c r="FJ65">
        <v>-1.0294496597657229E-2</v>
      </c>
      <c r="FK65">
        <v>9.3241379300954626E-4</v>
      </c>
      <c r="FL65">
        <v>-3.1998259251072341E-6</v>
      </c>
      <c r="FM65">
        <v>1</v>
      </c>
      <c r="FN65">
        <v>2092</v>
      </c>
      <c r="FO65">
        <v>0</v>
      </c>
      <c r="FP65">
        <v>27</v>
      </c>
      <c r="FQ65">
        <v>6.5</v>
      </c>
      <c r="FR65">
        <v>6.5</v>
      </c>
      <c r="FS65">
        <v>1.3598600000000001</v>
      </c>
      <c r="FT65">
        <v>2.4035600000000001</v>
      </c>
      <c r="FU65">
        <v>2.1496599999999999</v>
      </c>
      <c r="FV65">
        <v>2.7502399999999998</v>
      </c>
      <c r="FW65">
        <v>2.1508799999999999</v>
      </c>
      <c r="FX65">
        <v>2.3828100000000001</v>
      </c>
      <c r="FY65">
        <v>30.803699999999999</v>
      </c>
      <c r="FZ65">
        <v>14.911300000000001</v>
      </c>
      <c r="GA65">
        <v>19</v>
      </c>
      <c r="GB65">
        <v>615.54300000000001</v>
      </c>
      <c r="GC65">
        <v>681.72699999999998</v>
      </c>
      <c r="GD65">
        <v>20.004100000000001</v>
      </c>
      <c r="GE65">
        <v>28.659500000000001</v>
      </c>
      <c r="GF65">
        <v>30.002800000000001</v>
      </c>
      <c r="GG65">
        <v>28.0779</v>
      </c>
      <c r="GH65">
        <v>28.008600000000001</v>
      </c>
      <c r="GI65">
        <v>27.2361</v>
      </c>
      <c r="GJ65">
        <v>21.595800000000001</v>
      </c>
      <c r="GK65">
        <v>0</v>
      </c>
      <c r="GL65">
        <v>20</v>
      </c>
      <c r="GM65">
        <v>420</v>
      </c>
      <c r="GN65">
        <v>20.1892</v>
      </c>
      <c r="GO65">
        <v>100.348</v>
      </c>
      <c r="GP65">
        <v>100.87</v>
      </c>
    </row>
    <row r="66" spans="1:198" x14ac:dyDescent="0.25">
      <c r="A66">
        <v>50</v>
      </c>
      <c r="B66">
        <v>1654278364</v>
      </c>
      <c r="C66">
        <v>5162.9000000953674</v>
      </c>
      <c r="D66" t="s">
        <v>447</v>
      </c>
      <c r="E66" t="s">
        <v>448</v>
      </c>
      <c r="F66">
        <v>15</v>
      </c>
      <c r="G66">
        <v>1654278356</v>
      </c>
      <c r="H66">
        <f t="shared" si="30"/>
        <v>4.1020174382225237E-3</v>
      </c>
      <c r="I66">
        <f t="shared" si="31"/>
        <v>4.1020174382225241</v>
      </c>
      <c r="J66">
        <f t="shared" si="32"/>
        <v>15.594634361664157</v>
      </c>
      <c r="K66">
        <f t="shared" si="33"/>
        <v>413.93054838709679</v>
      </c>
      <c r="L66">
        <f t="shared" si="34"/>
        <v>312.51831403139425</v>
      </c>
      <c r="M66">
        <f t="shared" si="35"/>
        <v>26.465672494750599</v>
      </c>
      <c r="N66">
        <f t="shared" si="36"/>
        <v>35.053786729711248</v>
      </c>
      <c r="O66">
        <f t="shared" si="37"/>
        <v>0.2808181429850628</v>
      </c>
      <c r="P66">
        <f t="shared" si="38"/>
        <v>3.1841815099749637</v>
      </c>
      <c r="Q66">
        <f t="shared" si="39"/>
        <v>0.26774915992283188</v>
      </c>
      <c r="R66">
        <f t="shared" si="40"/>
        <v>0.16846672811239813</v>
      </c>
      <c r="S66">
        <f t="shared" si="41"/>
        <v>106.78461710361528</v>
      </c>
      <c r="T66">
        <f t="shared" si="42"/>
        <v>24.141754783687212</v>
      </c>
      <c r="U66">
        <f t="shared" si="43"/>
        <v>24.584448387096771</v>
      </c>
      <c r="V66">
        <f t="shared" si="44"/>
        <v>3.1017492503682615</v>
      </c>
      <c r="W66">
        <f t="shared" si="45"/>
        <v>59.526890932693831</v>
      </c>
      <c r="X66">
        <f t="shared" si="46"/>
        <v>1.8422120986297308</v>
      </c>
      <c r="Y66">
        <f t="shared" si="47"/>
        <v>3.0947561173868339</v>
      </c>
      <c r="Z66">
        <f t="shared" si="48"/>
        <v>1.2595371517385308</v>
      </c>
      <c r="AA66">
        <f t="shared" si="49"/>
        <v>-180.8989690256133</v>
      </c>
      <c r="AB66">
        <f t="shared" si="50"/>
        <v>-6.4778842372000192</v>
      </c>
      <c r="AC66">
        <f t="shared" si="51"/>
        <v>-0.42844458786079209</v>
      </c>
      <c r="AD66">
        <f t="shared" si="52"/>
        <v>-81.020680747058833</v>
      </c>
      <c r="AE66">
        <v>0</v>
      </c>
      <c r="AF66">
        <v>0</v>
      </c>
      <c r="AG66">
        <f t="shared" si="53"/>
        <v>1</v>
      </c>
      <c r="AH66">
        <f t="shared" si="54"/>
        <v>0</v>
      </c>
      <c r="AI66">
        <f t="shared" si="55"/>
        <v>45040.604842303837</v>
      </c>
      <c r="AJ66">
        <f t="shared" si="56"/>
        <v>599.99770967741915</v>
      </c>
      <c r="AK66">
        <f t="shared" si="57"/>
        <v>510.4240916640403</v>
      </c>
      <c r="AL66">
        <f t="shared" si="58"/>
        <v>0.85071006677419336</v>
      </c>
      <c r="AM66">
        <f t="shared" si="59"/>
        <v>0.17797504120645163</v>
      </c>
      <c r="AN66">
        <v>2.1</v>
      </c>
      <c r="AO66">
        <v>0.5</v>
      </c>
      <c r="AP66" t="s">
        <v>331</v>
      </c>
      <c r="AQ66">
        <v>2</v>
      </c>
      <c r="AR66">
        <v>1654278356</v>
      </c>
      <c r="AS66">
        <v>413.93054838709679</v>
      </c>
      <c r="AT66">
        <v>419.98316129032253</v>
      </c>
      <c r="AU66">
        <v>21.75365161290323</v>
      </c>
      <c r="AV66">
        <v>20.349129032258059</v>
      </c>
      <c r="AW66">
        <v>410.6403548387097</v>
      </c>
      <c r="AX66">
        <v>21.542377419354839</v>
      </c>
      <c r="AY66">
        <v>599.9793548387097</v>
      </c>
      <c r="AZ66">
        <v>84.585212903225838</v>
      </c>
      <c r="BA66">
        <v>9.9976112903225806E-2</v>
      </c>
      <c r="BB66">
        <v>24.54671290322581</v>
      </c>
      <c r="BC66">
        <v>24.584448387096771</v>
      </c>
      <c r="BD66">
        <v>999.90000000000032</v>
      </c>
      <c r="BE66">
        <v>0</v>
      </c>
      <c r="BF66">
        <v>0</v>
      </c>
      <c r="BG66">
        <v>9987.4170967741939</v>
      </c>
      <c r="BH66">
        <v>180.62387096774191</v>
      </c>
      <c r="BI66">
        <v>14.398954838709679</v>
      </c>
      <c r="BJ66">
        <v>-6.0525577419354848</v>
      </c>
      <c r="BK66">
        <v>423.13532258064521</v>
      </c>
      <c r="BL66">
        <v>428.70693548387101</v>
      </c>
      <c r="BM66">
        <v>1.4045132258064521</v>
      </c>
      <c r="BN66">
        <v>419.98316129032253</v>
      </c>
      <c r="BO66">
        <v>20.349129032258059</v>
      </c>
      <c r="BP66">
        <v>1.8400367741935479</v>
      </c>
      <c r="BQ66">
        <v>1.7212358064516129</v>
      </c>
      <c r="BR66">
        <v>16.13111935483871</v>
      </c>
      <c r="BS66">
        <v>15.089287096774189</v>
      </c>
      <c r="BT66">
        <v>599.99770967741915</v>
      </c>
      <c r="BU66">
        <v>0.64299964516129027</v>
      </c>
      <c r="BV66">
        <v>0.35700041935483873</v>
      </c>
      <c r="BW66">
        <v>33</v>
      </c>
      <c r="BX66">
        <v>10021.090322580651</v>
      </c>
      <c r="BY66">
        <v>1654277902.5</v>
      </c>
      <c r="BZ66" t="s">
        <v>437</v>
      </c>
      <c r="CA66">
        <v>1654277900</v>
      </c>
      <c r="CB66">
        <v>1654277902.5</v>
      </c>
      <c r="CC66">
        <v>6</v>
      </c>
      <c r="CD66">
        <v>-0.18</v>
      </c>
      <c r="CE66">
        <v>-1.2E-2</v>
      </c>
      <c r="CF66">
        <v>3.2909999999999999</v>
      </c>
      <c r="CG66">
        <v>0.124</v>
      </c>
      <c r="CH66">
        <v>420</v>
      </c>
      <c r="CI66">
        <v>18</v>
      </c>
      <c r="CJ66">
        <v>0.4</v>
      </c>
      <c r="CK66">
        <v>0.06</v>
      </c>
      <c r="CL66">
        <v>-6.0488002500000011</v>
      </c>
      <c r="CM66">
        <v>-3.3102776735439383E-2</v>
      </c>
      <c r="CN66">
        <v>3.6987259663801751E-2</v>
      </c>
      <c r="CO66">
        <v>1</v>
      </c>
      <c r="CP66">
        <v>1.4028095</v>
      </c>
      <c r="CQ66">
        <v>3.9460863039398289E-2</v>
      </c>
      <c r="CR66">
        <v>3.8950115211639391E-3</v>
      </c>
      <c r="CS66">
        <v>1</v>
      </c>
      <c r="CT66">
        <v>2</v>
      </c>
      <c r="CU66">
        <v>2</v>
      </c>
      <c r="CV66" t="s">
        <v>333</v>
      </c>
      <c r="CW66">
        <v>3.2313800000000001</v>
      </c>
      <c r="CX66">
        <v>2.78118</v>
      </c>
      <c r="CY66">
        <v>8.0945000000000003E-2</v>
      </c>
      <c r="CZ66">
        <v>8.3436899999999994E-2</v>
      </c>
      <c r="DA66">
        <v>9.4058900000000001E-2</v>
      </c>
      <c r="DB66">
        <v>9.1895599999999994E-2</v>
      </c>
      <c r="DC66">
        <v>23180.2</v>
      </c>
      <c r="DD66">
        <v>22821</v>
      </c>
      <c r="DE66">
        <v>24255.1</v>
      </c>
      <c r="DF66">
        <v>22185.4</v>
      </c>
      <c r="DG66">
        <v>32470.2</v>
      </c>
      <c r="DH66">
        <v>25709.4</v>
      </c>
      <c r="DI66">
        <v>39643.1</v>
      </c>
      <c r="DJ66">
        <v>30727.8</v>
      </c>
      <c r="DK66">
        <v>2.1641499999999998</v>
      </c>
      <c r="DL66">
        <v>2.2130000000000001</v>
      </c>
      <c r="DM66">
        <v>-4.0695099999999998E-2</v>
      </c>
      <c r="DN66">
        <v>0</v>
      </c>
      <c r="DO66">
        <v>25.272600000000001</v>
      </c>
      <c r="DP66">
        <v>999.9</v>
      </c>
      <c r="DQ66">
        <v>61.9</v>
      </c>
      <c r="DR66">
        <v>26.4</v>
      </c>
      <c r="DS66">
        <v>25.283100000000001</v>
      </c>
      <c r="DT66">
        <v>63.696899999999999</v>
      </c>
      <c r="DU66">
        <v>15.1442</v>
      </c>
      <c r="DV66">
        <v>2</v>
      </c>
      <c r="DW66">
        <v>0.18473800000000001</v>
      </c>
      <c r="DX66">
        <v>4.7829600000000001</v>
      </c>
      <c r="DY66">
        <v>20.298999999999999</v>
      </c>
      <c r="DZ66">
        <v>5.22553</v>
      </c>
      <c r="EA66">
        <v>11.944100000000001</v>
      </c>
      <c r="EB66">
        <v>4.9767999999999999</v>
      </c>
      <c r="EC66">
        <v>3.2805</v>
      </c>
      <c r="ED66">
        <v>1206.5999999999999</v>
      </c>
      <c r="EE66">
        <v>4222.2</v>
      </c>
      <c r="EF66">
        <v>327.5</v>
      </c>
      <c r="EG66">
        <v>102.8</v>
      </c>
      <c r="EH66">
        <v>4.97166</v>
      </c>
      <c r="EI66">
        <v>1.8614200000000001</v>
      </c>
      <c r="EJ66">
        <v>1.8669</v>
      </c>
      <c r="EK66">
        <v>1.85806</v>
      </c>
      <c r="EL66">
        <v>1.8626400000000001</v>
      </c>
      <c r="EM66">
        <v>1.8631200000000001</v>
      </c>
      <c r="EN66">
        <v>1.8640099999999999</v>
      </c>
      <c r="EO66">
        <v>1.85989</v>
      </c>
      <c r="EP66">
        <v>0</v>
      </c>
      <c r="EQ66">
        <v>0</v>
      </c>
      <c r="ER66">
        <v>0</v>
      </c>
      <c r="ES66">
        <v>0</v>
      </c>
      <c r="ET66" t="s">
        <v>334</v>
      </c>
      <c r="EU66" t="s">
        <v>335</v>
      </c>
      <c r="EV66" t="s">
        <v>336</v>
      </c>
      <c r="EW66" t="s">
        <v>336</v>
      </c>
      <c r="EX66" t="s">
        <v>336</v>
      </c>
      <c r="EY66" t="s">
        <v>336</v>
      </c>
      <c r="EZ66">
        <v>0</v>
      </c>
      <c r="FA66">
        <v>100</v>
      </c>
      <c r="FB66">
        <v>100</v>
      </c>
      <c r="FC66">
        <v>3.2909999999999999</v>
      </c>
      <c r="FD66">
        <v>0.2117</v>
      </c>
      <c r="FE66">
        <v>3.1417588106412548</v>
      </c>
      <c r="FF66">
        <v>6.7843858137211317E-4</v>
      </c>
      <c r="FG66">
        <v>-9.1149672394835243E-7</v>
      </c>
      <c r="FH66">
        <v>3.4220399332756191E-10</v>
      </c>
      <c r="FI66">
        <v>3.2331853633513527E-2</v>
      </c>
      <c r="FJ66">
        <v>-1.0294496597657229E-2</v>
      </c>
      <c r="FK66">
        <v>9.3241379300954626E-4</v>
      </c>
      <c r="FL66">
        <v>-3.1998259251072341E-6</v>
      </c>
      <c r="FM66">
        <v>1</v>
      </c>
      <c r="FN66">
        <v>2092</v>
      </c>
      <c r="FO66">
        <v>0</v>
      </c>
      <c r="FP66">
        <v>27</v>
      </c>
      <c r="FQ66">
        <v>7.7</v>
      </c>
      <c r="FR66">
        <v>7.7</v>
      </c>
      <c r="FS66">
        <v>1.3598600000000001</v>
      </c>
      <c r="FT66">
        <v>2.4011200000000001</v>
      </c>
      <c r="FU66">
        <v>2.1496599999999999</v>
      </c>
      <c r="FV66">
        <v>2.7502399999999998</v>
      </c>
      <c r="FW66">
        <v>2.1508799999999999</v>
      </c>
      <c r="FX66">
        <v>2.3913600000000002</v>
      </c>
      <c r="FY66">
        <v>30.8902</v>
      </c>
      <c r="FZ66">
        <v>14.885</v>
      </c>
      <c r="GA66">
        <v>19</v>
      </c>
      <c r="GB66">
        <v>615.48299999999995</v>
      </c>
      <c r="GC66">
        <v>680.37400000000002</v>
      </c>
      <c r="GD66">
        <v>20.002800000000001</v>
      </c>
      <c r="GE66">
        <v>29.2346</v>
      </c>
      <c r="GF66">
        <v>30.003399999999999</v>
      </c>
      <c r="GG66">
        <v>28.635400000000001</v>
      </c>
      <c r="GH66">
        <v>28.5656</v>
      </c>
      <c r="GI66">
        <v>27.250800000000002</v>
      </c>
      <c r="GJ66">
        <v>20.747299999999999</v>
      </c>
      <c r="GK66">
        <v>0</v>
      </c>
      <c r="GL66">
        <v>20</v>
      </c>
      <c r="GM66">
        <v>420</v>
      </c>
      <c r="GN66">
        <v>20.4953</v>
      </c>
      <c r="GO66">
        <v>100.256</v>
      </c>
      <c r="GP66">
        <v>100.785</v>
      </c>
    </row>
    <row r="67" spans="1:198" x14ac:dyDescent="0.25">
      <c r="A67">
        <v>51</v>
      </c>
      <c r="B67">
        <v>1654278454</v>
      </c>
      <c r="C67">
        <v>5252.9000000953674</v>
      </c>
      <c r="D67" t="s">
        <v>449</v>
      </c>
      <c r="E67" t="s">
        <v>450</v>
      </c>
      <c r="F67">
        <v>15</v>
      </c>
      <c r="G67">
        <v>1654278446</v>
      </c>
      <c r="H67">
        <f t="shared" si="30"/>
        <v>4.0363905295156535E-3</v>
      </c>
      <c r="I67">
        <f t="shared" si="31"/>
        <v>4.0363905295156535</v>
      </c>
      <c r="J67">
        <f t="shared" si="32"/>
        <v>13.046188208321405</v>
      </c>
      <c r="K67">
        <f t="shared" si="33"/>
        <v>414.82903225806461</v>
      </c>
      <c r="L67">
        <f t="shared" si="34"/>
        <v>329.1766923657591</v>
      </c>
      <c r="M67">
        <f t="shared" si="35"/>
        <v>27.875633316924635</v>
      </c>
      <c r="N67">
        <f t="shared" si="36"/>
        <v>35.128920912759483</v>
      </c>
      <c r="O67">
        <f t="shared" si="37"/>
        <v>0.28320510703082591</v>
      </c>
      <c r="P67">
        <f t="shared" si="38"/>
        <v>3.1866963549131846</v>
      </c>
      <c r="Q67">
        <f t="shared" si="39"/>
        <v>0.26992861123898104</v>
      </c>
      <c r="R67">
        <f t="shared" si="40"/>
        <v>0.16984634695329326</v>
      </c>
      <c r="S67">
        <f t="shared" si="41"/>
        <v>71.189424201271834</v>
      </c>
      <c r="T67">
        <f t="shared" si="42"/>
        <v>24.110337205113993</v>
      </c>
      <c r="U67">
        <f t="shared" si="43"/>
        <v>24.539622580645162</v>
      </c>
      <c r="V67">
        <f t="shared" si="44"/>
        <v>3.0934436792301634</v>
      </c>
      <c r="W67">
        <f t="shared" si="45"/>
        <v>59.711112062119263</v>
      </c>
      <c r="X67">
        <f t="shared" si="46"/>
        <v>1.8642011975635084</v>
      </c>
      <c r="Y67">
        <f t="shared" si="47"/>
        <v>3.1220339618262742</v>
      </c>
      <c r="Z67">
        <f t="shared" si="48"/>
        <v>1.229242481666655</v>
      </c>
      <c r="AA67">
        <f t="shared" si="49"/>
        <v>-178.00482235164031</v>
      </c>
      <c r="AB67">
        <f t="shared" si="50"/>
        <v>26.434104490382158</v>
      </c>
      <c r="AC67">
        <f t="shared" si="51"/>
        <v>1.7478590629920958</v>
      </c>
      <c r="AD67">
        <f t="shared" si="52"/>
        <v>-78.633434596994235</v>
      </c>
      <c r="AE67">
        <v>0</v>
      </c>
      <c r="AF67">
        <v>0</v>
      </c>
      <c r="AG67">
        <f t="shared" si="53"/>
        <v>1</v>
      </c>
      <c r="AH67">
        <f t="shared" si="54"/>
        <v>0</v>
      </c>
      <c r="AI67">
        <f t="shared" si="55"/>
        <v>45064.476376501938</v>
      </c>
      <c r="AJ67">
        <f t="shared" si="56"/>
        <v>399.9971290322581</v>
      </c>
      <c r="AK67">
        <f t="shared" si="57"/>
        <v>340.28153170373457</v>
      </c>
      <c r="AL67">
        <f t="shared" si="58"/>
        <v>0.85070993516129034</v>
      </c>
      <c r="AM67">
        <f t="shared" si="59"/>
        <v>0.17797483790322582</v>
      </c>
      <c r="AN67">
        <v>2.1</v>
      </c>
      <c r="AO67">
        <v>0.5</v>
      </c>
      <c r="AP67" t="s">
        <v>331</v>
      </c>
      <c r="AQ67">
        <v>2</v>
      </c>
      <c r="AR67">
        <v>1654278446</v>
      </c>
      <c r="AS67">
        <v>414.82903225806461</v>
      </c>
      <c r="AT67">
        <v>419.98112903225808</v>
      </c>
      <c r="AU67">
        <v>22.0139064516129</v>
      </c>
      <c r="AV67">
        <v>20.632300000000001</v>
      </c>
      <c r="AW67">
        <v>411.53861290322578</v>
      </c>
      <c r="AX67">
        <v>21.796138709677422</v>
      </c>
      <c r="AY67">
        <v>600.01319354838711</v>
      </c>
      <c r="AZ67">
        <v>84.582825806451623</v>
      </c>
      <c r="BA67">
        <v>0.1000632419354839</v>
      </c>
      <c r="BB67">
        <v>24.693487096774199</v>
      </c>
      <c r="BC67">
        <v>24.539622580645162</v>
      </c>
      <c r="BD67">
        <v>999.90000000000032</v>
      </c>
      <c r="BE67">
        <v>0</v>
      </c>
      <c r="BF67">
        <v>0</v>
      </c>
      <c r="BG67">
        <v>9998.3677419354844</v>
      </c>
      <c r="BH67">
        <v>121.24464516129029</v>
      </c>
      <c r="BI67">
        <v>11.05902580645162</v>
      </c>
      <c r="BJ67">
        <v>-5.1521483870967746</v>
      </c>
      <c r="BK67">
        <v>424.16661290322583</v>
      </c>
      <c r="BL67">
        <v>428.82900000000001</v>
      </c>
      <c r="BM67">
        <v>1.3816032258064519</v>
      </c>
      <c r="BN67">
        <v>419.98112903225808</v>
      </c>
      <c r="BO67">
        <v>20.632300000000001</v>
      </c>
      <c r="BP67">
        <v>1.861999677419355</v>
      </c>
      <c r="BQ67">
        <v>1.745138387096774</v>
      </c>
      <c r="BR67">
        <v>16.317212903225808</v>
      </c>
      <c r="BS67">
        <v>15.30386129032258</v>
      </c>
      <c r="BT67">
        <v>399.9971290322581</v>
      </c>
      <c r="BU67">
        <v>0.64300216129032262</v>
      </c>
      <c r="BV67">
        <v>0.3569978387096775</v>
      </c>
      <c r="BW67">
        <v>33</v>
      </c>
      <c r="BX67">
        <v>6680.7187096774196</v>
      </c>
      <c r="BY67">
        <v>1654277902.5</v>
      </c>
      <c r="BZ67" t="s">
        <v>437</v>
      </c>
      <c r="CA67">
        <v>1654277900</v>
      </c>
      <c r="CB67">
        <v>1654277902.5</v>
      </c>
      <c r="CC67">
        <v>6</v>
      </c>
      <c r="CD67">
        <v>-0.18</v>
      </c>
      <c r="CE67">
        <v>-1.2E-2</v>
      </c>
      <c r="CF67">
        <v>3.2909999999999999</v>
      </c>
      <c r="CG67">
        <v>0.124</v>
      </c>
      <c r="CH67">
        <v>420</v>
      </c>
      <c r="CI67">
        <v>18</v>
      </c>
      <c r="CJ67">
        <v>0.4</v>
      </c>
      <c r="CK67">
        <v>0.06</v>
      </c>
      <c r="CL67">
        <v>-5.1560180000000004</v>
      </c>
      <c r="CM67">
        <v>2.859287055745802E-5</v>
      </c>
      <c r="CN67">
        <v>3.6069786192878962E-2</v>
      </c>
      <c r="CO67">
        <v>1</v>
      </c>
      <c r="CP67">
        <v>1.3773297499999999</v>
      </c>
      <c r="CQ67">
        <v>8.1381050656656545E-2</v>
      </c>
      <c r="CR67">
        <v>8.1062088819311654E-3</v>
      </c>
      <c r="CS67">
        <v>1</v>
      </c>
      <c r="CT67">
        <v>2</v>
      </c>
      <c r="CU67">
        <v>2</v>
      </c>
      <c r="CV67" t="s">
        <v>333</v>
      </c>
      <c r="CW67">
        <v>3.2304300000000001</v>
      </c>
      <c r="CX67">
        <v>2.78125</v>
      </c>
      <c r="CY67">
        <v>8.0950800000000003E-2</v>
      </c>
      <c r="CZ67">
        <v>8.3305400000000002E-2</v>
      </c>
      <c r="DA67">
        <v>9.4682699999999995E-2</v>
      </c>
      <c r="DB67">
        <v>9.2602900000000002E-2</v>
      </c>
      <c r="DC67">
        <v>23150.400000000001</v>
      </c>
      <c r="DD67">
        <v>22799.1</v>
      </c>
      <c r="DE67">
        <v>24226.7</v>
      </c>
      <c r="DF67">
        <v>22163.1</v>
      </c>
      <c r="DG67">
        <v>32412.5</v>
      </c>
      <c r="DH67">
        <v>25664.2</v>
      </c>
      <c r="DI67">
        <v>39598.800000000003</v>
      </c>
      <c r="DJ67">
        <v>30696.7</v>
      </c>
      <c r="DK67">
        <v>2.1519300000000001</v>
      </c>
      <c r="DL67">
        <v>2.2016200000000001</v>
      </c>
      <c r="DM67">
        <v>-5.7429099999999997E-2</v>
      </c>
      <c r="DN67">
        <v>0</v>
      </c>
      <c r="DO67">
        <v>25.4786</v>
      </c>
      <c r="DP67">
        <v>999.9</v>
      </c>
      <c r="DQ67">
        <v>61.8</v>
      </c>
      <c r="DR67">
        <v>26.4</v>
      </c>
      <c r="DS67">
        <v>25.245899999999999</v>
      </c>
      <c r="DT67">
        <v>64.026899999999998</v>
      </c>
      <c r="DU67">
        <v>15.116199999999999</v>
      </c>
      <c r="DV67">
        <v>2</v>
      </c>
      <c r="DW67">
        <v>0.24219499999999999</v>
      </c>
      <c r="DX67">
        <v>5.0227599999999999</v>
      </c>
      <c r="DY67">
        <v>20.293399999999998</v>
      </c>
      <c r="DZ67">
        <v>5.2289700000000003</v>
      </c>
      <c r="EA67">
        <v>11.944100000000001</v>
      </c>
      <c r="EB67">
        <v>4.9776999999999996</v>
      </c>
      <c r="EC67">
        <v>3.2810000000000001</v>
      </c>
      <c r="ED67">
        <v>1209.2</v>
      </c>
      <c r="EE67">
        <v>4233.3999999999996</v>
      </c>
      <c r="EF67">
        <v>327.5</v>
      </c>
      <c r="EG67">
        <v>102.8</v>
      </c>
      <c r="EH67">
        <v>4.9716199999999997</v>
      </c>
      <c r="EI67">
        <v>1.8614200000000001</v>
      </c>
      <c r="EJ67">
        <v>1.8669100000000001</v>
      </c>
      <c r="EK67">
        <v>1.85806</v>
      </c>
      <c r="EL67">
        <v>1.8626400000000001</v>
      </c>
      <c r="EM67">
        <v>1.86314</v>
      </c>
      <c r="EN67">
        <v>1.8640099999999999</v>
      </c>
      <c r="EO67">
        <v>1.85989</v>
      </c>
      <c r="EP67">
        <v>0</v>
      </c>
      <c r="EQ67">
        <v>0</v>
      </c>
      <c r="ER67">
        <v>0</v>
      </c>
      <c r="ES67">
        <v>0</v>
      </c>
      <c r="ET67" t="s">
        <v>334</v>
      </c>
      <c r="EU67" t="s">
        <v>335</v>
      </c>
      <c r="EV67" t="s">
        <v>336</v>
      </c>
      <c r="EW67" t="s">
        <v>336</v>
      </c>
      <c r="EX67" t="s">
        <v>336</v>
      </c>
      <c r="EY67" t="s">
        <v>336</v>
      </c>
      <c r="EZ67">
        <v>0</v>
      </c>
      <c r="FA67">
        <v>100</v>
      </c>
      <c r="FB67">
        <v>100</v>
      </c>
      <c r="FC67">
        <v>3.2909999999999999</v>
      </c>
      <c r="FD67">
        <v>0.21809999999999999</v>
      </c>
      <c r="FE67">
        <v>3.1417588106412548</v>
      </c>
      <c r="FF67">
        <v>6.7843858137211317E-4</v>
      </c>
      <c r="FG67">
        <v>-9.1149672394835243E-7</v>
      </c>
      <c r="FH67">
        <v>3.4220399332756191E-10</v>
      </c>
      <c r="FI67">
        <v>3.2331853633513527E-2</v>
      </c>
      <c r="FJ67">
        <v>-1.0294496597657229E-2</v>
      </c>
      <c r="FK67">
        <v>9.3241379300954626E-4</v>
      </c>
      <c r="FL67">
        <v>-3.1998259251072341E-6</v>
      </c>
      <c r="FM67">
        <v>1</v>
      </c>
      <c r="FN67">
        <v>2092</v>
      </c>
      <c r="FO67">
        <v>0</v>
      </c>
      <c r="FP67">
        <v>27</v>
      </c>
      <c r="FQ67">
        <v>9.1999999999999993</v>
      </c>
      <c r="FR67">
        <v>9.1999999999999993</v>
      </c>
      <c r="FS67">
        <v>1.3610800000000001</v>
      </c>
      <c r="FT67">
        <v>2.3950200000000001</v>
      </c>
      <c r="FU67">
        <v>2.1496599999999999</v>
      </c>
      <c r="FV67">
        <v>2.7502399999999998</v>
      </c>
      <c r="FW67">
        <v>2.1508799999999999</v>
      </c>
      <c r="FX67">
        <v>2.4047900000000002</v>
      </c>
      <c r="FY67">
        <v>30.9985</v>
      </c>
      <c r="FZ67">
        <v>14.85</v>
      </c>
      <c r="GA67">
        <v>19</v>
      </c>
      <c r="GB67">
        <v>613.56399999999996</v>
      </c>
      <c r="GC67">
        <v>678.63</v>
      </c>
      <c r="GD67">
        <v>20.002600000000001</v>
      </c>
      <c r="GE67">
        <v>29.940999999999999</v>
      </c>
      <c r="GF67">
        <v>30.003</v>
      </c>
      <c r="GG67">
        <v>29.322099999999999</v>
      </c>
      <c r="GH67">
        <v>29.2425</v>
      </c>
      <c r="GI67">
        <v>27.2621</v>
      </c>
      <c r="GJ67">
        <v>20.180800000000001</v>
      </c>
      <c r="GK67">
        <v>0</v>
      </c>
      <c r="GL67">
        <v>20</v>
      </c>
      <c r="GM67">
        <v>420</v>
      </c>
      <c r="GN67">
        <v>20.6402</v>
      </c>
      <c r="GO67">
        <v>100.142</v>
      </c>
      <c r="GP67">
        <v>100.68300000000001</v>
      </c>
    </row>
    <row r="68" spans="1:198" x14ac:dyDescent="0.25">
      <c r="A68">
        <v>52</v>
      </c>
      <c r="B68">
        <v>1654278522.0999999</v>
      </c>
      <c r="C68">
        <v>5321</v>
      </c>
      <c r="D68" t="s">
        <v>451</v>
      </c>
      <c r="E68" t="s">
        <v>452</v>
      </c>
      <c r="F68">
        <v>15</v>
      </c>
      <c r="G68">
        <v>1654278514.099999</v>
      </c>
      <c r="H68">
        <f t="shared" si="30"/>
        <v>3.8041982172856473E-3</v>
      </c>
      <c r="I68">
        <f t="shared" si="31"/>
        <v>3.8041982172856472</v>
      </c>
      <c r="J68">
        <f t="shared" si="32"/>
        <v>7.3243189979859009</v>
      </c>
      <c r="K68">
        <f t="shared" si="33"/>
        <v>416.87048387096769</v>
      </c>
      <c r="L68">
        <f t="shared" si="34"/>
        <v>362.41441230396697</v>
      </c>
      <c r="M68">
        <f t="shared" si="35"/>
        <v>30.687675748830127</v>
      </c>
      <c r="N68">
        <f t="shared" si="36"/>
        <v>35.29877897780873</v>
      </c>
      <c r="O68">
        <f t="shared" si="37"/>
        <v>0.2691124398894808</v>
      </c>
      <c r="P68">
        <f t="shared" si="38"/>
        <v>3.1868535792440777</v>
      </c>
      <c r="Q68">
        <f t="shared" si="39"/>
        <v>0.25709481505775422</v>
      </c>
      <c r="R68">
        <f t="shared" si="40"/>
        <v>0.16171926932966063</v>
      </c>
      <c r="S68">
        <f t="shared" si="41"/>
        <v>35.594945817474098</v>
      </c>
      <c r="T68">
        <f t="shared" si="42"/>
        <v>24.106667015938719</v>
      </c>
      <c r="U68">
        <f t="shared" si="43"/>
        <v>24.523438709677421</v>
      </c>
      <c r="V68">
        <f t="shared" si="44"/>
        <v>3.0904498227418591</v>
      </c>
      <c r="W68">
        <f t="shared" si="45"/>
        <v>59.551974899922676</v>
      </c>
      <c r="X68">
        <f t="shared" si="46"/>
        <v>1.874246335104937</v>
      </c>
      <c r="Y68">
        <f t="shared" si="47"/>
        <v>3.1472446350513401</v>
      </c>
      <c r="Z68">
        <f t="shared" si="48"/>
        <v>1.2162034876369221</v>
      </c>
      <c r="AA68">
        <f t="shared" si="49"/>
        <v>-167.76514138229706</v>
      </c>
      <c r="AB68">
        <f t="shared" si="50"/>
        <v>52.35150885438874</v>
      </c>
      <c r="AC68">
        <f t="shared" si="51"/>
        <v>3.4634503621632611</v>
      </c>
      <c r="AD68">
        <f t="shared" si="52"/>
        <v>-76.355236348270964</v>
      </c>
      <c r="AE68">
        <v>0</v>
      </c>
      <c r="AF68">
        <v>0</v>
      </c>
      <c r="AG68">
        <f t="shared" si="53"/>
        <v>1</v>
      </c>
      <c r="AH68">
        <f t="shared" si="54"/>
        <v>0</v>
      </c>
      <c r="AI68">
        <f t="shared" si="55"/>
        <v>45046.828893609309</v>
      </c>
      <c r="AJ68">
        <f t="shared" si="56"/>
        <v>200.0002258064516</v>
      </c>
      <c r="AK68">
        <f t="shared" si="57"/>
        <v>170.14214428930086</v>
      </c>
      <c r="AL68">
        <f t="shared" si="58"/>
        <v>0.85070976096774198</v>
      </c>
      <c r="AM68">
        <f t="shared" si="59"/>
        <v>0.1779745281483871</v>
      </c>
      <c r="AN68">
        <v>2.1</v>
      </c>
      <c r="AO68">
        <v>0.5</v>
      </c>
      <c r="AP68" t="s">
        <v>331</v>
      </c>
      <c r="AQ68">
        <v>2</v>
      </c>
      <c r="AR68">
        <v>1654278514.099999</v>
      </c>
      <c r="AS68">
        <v>416.87048387096769</v>
      </c>
      <c r="AT68">
        <v>419.98909677419363</v>
      </c>
      <c r="AU68">
        <v>22.134419354838698</v>
      </c>
      <c r="AV68">
        <v>20.8324</v>
      </c>
      <c r="AW68">
        <v>413.57993548387088</v>
      </c>
      <c r="AX68">
        <v>21.91359677419355</v>
      </c>
      <c r="AY68">
        <v>599.99019354838697</v>
      </c>
      <c r="AZ68">
        <v>84.575709677419383</v>
      </c>
      <c r="BA68">
        <v>9.9939819354838713E-2</v>
      </c>
      <c r="BB68">
        <v>24.828145161290319</v>
      </c>
      <c r="BC68">
        <v>24.523438709677421</v>
      </c>
      <c r="BD68">
        <v>999.90000000000032</v>
      </c>
      <c r="BE68">
        <v>0</v>
      </c>
      <c r="BF68">
        <v>0</v>
      </c>
      <c r="BG68">
        <v>9999.87612903226</v>
      </c>
      <c r="BH68">
        <v>60.898941935483869</v>
      </c>
      <c r="BI68">
        <v>14.66481290322581</v>
      </c>
      <c r="BJ68">
        <v>-3.1185041935483868</v>
      </c>
      <c r="BK68">
        <v>426.30654838709683</v>
      </c>
      <c r="BL68">
        <v>428.92451612903221</v>
      </c>
      <c r="BM68">
        <v>1.302015806451613</v>
      </c>
      <c r="BN68">
        <v>419.98909677419363</v>
      </c>
      <c r="BO68">
        <v>20.8324</v>
      </c>
      <c r="BP68">
        <v>1.872033870967742</v>
      </c>
      <c r="BQ68">
        <v>1.761914838709677</v>
      </c>
      <c r="BR68">
        <v>16.401616129032259</v>
      </c>
      <c r="BS68">
        <v>15.45292258064516</v>
      </c>
      <c r="BT68">
        <v>200.0002258064516</v>
      </c>
      <c r="BU68">
        <v>0.64300609677419363</v>
      </c>
      <c r="BV68">
        <v>0.35699383870967738</v>
      </c>
      <c r="BW68">
        <v>33.086025806451609</v>
      </c>
      <c r="BX68">
        <v>3340.3941935483881</v>
      </c>
      <c r="BY68">
        <v>1654277902.5</v>
      </c>
      <c r="BZ68" t="s">
        <v>437</v>
      </c>
      <c r="CA68">
        <v>1654277900</v>
      </c>
      <c r="CB68">
        <v>1654277902.5</v>
      </c>
      <c r="CC68">
        <v>6</v>
      </c>
      <c r="CD68">
        <v>-0.18</v>
      </c>
      <c r="CE68">
        <v>-1.2E-2</v>
      </c>
      <c r="CF68">
        <v>3.2909999999999999</v>
      </c>
      <c r="CG68">
        <v>0.124</v>
      </c>
      <c r="CH68">
        <v>420</v>
      </c>
      <c r="CI68">
        <v>18</v>
      </c>
      <c r="CJ68">
        <v>0.4</v>
      </c>
      <c r="CK68">
        <v>0.06</v>
      </c>
      <c r="CL68">
        <v>-3.1116022499999998</v>
      </c>
      <c r="CM68">
        <v>-6.7316510318944825E-2</v>
      </c>
      <c r="CN68">
        <v>3.1676343261770303E-2</v>
      </c>
      <c r="CO68">
        <v>1</v>
      </c>
      <c r="CP68">
        <v>1.30291125</v>
      </c>
      <c r="CQ68">
        <v>-3.9850243902438777E-2</v>
      </c>
      <c r="CR68">
        <v>9.7261141231994464E-3</v>
      </c>
      <c r="CS68">
        <v>1</v>
      </c>
      <c r="CT68">
        <v>2</v>
      </c>
      <c r="CU68">
        <v>2</v>
      </c>
      <c r="CV68" t="s">
        <v>333</v>
      </c>
      <c r="CW68">
        <v>3.2297899999999999</v>
      </c>
      <c r="CX68">
        <v>2.7814000000000001</v>
      </c>
      <c r="CY68">
        <v>8.1137500000000001E-2</v>
      </c>
      <c r="CZ68">
        <v>8.3196300000000001E-2</v>
      </c>
      <c r="DA68">
        <v>9.4967300000000004E-2</v>
      </c>
      <c r="DB68">
        <v>9.3271099999999996E-2</v>
      </c>
      <c r="DC68">
        <v>23125.4</v>
      </c>
      <c r="DD68">
        <v>22784.7</v>
      </c>
      <c r="DE68">
        <v>24207.3</v>
      </c>
      <c r="DF68">
        <v>22147.9</v>
      </c>
      <c r="DG68">
        <v>32378.3</v>
      </c>
      <c r="DH68">
        <v>25629</v>
      </c>
      <c r="DI68">
        <v>39568.699999999997</v>
      </c>
      <c r="DJ68">
        <v>30676.3</v>
      </c>
      <c r="DK68">
        <v>2.1439499999999998</v>
      </c>
      <c r="DL68">
        <v>2.1935500000000001</v>
      </c>
      <c r="DM68">
        <v>-6.42538E-2</v>
      </c>
      <c r="DN68">
        <v>0</v>
      </c>
      <c r="DO68">
        <v>25.606100000000001</v>
      </c>
      <c r="DP68">
        <v>999.9</v>
      </c>
      <c r="DQ68">
        <v>61.8</v>
      </c>
      <c r="DR68">
        <v>26.5</v>
      </c>
      <c r="DS68">
        <v>25.3948</v>
      </c>
      <c r="DT68">
        <v>63.996000000000002</v>
      </c>
      <c r="DU68">
        <v>15.1282</v>
      </c>
      <c r="DV68">
        <v>2</v>
      </c>
      <c r="DW68">
        <v>0.28414400000000001</v>
      </c>
      <c r="DX68">
        <v>5.3610499999999996</v>
      </c>
      <c r="DY68">
        <v>20.283899999999999</v>
      </c>
      <c r="DZ68">
        <v>5.2292699999999996</v>
      </c>
      <c r="EA68">
        <v>11.944100000000001</v>
      </c>
      <c r="EB68">
        <v>4.9776999999999996</v>
      </c>
      <c r="EC68">
        <v>3.2810000000000001</v>
      </c>
      <c r="ED68">
        <v>1211.3</v>
      </c>
      <c r="EE68">
        <v>4242</v>
      </c>
      <c r="EF68">
        <v>327.5</v>
      </c>
      <c r="EG68">
        <v>102.9</v>
      </c>
      <c r="EH68">
        <v>4.9716399999999998</v>
      </c>
      <c r="EI68">
        <v>1.8614200000000001</v>
      </c>
      <c r="EJ68">
        <v>1.8669100000000001</v>
      </c>
      <c r="EK68">
        <v>1.85806</v>
      </c>
      <c r="EL68">
        <v>1.8626400000000001</v>
      </c>
      <c r="EM68">
        <v>1.86313</v>
      </c>
      <c r="EN68">
        <v>1.8640099999999999</v>
      </c>
      <c r="EO68">
        <v>1.85989</v>
      </c>
      <c r="EP68">
        <v>0</v>
      </c>
      <c r="EQ68">
        <v>0</v>
      </c>
      <c r="ER68">
        <v>0</v>
      </c>
      <c r="ES68">
        <v>0</v>
      </c>
      <c r="ET68" t="s">
        <v>334</v>
      </c>
      <c r="EU68" t="s">
        <v>335</v>
      </c>
      <c r="EV68" t="s">
        <v>336</v>
      </c>
      <c r="EW68" t="s">
        <v>336</v>
      </c>
      <c r="EX68" t="s">
        <v>336</v>
      </c>
      <c r="EY68" t="s">
        <v>336</v>
      </c>
      <c r="EZ68">
        <v>0</v>
      </c>
      <c r="FA68">
        <v>100</v>
      </c>
      <c r="FB68">
        <v>100</v>
      </c>
      <c r="FC68">
        <v>3.29</v>
      </c>
      <c r="FD68">
        <v>0.22159999999999999</v>
      </c>
      <c r="FE68">
        <v>3.1417588106412548</v>
      </c>
      <c r="FF68">
        <v>6.7843858137211317E-4</v>
      </c>
      <c r="FG68">
        <v>-9.1149672394835243E-7</v>
      </c>
      <c r="FH68">
        <v>3.4220399332756191E-10</v>
      </c>
      <c r="FI68">
        <v>3.2331853633513527E-2</v>
      </c>
      <c r="FJ68">
        <v>-1.0294496597657229E-2</v>
      </c>
      <c r="FK68">
        <v>9.3241379300954626E-4</v>
      </c>
      <c r="FL68">
        <v>-3.1998259251072341E-6</v>
      </c>
      <c r="FM68">
        <v>1</v>
      </c>
      <c r="FN68">
        <v>2092</v>
      </c>
      <c r="FO68">
        <v>0</v>
      </c>
      <c r="FP68">
        <v>27</v>
      </c>
      <c r="FQ68">
        <v>10.4</v>
      </c>
      <c r="FR68">
        <v>10.3</v>
      </c>
      <c r="FS68">
        <v>1.3610800000000001</v>
      </c>
      <c r="FT68">
        <v>2.3962400000000001</v>
      </c>
      <c r="FU68">
        <v>2.1496599999999999</v>
      </c>
      <c r="FV68">
        <v>2.7502399999999998</v>
      </c>
      <c r="FW68">
        <v>2.1508799999999999</v>
      </c>
      <c r="FX68">
        <v>2.3767100000000001</v>
      </c>
      <c r="FY68">
        <v>31.106999999999999</v>
      </c>
      <c r="FZ68">
        <v>14.8238</v>
      </c>
      <c r="GA68">
        <v>19</v>
      </c>
      <c r="GB68">
        <v>612.77</v>
      </c>
      <c r="GC68">
        <v>677.548</v>
      </c>
      <c r="GD68">
        <v>20.006900000000002</v>
      </c>
      <c r="GE68">
        <v>30.436800000000002</v>
      </c>
      <c r="GF68">
        <v>30.0031</v>
      </c>
      <c r="GG68">
        <v>29.82</v>
      </c>
      <c r="GH68">
        <v>29.7422</v>
      </c>
      <c r="GI68">
        <v>27.269600000000001</v>
      </c>
      <c r="GJ68">
        <v>19.610299999999999</v>
      </c>
      <c r="GK68">
        <v>0</v>
      </c>
      <c r="GL68">
        <v>20</v>
      </c>
      <c r="GM68">
        <v>420</v>
      </c>
      <c r="GN68">
        <v>20.946100000000001</v>
      </c>
      <c r="GO68">
        <v>100.06399999999999</v>
      </c>
      <c r="GP68">
        <v>100.61499999999999</v>
      </c>
    </row>
    <row r="69" spans="1:198" x14ac:dyDescent="0.25">
      <c r="A69">
        <v>53</v>
      </c>
      <c r="B69">
        <v>1654278582.5999999</v>
      </c>
      <c r="C69">
        <v>5381.5</v>
      </c>
      <c r="D69" t="s">
        <v>453</v>
      </c>
      <c r="E69" t="s">
        <v>454</v>
      </c>
      <c r="F69">
        <v>15</v>
      </c>
      <c r="G69">
        <v>1654278574.849999</v>
      </c>
      <c r="H69">
        <f t="shared" si="30"/>
        <v>3.7448123908601937E-3</v>
      </c>
      <c r="I69">
        <f t="shared" si="31"/>
        <v>3.7448123908601936</v>
      </c>
      <c r="J69">
        <f t="shared" si="32"/>
        <v>2.9550787597328312</v>
      </c>
      <c r="K69">
        <f t="shared" si="33"/>
        <v>418.39296666666672</v>
      </c>
      <c r="L69">
        <f t="shared" si="34"/>
        <v>390.42777038500287</v>
      </c>
      <c r="M69">
        <f t="shared" si="35"/>
        <v>33.060600159307214</v>
      </c>
      <c r="N69">
        <f t="shared" si="36"/>
        <v>35.428634000068421</v>
      </c>
      <c r="O69">
        <f t="shared" si="37"/>
        <v>0.2658301694525792</v>
      </c>
      <c r="P69">
        <f t="shared" si="38"/>
        <v>3.1882730501289878</v>
      </c>
      <c r="Q69">
        <f t="shared" si="39"/>
        <v>0.25410201335131016</v>
      </c>
      <c r="R69">
        <f t="shared" si="40"/>
        <v>0.15982436431927632</v>
      </c>
      <c r="S69">
        <f t="shared" si="41"/>
        <v>17.797556984858911</v>
      </c>
      <c r="T69">
        <f t="shared" si="42"/>
        <v>24.180424839800708</v>
      </c>
      <c r="U69">
        <f t="shared" si="43"/>
        <v>24.592743333333331</v>
      </c>
      <c r="V69">
        <f t="shared" si="44"/>
        <v>3.1032883187500033</v>
      </c>
      <c r="W69">
        <f t="shared" si="45"/>
        <v>59.563600673974861</v>
      </c>
      <c r="X69">
        <f t="shared" si="46"/>
        <v>1.8921633199536465</v>
      </c>
      <c r="Y69">
        <f t="shared" si="47"/>
        <v>3.1767107739347766</v>
      </c>
      <c r="Z69">
        <f t="shared" si="48"/>
        <v>1.2111249987963568</v>
      </c>
      <c r="AA69">
        <f t="shared" si="49"/>
        <v>-165.14622643693454</v>
      </c>
      <c r="AB69">
        <f t="shared" si="50"/>
        <v>67.310626787321823</v>
      </c>
      <c r="AC69">
        <f t="shared" si="51"/>
        <v>4.4561877261158278</v>
      </c>
      <c r="AD69">
        <f t="shared" si="52"/>
        <v>-75.581854938637989</v>
      </c>
      <c r="AE69">
        <v>0</v>
      </c>
      <c r="AF69">
        <v>0</v>
      </c>
      <c r="AG69">
        <f t="shared" si="53"/>
        <v>1</v>
      </c>
      <c r="AH69">
        <f t="shared" si="54"/>
        <v>0</v>
      </c>
      <c r="AI69">
        <f t="shared" si="55"/>
        <v>45049.274461318695</v>
      </c>
      <c r="AJ69">
        <f t="shared" si="56"/>
        <v>99.99899000000002</v>
      </c>
      <c r="AK69">
        <f t="shared" si="57"/>
        <v>85.070230281996061</v>
      </c>
      <c r="AL69">
        <f t="shared" si="58"/>
        <v>0.85071089499999997</v>
      </c>
      <c r="AM69">
        <f t="shared" si="59"/>
        <v>0.17797736742</v>
      </c>
      <c r="AN69">
        <v>2.1</v>
      </c>
      <c r="AO69">
        <v>0.5</v>
      </c>
      <c r="AP69" t="s">
        <v>331</v>
      </c>
      <c r="AQ69">
        <v>2</v>
      </c>
      <c r="AR69">
        <v>1654278574.849999</v>
      </c>
      <c r="AS69">
        <v>418.39296666666672</v>
      </c>
      <c r="AT69">
        <v>419.97566666666648</v>
      </c>
      <c r="AU69">
        <v>22.345423333333329</v>
      </c>
      <c r="AV69">
        <v>21.06399333333334</v>
      </c>
      <c r="AW69">
        <v>415.10213333333343</v>
      </c>
      <c r="AX69">
        <v>22.11924333333333</v>
      </c>
      <c r="AY69">
        <v>599.98433333333344</v>
      </c>
      <c r="AZ69">
        <v>84.577946666666691</v>
      </c>
      <c r="BA69">
        <v>9.9944269999999988E-2</v>
      </c>
      <c r="BB69">
        <v>24.984343333333332</v>
      </c>
      <c r="BC69">
        <v>24.592743333333331</v>
      </c>
      <c r="BD69">
        <v>999.9000000000002</v>
      </c>
      <c r="BE69">
        <v>0</v>
      </c>
      <c r="BF69">
        <v>0</v>
      </c>
      <c r="BG69">
        <v>10005.635</v>
      </c>
      <c r="BH69">
        <v>30.25661666666667</v>
      </c>
      <c r="BI69">
        <v>14.476806666666659</v>
      </c>
      <c r="BJ69">
        <v>-1.5825926666666661</v>
      </c>
      <c r="BK69">
        <v>427.95586666666662</v>
      </c>
      <c r="BL69">
        <v>429.01229999999998</v>
      </c>
      <c r="BM69">
        <v>1.281436333333333</v>
      </c>
      <c r="BN69">
        <v>419.97566666666648</v>
      </c>
      <c r="BO69">
        <v>21.06399333333334</v>
      </c>
      <c r="BP69">
        <v>1.889929666666667</v>
      </c>
      <c r="BQ69">
        <v>1.781549</v>
      </c>
      <c r="BR69">
        <v>16.55113333333334</v>
      </c>
      <c r="BS69">
        <v>15.62582666666666</v>
      </c>
      <c r="BT69">
        <v>99.99899000000002</v>
      </c>
      <c r="BU69">
        <v>0.64296823333333331</v>
      </c>
      <c r="BV69">
        <v>0.35703170000000001</v>
      </c>
      <c r="BW69">
        <v>34</v>
      </c>
      <c r="BX69">
        <v>1670.144</v>
      </c>
      <c r="BY69">
        <v>1654277902.5</v>
      </c>
      <c r="BZ69" t="s">
        <v>437</v>
      </c>
      <c r="CA69">
        <v>1654277900</v>
      </c>
      <c r="CB69">
        <v>1654277902.5</v>
      </c>
      <c r="CC69">
        <v>6</v>
      </c>
      <c r="CD69">
        <v>-0.18</v>
      </c>
      <c r="CE69">
        <v>-1.2E-2</v>
      </c>
      <c r="CF69">
        <v>3.2909999999999999</v>
      </c>
      <c r="CG69">
        <v>0.124</v>
      </c>
      <c r="CH69">
        <v>420</v>
      </c>
      <c r="CI69">
        <v>18</v>
      </c>
      <c r="CJ69">
        <v>0.4</v>
      </c>
      <c r="CK69">
        <v>0.06</v>
      </c>
      <c r="CL69">
        <v>-1.5840934146341461</v>
      </c>
      <c r="CM69">
        <v>-3.9633658536585403E-2</v>
      </c>
      <c r="CN69">
        <v>2.9148484511478171E-2</v>
      </c>
      <c r="CO69">
        <v>1</v>
      </c>
      <c r="CP69">
        <v>1.2824007317073169</v>
      </c>
      <c r="CQ69">
        <v>-3.2045226480836062E-2</v>
      </c>
      <c r="CR69">
        <v>8.2497625657611314E-3</v>
      </c>
      <c r="CS69">
        <v>1</v>
      </c>
      <c r="CT69">
        <v>2</v>
      </c>
      <c r="CU69">
        <v>2</v>
      </c>
      <c r="CV69" t="s">
        <v>333</v>
      </c>
      <c r="CW69">
        <v>3.2292900000000002</v>
      </c>
      <c r="CX69">
        <v>2.7811900000000001</v>
      </c>
      <c r="CY69">
        <v>8.1288700000000005E-2</v>
      </c>
      <c r="CZ69">
        <v>8.3101300000000003E-2</v>
      </c>
      <c r="DA69">
        <v>9.5485100000000003E-2</v>
      </c>
      <c r="DB69">
        <v>9.3877299999999997E-2</v>
      </c>
      <c r="DC69">
        <v>23103.7</v>
      </c>
      <c r="DD69">
        <v>22770.400000000001</v>
      </c>
      <c r="DE69">
        <v>24190.2</v>
      </c>
      <c r="DF69">
        <v>22133.1</v>
      </c>
      <c r="DG69">
        <v>32338.7</v>
      </c>
      <c r="DH69">
        <v>25595.3</v>
      </c>
      <c r="DI69">
        <v>39542.300000000003</v>
      </c>
      <c r="DJ69">
        <v>30655.9</v>
      </c>
      <c r="DK69">
        <v>2.1385999999999998</v>
      </c>
      <c r="DL69">
        <v>2.1865000000000001</v>
      </c>
      <c r="DM69">
        <v>-7.0452699999999993E-2</v>
      </c>
      <c r="DN69">
        <v>0</v>
      </c>
      <c r="DO69">
        <v>25.778099999999998</v>
      </c>
      <c r="DP69">
        <v>999.9</v>
      </c>
      <c r="DQ69">
        <v>61.8</v>
      </c>
      <c r="DR69">
        <v>26.6</v>
      </c>
      <c r="DS69">
        <v>25.5443</v>
      </c>
      <c r="DT69">
        <v>63.875999999999998</v>
      </c>
      <c r="DU69">
        <v>15.2003</v>
      </c>
      <c r="DV69">
        <v>2</v>
      </c>
      <c r="DW69">
        <v>0.32075700000000001</v>
      </c>
      <c r="DX69">
        <v>5.6512000000000002</v>
      </c>
      <c r="DY69">
        <v>20.273499999999999</v>
      </c>
      <c r="DZ69">
        <v>5.2262700000000004</v>
      </c>
      <c r="EA69">
        <v>11.944100000000001</v>
      </c>
      <c r="EB69">
        <v>4.9764999999999997</v>
      </c>
      <c r="EC69">
        <v>3.2803800000000001</v>
      </c>
      <c r="ED69">
        <v>1212.8</v>
      </c>
      <c r="EE69">
        <v>4247.8999999999996</v>
      </c>
      <c r="EF69">
        <v>327.5</v>
      </c>
      <c r="EG69">
        <v>102.9</v>
      </c>
      <c r="EH69">
        <v>4.9716300000000002</v>
      </c>
      <c r="EI69">
        <v>1.8614200000000001</v>
      </c>
      <c r="EJ69">
        <v>1.8669100000000001</v>
      </c>
      <c r="EK69">
        <v>1.85808</v>
      </c>
      <c r="EL69">
        <v>1.8626400000000001</v>
      </c>
      <c r="EM69">
        <v>1.8631500000000001</v>
      </c>
      <c r="EN69">
        <v>1.8640099999999999</v>
      </c>
      <c r="EO69">
        <v>1.85989</v>
      </c>
      <c r="EP69">
        <v>0</v>
      </c>
      <c r="EQ69">
        <v>0</v>
      </c>
      <c r="ER69">
        <v>0</v>
      </c>
      <c r="ES69">
        <v>0</v>
      </c>
      <c r="ET69" t="s">
        <v>334</v>
      </c>
      <c r="EU69" t="s">
        <v>335</v>
      </c>
      <c r="EV69" t="s">
        <v>336</v>
      </c>
      <c r="EW69" t="s">
        <v>336</v>
      </c>
      <c r="EX69" t="s">
        <v>336</v>
      </c>
      <c r="EY69" t="s">
        <v>336</v>
      </c>
      <c r="EZ69">
        <v>0</v>
      </c>
      <c r="FA69">
        <v>100</v>
      </c>
      <c r="FB69">
        <v>100</v>
      </c>
      <c r="FC69">
        <v>3.2909999999999999</v>
      </c>
      <c r="FD69">
        <v>0.2268</v>
      </c>
      <c r="FE69">
        <v>3.1417588106412548</v>
      </c>
      <c r="FF69">
        <v>6.7843858137211317E-4</v>
      </c>
      <c r="FG69">
        <v>-9.1149672394835243E-7</v>
      </c>
      <c r="FH69">
        <v>3.4220399332756191E-10</v>
      </c>
      <c r="FI69">
        <v>3.2331853633513527E-2</v>
      </c>
      <c r="FJ69">
        <v>-1.0294496597657229E-2</v>
      </c>
      <c r="FK69">
        <v>9.3241379300954626E-4</v>
      </c>
      <c r="FL69">
        <v>-3.1998259251072341E-6</v>
      </c>
      <c r="FM69">
        <v>1</v>
      </c>
      <c r="FN69">
        <v>2092</v>
      </c>
      <c r="FO69">
        <v>0</v>
      </c>
      <c r="FP69">
        <v>27</v>
      </c>
      <c r="FQ69">
        <v>11.4</v>
      </c>
      <c r="FR69">
        <v>11.3</v>
      </c>
      <c r="FS69">
        <v>1.3610800000000001</v>
      </c>
      <c r="FT69">
        <v>2.3999000000000001</v>
      </c>
      <c r="FU69">
        <v>2.1496599999999999</v>
      </c>
      <c r="FV69">
        <v>2.7490199999999998</v>
      </c>
      <c r="FW69">
        <v>2.1508799999999999</v>
      </c>
      <c r="FX69">
        <v>2.3645</v>
      </c>
      <c r="FY69">
        <v>31.193899999999999</v>
      </c>
      <c r="FZ69">
        <v>14.7712</v>
      </c>
      <c r="GA69">
        <v>19</v>
      </c>
      <c r="GB69">
        <v>613.26800000000003</v>
      </c>
      <c r="GC69">
        <v>676.52300000000002</v>
      </c>
      <c r="GD69">
        <v>20.006</v>
      </c>
      <c r="GE69">
        <v>30.8795</v>
      </c>
      <c r="GF69">
        <v>30.002800000000001</v>
      </c>
      <c r="GG69">
        <v>30.256900000000002</v>
      </c>
      <c r="GH69">
        <v>30.176300000000001</v>
      </c>
      <c r="GI69">
        <v>27.279800000000002</v>
      </c>
      <c r="GJ69">
        <v>19.031500000000001</v>
      </c>
      <c r="GK69">
        <v>0</v>
      </c>
      <c r="GL69">
        <v>20</v>
      </c>
      <c r="GM69">
        <v>420</v>
      </c>
      <c r="GN69">
        <v>21.2087</v>
      </c>
      <c r="GO69">
        <v>99.995599999999996</v>
      </c>
      <c r="GP69">
        <v>100.548</v>
      </c>
    </row>
    <row r="70" spans="1:198" x14ac:dyDescent="0.25">
      <c r="A70">
        <v>54</v>
      </c>
      <c r="B70">
        <v>1654278643.0999999</v>
      </c>
      <c r="C70">
        <v>5442</v>
      </c>
      <c r="D70" t="s">
        <v>455</v>
      </c>
      <c r="E70" t="s">
        <v>456</v>
      </c>
      <c r="F70">
        <v>15</v>
      </c>
      <c r="G70">
        <v>1654278635.349999</v>
      </c>
      <c r="H70">
        <f t="shared" si="30"/>
        <v>3.6454205675929639E-3</v>
      </c>
      <c r="I70">
        <f t="shared" si="31"/>
        <v>3.6454205675929638</v>
      </c>
      <c r="J70">
        <f t="shared" si="32"/>
        <v>0.27225378510232906</v>
      </c>
      <c r="K70">
        <f t="shared" si="33"/>
        <v>419.37560000000002</v>
      </c>
      <c r="L70">
        <f t="shared" si="34"/>
        <v>407.82851174470773</v>
      </c>
      <c r="M70">
        <f t="shared" si="35"/>
        <v>34.532796259272416</v>
      </c>
      <c r="N70">
        <f t="shared" si="36"/>
        <v>35.510543608034183</v>
      </c>
      <c r="O70">
        <f t="shared" si="37"/>
        <v>0.25603920621615472</v>
      </c>
      <c r="P70">
        <f t="shared" si="38"/>
        <v>3.1876713248339414</v>
      </c>
      <c r="Q70">
        <f t="shared" si="39"/>
        <v>0.24513807211327263</v>
      </c>
      <c r="R70">
        <f t="shared" si="40"/>
        <v>0.15415204136526178</v>
      </c>
      <c r="S70">
        <f t="shared" si="41"/>
        <v>8.8988780412981612</v>
      </c>
      <c r="T70">
        <f t="shared" si="42"/>
        <v>24.322091818504223</v>
      </c>
      <c r="U70">
        <f t="shared" si="43"/>
        <v>24.742566666666669</v>
      </c>
      <c r="V70">
        <f t="shared" si="44"/>
        <v>3.1312021171002629</v>
      </c>
      <c r="W70">
        <f t="shared" si="45"/>
        <v>59.516168824684698</v>
      </c>
      <c r="X70">
        <f t="shared" si="46"/>
        <v>1.9094925872700725</v>
      </c>
      <c r="Y70">
        <f t="shared" si="47"/>
        <v>3.2083593836404649</v>
      </c>
      <c r="Z70">
        <f t="shared" si="48"/>
        <v>1.2217095298301903</v>
      </c>
      <c r="AA70">
        <f t="shared" si="49"/>
        <v>-160.76304703084972</v>
      </c>
      <c r="AB70">
        <f t="shared" si="50"/>
        <v>70.140384000598289</v>
      </c>
      <c r="AC70">
        <f t="shared" si="51"/>
        <v>4.651804741070789</v>
      </c>
      <c r="AD70">
        <f t="shared" si="52"/>
        <v>-77.071980247882493</v>
      </c>
      <c r="AE70">
        <v>0</v>
      </c>
      <c r="AF70">
        <v>0</v>
      </c>
      <c r="AG70">
        <f t="shared" si="53"/>
        <v>1</v>
      </c>
      <c r="AH70">
        <f t="shared" si="54"/>
        <v>0</v>
      </c>
      <c r="AI70">
        <f t="shared" si="55"/>
        <v>45013.04977136349</v>
      </c>
      <c r="AJ70">
        <f t="shared" si="56"/>
        <v>50.000573333333342</v>
      </c>
      <c r="AK70">
        <f t="shared" si="57"/>
        <v>42.535999440534177</v>
      </c>
      <c r="AL70">
        <f t="shared" si="58"/>
        <v>0.85071023400000023</v>
      </c>
      <c r="AM70">
        <f t="shared" si="59"/>
        <v>0.17797552004000006</v>
      </c>
      <c r="AN70">
        <v>2.1</v>
      </c>
      <c r="AO70">
        <v>0.5</v>
      </c>
      <c r="AP70" t="s">
        <v>331</v>
      </c>
      <c r="AQ70">
        <v>2</v>
      </c>
      <c r="AR70">
        <v>1654278635.349999</v>
      </c>
      <c r="AS70">
        <v>419.37560000000002</v>
      </c>
      <c r="AT70">
        <v>420.00596666666672</v>
      </c>
      <c r="AU70">
        <v>22.550896666666659</v>
      </c>
      <c r="AV70">
        <v>21.303776666666671</v>
      </c>
      <c r="AW70">
        <v>416.08476666666672</v>
      </c>
      <c r="AX70">
        <v>22.31940333333333</v>
      </c>
      <c r="AY70">
        <v>600.00220000000002</v>
      </c>
      <c r="AZ70">
        <v>84.574803333333335</v>
      </c>
      <c r="BA70">
        <v>9.9993216666666662E-2</v>
      </c>
      <c r="BB70">
        <v>25.150706666666661</v>
      </c>
      <c r="BC70">
        <v>24.742566666666669</v>
      </c>
      <c r="BD70">
        <v>999.9000000000002</v>
      </c>
      <c r="BE70">
        <v>0</v>
      </c>
      <c r="BF70">
        <v>0</v>
      </c>
      <c r="BG70">
        <v>10003.453333333329</v>
      </c>
      <c r="BH70">
        <v>14.787406666666669</v>
      </c>
      <c r="BI70">
        <v>14.70366333333333</v>
      </c>
      <c r="BJ70">
        <v>-0.63028880000000009</v>
      </c>
      <c r="BK70">
        <v>429.0512333333333</v>
      </c>
      <c r="BL70">
        <v>429.14850000000001</v>
      </c>
      <c r="BM70">
        <v>1.247127333333333</v>
      </c>
      <c r="BN70">
        <v>420.00596666666672</v>
      </c>
      <c r="BO70">
        <v>21.303776666666671</v>
      </c>
      <c r="BP70">
        <v>1.9072370000000001</v>
      </c>
      <c r="BQ70">
        <v>1.801761333333334</v>
      </c>
      <c r="BR70">
        <v>16.69456666666667</v>
      </c>
      <c r="BS70">
        <v>15.802083333333339</v>
      </c>
      <c r="BT70">
        <v>50.000573333333342</v>
      </c>
      <c r="BU70">
        <v>0.64299316666666684</v>
      </c>
      <c r="BV70">
        <v>0.3570068666666667</v>
      </c>
      <c r="BW70">
        <v>34</v>
      </c>
      <c r="BX70">
        <v>835.10126666666667</v>
      </c>
      <c r="BY70">
        <v>1654277902.5</v>
      </c>
      <c r="BZ70" t="s">
        <v>437</v>
      </c>
      <c r="CA70">
        <v>1654277900</v>
      </c>
      <c r="CB70">
        <v>1654277902.5</v>
      </c>
      <c r="CC70">
        <v>6</v>
      </c>
      <c r="CD70">
        <v>-0.18</v>
      </c>
      <c r="CE70">
        <v>-1.2E-2</v>
      </c>
      <c r="CF70">
        <v>3.2909999999999999</v>
      </c>
      <c r="CG70">
        <v>0.124</v>
      </c>
      <c r="CH70">
        <v>420</v>
      </c>
      <c r="CI70">
        <v>18</v>
      </c>
      <c r="CJ70">
        <v>0.4</v>
      </c>
      <c r="CK70">
        <v>0.06</v>
      </c>
      <c r="CL70">
        <v>-0.63574227499999991</v>
      </c>
      <c r="CM70">
        <v>2.4396326454034761E-2</v>
      </c>
      <c r="CN70">
        <v>2.9039629859028419E-2</v>
      </c>
      <c r="CO70">
        <v>1</v>
      </c>
      <c r="CP70">
        <v>1.2487027500000001</v>
      </c>
      <c r="CQ70">
        <v>-3.5905778611634472E-2</v>
      </c>
      <c r="CR70">
        <v>3.8663186544179141E-3</v>
      </c>
      <c r="CS70">
        <v>1</v>
      </c>
      <c r="CT70">
        <v>2</v>
      </c>
      <c r="CU70">
        <v>2</v>
      </c>
      <c r="CV70" t="s">
        <v>333</v>
      </c>
      <c r="CW70">
        <v>3.22865</v>
      </c>
      <c r="CX70">
        <v>2.7810199999999998</v>
      </c>
      <c r="CY70">
        <v>8.1336099999999995E-2</v>
      </c>
      <c r="CZ70">
        <v>8.3017499999999994E-2</v>
      </c>
      <c r="DA70">
        <v>9.5942299999999994E-2</v>
      </c>
      <c r="DB70">
        <v>9.4406400000000001E-2</v>
      </c>
      <c r="DC70">
        <v>23085</v>
      </c>
      <c r="DD70">
        <v>22758.6</v>
      </c>
      <c r="DE70">
        <v>24173.5</v>
      </c>
      <c r="DF70">
        <v>22120.9</v>
      </c>
      <c r="DG70">
        <v>32301.9</v>
      </c>
      <c r="DH70">
        <v>25566.3</v>
      </c>
      <c r="DI70">
        <v>39516.6</v>
      </c>
      <c r="DJ70">
        <v>30638.400000000001</v>
      </c>
      <c r="DK70">
        <v>2.1322299999999998</v>
      </c>
      <c r="DL70">
        <v>2.1792799999999999</v>
      </c>
      <c r="DM70">
        <v>-7.2974700000000003E-2</v>
      </c>
      <c r="DN70">
        <v>0</v>
      </c>
      <c r="DO70">
        <v>25.967600000000001</v>
      </c>
      <c r="DP70">
        <v>999.9</v>
      </c>
      <c r="DQ70">
        <v>61.9</v>
      </c>
      <c r="DR70">
        <v>26.7</v>
      </c>
      <c r="DS70">
        <v>25.736699999999999</v>
      </c>
      <c r="DT70">
        <v>63.776000000000003</v>
      </c>
      <c r="DU70">
        <v>15.240399999999999</v>
      </c>
      <c r="DV70">
        <v>2</v>
      </c>
      <c r="DW70">
        <v>0.35724800000000001</v>
      </c>
      <c r="DX70">
        <v>5.9623299999999997</v>
      </c>
      <c r="DY70">
        <v>20.261500000000002</v>
      </c>
      <c r="DZ70">
        <v>5.2262700000000004</v>
      </c>
      <c r="EA70">
        <v>11.944100000000001</v>
      </c>
      <c r="EB70">
        <v>4.9766000000000004</v>
      </c>
      <c r="EC70">
        <v>3.28043</v>
      </c>
      <c r="ED70">
        <v>1214.5</v>
      </c>
      <c r="EE70">
        <v>4254.8999999999996</v>
      </c>
      <c r="EF70">
        <v>327.5</v>
      </c>
      <c r="EG70">
        <v>102.9</v>
      </c>
      <c r="EH70">
        <v>4.9716500000000003</v>
      </c>
      <c r="EI70">
        <v>1.8614299999999999</v>
      </c>
      <c r="EJ70">
        <v>1.8669100000000001</v>
      </c>
      <c r="EK70">
        <v>1.85812</v>
      </c>
      <c r="EL70">
        <v>1.8626400000000001</v>
      </c>
      <c r="EM70">
        <v>1.8631200000000001</v>
      </c>
      <c r="EN70">
        <v>1.8640099999999999</v>
      </c>
      <c r="EO70">
        <v>1.85989</v>
      </c>
      <c r="EP70">
        <v>0</v>
      </c>
      <c r="EQ70">
        <v>0</v>
      </c>
      <c r="ER70">
        <v>0</v>
      </c>
      <c r="ES70">
        <v>0</v>
      </c>
      <c r="ET70" t="s">
        <v>334</v>
      </c>
      <c r="EU70" t="s">
        <v>335</v>
      </c>
      <c r="EV70" t="s">
        <v>336</v>
      </c>
      <c r="EW70" t="s">
        <v>336</v>
      </c>
      <c r="EX70" t="s">
        <v>336</v>
      </c>
      <c r="EY70" t="s">
        <v>336</v>
      </c>
      <c r="EZ70">
        <v>0</v>
      </c>
      <c r="FA70">
        <v>100</v>
      </c>
      <c r="FB70">
        <v>100</v>
      </c>
      <c r="FC70">
        <v>3.2909999999999999</v>
      </c>
      <c r="FD70">
        <v>0.23169999999999999</v>
      </c>
      <c r="FE70">
        <v>3.1417588106412548</v>
      </c>
      <c r="FF70">
        <v>6.7843858137211317E-4</v>
      </c>
      <c r="FG70">
        <v>-9.1149672394835243E-7</v>
      </c>
      <c r="FH70">
        <v>3.4220399332756191E-10</v>
      </c>
      <c r="FI70">
        <v>3.2331853633513527E-2</v>
      </c>
      <c r="FJ70">
        <v>-1.0294496597657229E-2</v>
      </c>
      <c r="FK70">
        <v>9.3241379300954626E-4</v>
      </c>
      <c r="FL70">
        <v>-3.1998259251072341E-6</v>
      </c>
      <c r="FM70">
        <v>1</v>
      </c>
      <c r="FN70">
        <v>2092</v>
      </c>
      <c r="FO70">
        <v>0</v>
      </c>
      <c r="FP70">
        <v>27</v>
      </c>
      <c r="FQ70">
        <v>12.4</v>
      </c>
      <c r="FR70">
        <v>12.3</v>
      </c>
      <c r="FS70">
        <v>1.3610800000000001</v>
      </c>
      <c r="FT70">
        <v>2.3986800000000001</v>
      </c>
      <c r="FU70">
        <v>2.1496599999999999</v>
      </c>
      <c r="FV70">
        <v>2.7502399999999998</v>
      </c>
      <c r="FW70">
        <v>2.1508799999999999</v>
      </c>
      <c r="FX70">
        <v>2.3889200000000002</v>
      </c>
      <c r="FY70">
        <v>31.302600000000002</v>
      </c>
      <c r="FZ70">
        <v>14.7537</v>
      </c>
      <c r="GA70">
        <v>19</v>
      </c>
      <c r="GB70">
        <v>612.91700000000003</v>
      </c>
      <c r="GC70">
        <v>675.32500000000005</v>
      </c>
      <c r="GD70">
        <v>20.005600000000001</v>
      </c>
      <c r="GE70">
        <v>31.308700000000002</v>
      </c>
      <c r="GF70">
        <v>30.003299999999999</v>
      </c>
      <c r="GG70">
        <v>30.690899999999999</v>
      </c>
      <c r="GH70">
        <v>30.613499999999998</v>
      </c>
      <c r="GI70">
        <v>27.283999999999999</v>
      </c>
      <c r="GJ70">
        <v>18.730499999999999</v>
      </c>
      <c r="GK70">
        <v>0</v>
      </c>
      <c r="GL70">
        <v>20</v>
      </c>
      <c r="GM70">
        <v>420</v>
      </c>
      <c r="GN70">
        <v>21.377099999999999</v>
      </c>
      <c r="GO70">
        <v>99.929199999999994</v>
      </c>
      <c r="GP70">
        <v>100.492</v>
      </c>
    </row>
    <row r="71" spans="1:198" x14ac:dyDescent="0.25">
      <c r="A71">
        <v>55</v>
      </c>
      <c r="B71">
        <v>1654278733.5999999</v>
      </c>
      <c r="C71">
        <v>5532.5</v>
      </c>
      <c r="D71" t="s">
        <v>457</v>
      </c>
      <c r="E71" t="s">
        <v>458</v>
      </c>
      <c r="F71">
        <v>15</v>
      </c>
      <c r="G71">
        <v>1654278725.849999</v>
      </c>
      <c r="H71">
        <f t="shared" si="30"/>
        <v>3.1418589522787662E-3</v>
      </c>
      <c r="I71">
        <f t="shared" si="31"/>
        <v>3.1418589522787661</v>
      </c>
      <c r="J71">
        <f t="shared" si="32"/>
        <v>-2.8356645937087883</v>
      </c>
      <c r="K71">
        <f t="shared" si="33"/>
        <v>420.47840000000002</v>
      </c>
      <c r="L71">
        <f t="shared" si="34"/>
        <v>431.95622844930165</v>
      </c>
      <c r="M71">
        <f t="shared" si="35"/>
        <v>36.576991765948286</v>
      </c>
      <c r="N71">
        <f t="shared" si="36"/>
        <v>35.605077462991673</v>
      </c>
      <c r="O71">
        <f t="shared" si="37"/>
        <v>0.21530580775297103</v>
      </c>
      <c r="P71">
        <f t="shared" si="38"/>
        <v>3.1867760356813535</v>
      </c>
      <c r="Q71">
        <f t="shared" si="39"/>
        <v>0.20753863894317548</v>
      </c>
      <c r="R71">
        <f t="shared" si="40"/>
        <v>0.1303861541411106</v>
      </c>
      <c r="S71">
        <f t="shared" si="41"/>
        <v>0</v>
      </c>
      <c r="T71">
        <f t="shared" si="42"/>
        <v>24.571913473772224</v>
      </c>
      <c r="U71">
        <f t="shared" si="43"/>
        <v>24.959679999999999</v>
      </c>
      <c r="V71">
        <f t="shared" si="44"/>
        <v>3.172042171577937</v>
      </c>
      <c r="W71">
        <f t="shared" si="45"/>
        <v>59.485219657105112</v>
      </c>
      <c r="X71">
        <f t="shared" si="46"/>
        <v>1.9287463869725123</v>
      </c>
      <c r="Y71">
        <f t="shared" si="47"/>
        <v>3.2423960070930602</v>
      </c>
      <c r="Z71">
        <f t="shared" si="48"/>
        <v>1.2432957846054247</v>
      </c>
      <c r="AA71">
        <f t="shared" si="49"/>
        <v>-138.55597979549358</v>
      </c>
      <c r="AB71">
        <f t="shared" si="50"/>
        <v>63.284544740292752</v>
      </c>
      <c r="AC71">
        <f t="shared" si="51"/>
        <v>4.2066374016597008</v>
      </c>
      <c r="AD71">
        <f t="shared" si="52"/>
        <v>-71.064797653541149</v>
      </c>
      <c r="AE71">
        <v>0</v>
      </c>
      <c r="AF71">
        <v>0</v>
      </c>
      <c r="AG71">
        <f t="shared" si="53"/>
        <v>1</v>
      </c>
      <c r="AH71">
        <f t="shared" si="54"/>
        <v>0</v>
      </c>
      <c r="AI71">
        <f t="shared" si="55"/>
        <v>44969.968404067775</v>
      </c>
      <c r="AJ71">
        <f t="shared" si="56"/>
        <v>0</v>
      </c>
      <c r="AK71">
        <f t="shared" si="57"/>
        <v>0</v>
      </c>
      <c r="AL71">
        <f t="shared" si="58"/>
        <v>0</v>
      </c>
      <c r="AM71">
        <f t="shared" si="59"/>
        <v>0</v>
      </c>
      <c r="AN71">
        <v>2.1</v>
      </c>
      <c r="AO71">
        <v>0.5</v>
      </c>
      <c r="AP71" t="s">
        <v>331</v>
      </c>
      <c r="AQ71">
        <v>2</v>
      </c>
      <c r="AR71">
        <v>1654278725.849999</v>
      </c>
      <c r="AS71">
        <v>420.47840000000002</v>
      </c>
      <c r="AT71">
        <v>419.9482999999999</v>
      </c>
      <c r="AU71">
        <v>22.77754333333333</v>
      </c>
      <c r="AV71">
        <v>21.702946666666669</v>
      </c>
      <c r="AW71">
        <v>417.18740000000003</v>
      </c>
      <c r="AX71">
        <v>22.540179999999999</v>
      </c>
      <c r="AY71">
        <v>600.00369999999987</v>
      </c>
      <c r="AZ71">
        <v>84.577560000000005</v>
      </c>
      <c r="BA71">
        <v>9.998220666666667E-2</v>
      </c>
      <c r="BB71">
        <v>25.328029999999998</v>
      </c>
      <c r="BC71">
        <v>24.959679999999999</v>
      </c>
      <c r="BD71">
        <v>999.9000000000002</v>
      </c>
      <c r="BE71">
        <v>0</v>
      </c>
      <c r="BF71">
        <v>0</v>
      </c>
      <c r="BG71">
        <v>9999.3283333333366</v>
      </c>
      <c r="BH71">
        <v>-0.46722696666666669</v>
      </c>
      <c r="BI71">
        <v>14.721286666666661</v>
      </c>
      <c r="BJ71">
        <v>0.53005776666666671</v>
      </c>
      <c r="BK71">
        <v>430.27913333333328</v>
      </c>
      <c r="BL71">
        <v>429.26473333333331</v>
      </c>
      <c r="BM71">
        <v>1.0746003333333329</v>
      </c>
      <c r="BN71">
        <v>419.9482999999999</v>
      </c>
      <c r="BO71">
        <v>21.702946666666669</v>
      </c>
      <c r="BP71">
        <v>1.9264686666666671</v>
      </c>
      <c r="BQ71">
        <v>1.8355833333333329</v>
      </c>
      <c r="BR71">
        <v>16.852599999999999</v>
      </c>
      <c r="BS71">
        <v>16.093123333333331</v>
      </c>
      <c r="BT71">
        <v>0</v>
      </c>
      <c r="BU71">
        <v>0</v>
      </c>
      <c r="BV71">
        <v>0</v>
      </c>
      <c r="BW71">
        <v>34.994439999999997</v>
      </c>
      <c r="BX71">
        <v>14.862500000000001</v>
      </c>
      <c r="BY71">
        <v>1654277902.5</v>
      </c>
      <c r="BZ71" t="s">
        <v>437</v>
      </c>
      <c r="CA71">
        <v>1654277900</v>
      </c>
      <c r="CB71">
        <v>1654277902.5</v>
      </c>
      <c r="CC71">
        <v>6</v>
      </c>
      <c r="CD71">
        <v>-0.18</v>
      </c>
      <c r="CE71">
        <v>-1.2E-2</v>
      </c>
      <c r="CF71">
        <v>3.2909999999999999</v>
      </c>
      <c r="CG71">
        <v>0.124</v>
      </c>
      <c r="CH71">
        <v>420</v>
      </c>
      <c r="CI71">
        <v>18</v>
      </c>
      <c r="CJ71">
        <v>0.4</v>
      </c>
      <c r="CK71">
        <v>0.06</v>
      </c>
      <c r="CL71">
        <v>0.519868475</v>
      </c>
      <c r="CM71">
        <v>0.23678601500938071</v>
      </c>
      <c r="CN71">
        <v>3.6721063206957609E-2</v>
      </c>
      <c r="CO71">
        <v>0</v>
      </c>
      <c r="CP71">
        <v>1.0763897499999999</v>
      </c>
      <c r="CQ71">
        <v>-8.6709455909943459E-2</v>
      </c>
      <c r="CR71">
        <v>1.3643983561903749E-2</v>
      </c>
      <c r="CS71">
        <v>1</v>
      </c>
      <c r="CT71">
        <v>1</v>
      </c>
      <c r="CU71">
        <v>2</v>
      </c>
      <c r="CV71" t="s">
        <v>380</v>
      </c>
      <c r="CW71">
        <v>3.2282199999999999</v>
      </c>
      <c r="CX71">
        <v>2.78145</v>
      </c>
      <c r="CY71">
        <v>8.1391699999999997E-2</v>
      </c>
      <c r="CZ71">
        <v>8.2891800000000002E-2</v>
      </c>
      <c r="DA71">
        <v>9.6470200000000006E-2</v>
      </c>
      <c r="DB71">
        <v>9.5688800000000004E-2</v>
      </c>
      <c r="DC71">
        <v>23056.9</v>
      </c>
      <c r="DD71">
        <v>22739.599999999999</v>
      </c>
      <c r="DE71">
        <v>24147.8</v>
      </c>
      <c r="DF71">
        <v>22101.3</v>
      </c>
      <c r="DG71">
        <v>32251.7</v>
      </c>
      <c r="DH71">
        <v>25508.2</v>
      </c>
      <c r="DI71">
        <v>39477.1</v>
      </c>
      <c r="DJ71">
        <v>30611.200000000001</v>
      </c>
      <c r="DK71">
        <v>2.12453</v>
      </c>
      <c r="DL71">
        <v>2.1697199999999999</v>
      </c>
      <c r="DM71">
        <v>-7.2486700000000001E-2</v>
      </c>
      <c r="DN71">
        <v>0</v>
      </c>
      <c r="DO71">
        <v>26.179500000000001</v>
      </c>
      <c r="DP71">
        <v>999.9</v>
      </c>
      <c r="DQ71">
        <v>61.8</v>
      </c>
      <c r="DR71">
        <v>26.8</v>
      </c>
      <c r="DS71">
        <v>25.8444</v>
      </c>
      <c r="DT71">
        <v>63.746000000000002</v>
      </c>
      <c r="DU71">
        <v>15.1122</v>
      </c>
      <c r="DV71">
        <v>2</v>
      </c>
      <c r="DW71">
        <v>0.40990100000000002</v>
      </c>
      <c r="DX71">
        <v>6.2042999999999999</v>
      </c>
      <c r="DY71">
        <v>20.253299999999999</v>
      </c>
      <c r="DZ71">
        <v>5.2292699999999996</v>
      </c>
      <c r="EA71">
        <v>11.944100000000001</v>
      </c>
      <c r="EB71">
        <v>4.9775</v>
      </c>
      <c r="EC71">
        <v>3.2810000000000001</v>
      </c>
      <c r="ED71">
        <v>1217.2</v>
      </c>
      <c r="EE71">
        <v>4264.8999999999996</v>
      </c>
      <c r="EF71">
        <v>327.5</v>
      </c>
      <c r="EG71">
        <v>102.9</v>
      </c>
      <c r="EH71">
        <v>4.9715999999999996</v>
      </c>
      <c r="EI71">
        <v>1.86147</v>
      </c>
      <c r="EJ71">
        <v>1.8669100000000001</v>
      </c>
      <c r="EK71">
        <v>1.8581300000000001</v>
      </c>
      <c r="EL71">
        <v>1.8626400000000001</v>
      </c>
      <c r="EM71">
        <v>1.8631200000000001</v>
      </c>
      <c r="EN71">
        <v>1.8640099999999999</v>
      </c>
      <c r="EO71">
        <v>1.85989</v>
      </c>
      <c r="EP71">
        <v>0</v>
      </c>
      <c r="EQ71">
        <v>0</v>
      </c>
      <c r="ER71">
        <v>0</v>
      </c>
      <c r="ES71">
        <v>0</v>
      </c>
      <c r="ET71" t="s">
        <v>334</v>
      </c>
      <c r="EU71" t="s">
        <v>335</v>
      </c>
      <c r="EV71" t="s">
        <v>336</v>
      </c>
      <c r="EW71" t="s">
        <v>336</v>
      </c>
      <c r="EX71" t="s">
        <v>336</v>
      </c>
      <c r="EY71" t="s">
        <v>336</v>
      </c>
      <c r="EZ71">
        <v>0</v>
      </c>
      <c r="FA71">
        <v>100</v>
      </c>
      <c r="FB71">
        <v>100</v>
      </c>
      <c r="FC71">
        <v>3.2909999999999999</v>
      </c>
      <c r="FD71">
        <v>0.23760000000000001</v>
      </c>
      <c r="FE71">
        <v>3.1417588106412548</v>
      </c>
      <c r="FF71">
        <v>6.7843858137211317E-4</v>
      </c>
      <c r="FG71">
        <v>-9.1149672394835243E-7</v>
      </c>
      <c r="FH71">
        <v>3.4220399332756191E-10</v>
      </c>
      <c r="FI71">
        <v>3.2331853633513527E-2</v>
      </c>
      <c r="FJ71">
        <v>-1.0294496597657229E-2</v>
      </c>
      <c r="FK71">
        <v>9.3241379300954626E-4</v>
      </c>
      <c r="FL71">
        <v>-3.1998259251072341E-6</v>
      </c>
      <c r="FM71">
        <v>1</v>
      </c>
      <c r="FN71">
        <v>2092</v>
      </c>
      <c r="FO71">
        <v>0</v>
      </c>
      <c r="FP71">
        <v>27</v>
      </c>
      <c r="FQ71">
        <v>13.9</v>
      </c>
      <c r="FR71">
        <v>13.9</v>
      </c>
      <c r="FS71">
        <v>1.3623000000000001</v>
      </c>
      <c r="FT71">
        <v>2.3962400000000001</v>
      </c>
      <c r="FU71">
        <v>2.1496599999999999</v>
      </c>
      <c r="FV71">
        <v>2.7465799999999998</v>
      </c>
      <c r="FW71">
        <v>2.1508799999999999</v>
      </c>
      <c r="FX71">
        <v>2.4169900000000002</v>
      </c>
      <c r="FY71">
        <v>31.455200000000001</v>
      </c>
      <c r="FZ71">
        <v>14.7187</v>
      </c>
      <c r="GA71">
        <v>19</v>
      </c>
      <c r="GB71">
        <v>613.48599999999999</v>
      </c>
      <c r="GC71">
        <v>674.173</v>
      </c>
      <c r="GD71">
        <v>20.001999999999999</v>
      </c>
      <c r="GE71">
        <v>31.943100000000001</v>
      </c>
      <c r="GF71">
        <v>30.002500000000001</v>
      </c>
      <c r="GG71">
        <v>31.318300000000001</v>
      </c>
      <c r="GH71">
        <v>31.234100000000002</v>
      </c>
      <c r="GI71">
        <v>27.302099999999999</v>
      </c>
      <c r="GJ71">
        <v>17.310199999999998</v>
      </c>
      <c r="GK71">
        <v>0</v>
      </c>
      <c r="GL71">
        <v>20</v>
      </c>
      <c r="GM71">
        <v>420</v>
      </c>
      <c r="GN71">
        <v>21.8001</v>
      </c>
      <c r="GO71">
        <v>99.827100000000002</v>
      </c>
      <c r="GP71">
        <v>100.40300000000001</v>
      </c>
    </row>
    <row r="72" spans="1:198" x14ac:dyDescent="0.25">
      <c r="A72">
        <v>56</v>
      </c>
      <c r="B72">
        <v>1654279174.5999999</v>
      </c>
      <c r="C72">
        <v>5973.5</v>
      </c>
      <c r="D72" t="s">
        <v>461</v>
      </c>
      <c r="E72" t="s">
        <v>462</v>
      </c>
      <c r="F72">
        <v>15</v>
      </c>
      <c r="G72">
        <v>1654279166.849999</v>
      </c>
      <c r="H72">
        <f t="shared" si="30"/>
        <v>5.3813433085275943E-3</v>
      </c>
      <c r="I72">
        <f t="shared" si="31"/>
        <v>5.3813433085275939</v>
      </c>
      <c r="J72">
        <f t="shared" si="32"/>
        <v>18.047431071171065</v>
      </c>
      <c r="K72">
        <f t="shared" si="33"/>
        <v>411.91116666666659</v>
      </c>
      <c r="L72">
        <f t="shared" si="34"/>
        <v>295.62323469883057</v>
      </c>
      <c r="M72">
        <f t="shared" si="35"/>
        <v>25.028451637349693</v>
      </c>
      <c r="N72">
        <f t="shared" si="36"/>
        <v>34.873776833894226</v>
      </c>
      <c r="O72">
        <f t="shared" si="37"/>
        <v>0.28619685716254473</v>
      </c>
      <c r="P72">
        <f t="shared" si="38"/>
        <v>3.1864590195060805</v>
      </c>
      <c r="Q72">
        <f t="shared" si="39"/>
        <v>0.27264463013321338</v>
      </c>
      <c r="R72">
        <f t="shared" si="40"/>
        <v>0.17156701896513205</v>
      </c>
      <c r="S72">
        <f t="shared" si="41"/>
        <v>427.08463644206859</v>
      </c>
      <c r="T72">
        <f t="shared" si="42"/>
        <v>26.461549584251216</v>
      </c>
      <c r="U72">
        <f t="shared" si="43"/>
        <v>26.97138</v>
      </c>
      <c r="V72">
        <f t="shared" si="44"/>
        <v>3.5731478114284148</v>
      </c>
      <c r="W72">
        <f t="shared" si="45"/>
        <v>59.996248082636875</v>
      </c>
      <c r="X72">
        <f t="shared" si="46"/>
        <v>1.9566714777016965</v>
      </c>
      <c r="Y72">
        <f t="shared" si="47"/>
        <v>3.261323066413488</v>
      </c>
      <c r="Z72">
        <f t="shared" si="48"/>
        <v>1.6164763337267183</v>
      </c>
      <c r="AA72">
        <f t="shared" si="49"/>
        <v>-237.3172399060669</v>
      </c>
      <c r="AB72">
        <f t="shared" si="50"/>
        <v>-265.48977717156885</v>
      </c>
      <c r="AC72">
        <f t="shared" si="51"/>
        <v>-17.83743847008839</v>
      </c>
      <c r="AD72">
        <f t="shared" si="52"/>
        <v>-93.559819105655549</v>
      </c>
      <c r="AE72">
        <v>0</v>
      </c>
      <c r="AF72">
        <v>0</v>
      </c>
      <c r="AG72">
        <f t="shared" si="53"/>
        <v>1</v>
      </c>
      <c r="AH72">
        <f t="shared" si="54"/>
        <v>0</v>
      </c>
      <c r="AI72">
        <f t="shared" si="55"/>
        <v>44943.737662916377</v>
      </c>
      <c r="AJ72">
        <f t="shared" si="56"/>
        <v>2399.6896666666671</v>
      </c>
      <c r="AK72">
        <f t="shared" si="57"/>
        <v>2041.4399435368284</v>
      </c>
      <c r="AL72">
        <f t="shared" si="58"/>
        <v>0.85070997800000026</v>
      </c>
      <c r="AM72">
        <f t="shared" si="59"/>
        <v>0.17797494500000008</v>
      </c>
      <c r="AN72">
        <v>2.4</v>
      </c>
      <c r="AO72">
        <v>0.5</v>
      </c>
      <c r="AP72" t="s">
        <v>331</v>
      </c>
      <c r="AQ72">
        <v>2</v>
      </c>
      <c r="AR72">
        <v>1654279166.849999</v>
      </c>
      <c r="AS72">
        <v>411.91116666666659</v>
      </c>
      <c r="AT72">
        <v>420.0168333333333</v>
      </c>
      <c r="AU72">
        <v>23.1112</v>
      </c>
      <c r="AV72">
        <v>21.008400000000002</v>
      </c>
      <c r="AW72">
        <v>409.0503666666666</v>
      </c>
      <c r="AX72">
        <v>22.852229999999999</v>
      </c>
      <c r="AY72">
        <v>599.99703333333321</v>
      </c>
      <c r="AZ72">
        <v>84.563366666666681</v>
      </c>
      <c r="BA72">
        <v>9.997741333333332E-2</v>
      </c>
      <c r="BB72">
        <v>25.42593333333333</v>
      </c>
      <c r="BC72">
        <v>26.97138</v>
      </c>
      <c r="BD72">
        <v>999.9000000000002</v>
      </c>
      <c r="BE72">
        <v>0</v>
      </c>
      <c r="BF72">
        <v>0</v>
      </c>
      <c r="BG72">
        <v>9998.4159999999993</v>
      </c>
      <c r="BH72">
        <v>759.79403333333323</v>
      </c>
      <c r="BI72">
        <v>8.6487393333333333</v>
      </c>
      <c r="BJ72">
        <v>-8.1056496666666664</v>
      </c>
      <c r="BK72">
        <v>421.65633333333329</v>
      </c>
      <c r="BL72">
        <v>429.03016666666667</v>
      </c>
      <c r="BM72">
        <v>2.1027879999999999</v>
      </c>
      <c r="BN72">
        <v>420.0168333333333</v>
      </c>
      <c r="BO72">
        <v>21.008400000000002</v>
      </c>
      <c r="BP72">
        <v>1.954361333333333</v>
      </c>
      <c r="BQ72">
        <v>1.776542333333333</v>
      </c>
      <c r="BR72">
        <v>17.079350000000002</v>
      </c>
      <c r="BS72">
        <v>15.58189333333333</v>
      </c>
      <c r="BT72">
        <v>2399.6896666666671</v>
      </c>
      <c r="BU72">
        <v>0.64300073333333374</v>
      </c>
      <c r="BV72">
        <v>0.3569992666666667</v>
      </c>
      <c r="BW72">
        <v>34.051389999999998</v>
      </c>
      <c r="BX72">
        <v>40079.393333333333</v>
      </c>
      <c r="BY72">
        <v>1654279080.5999999</v>
      </c>
      <c r="BZ72" t="s">
        <v>463</v>
      </c>
      <c r="CA72">
        <v>1654279080.5999999</v>
      </c>
      <c r="CB72">
        <v>1654279080.5999999</v>
      </c>
      <c r="CC72">
        <v>7</v>
      </c>
      <c r="CD72">
        <v>-0.42899999999999999</v>
      </c>
      <c r="CE72">
        <v>1.2999999999999999E-2</v>
      </c>
      <c r="CF72">
        <v>2.8620000000000001</v>
      </c>
      <c r="CG72">
        <v>0.20699999999999999</v>
      </c>
      <c r="CH72">
        <v>420</v>
      </c>
      <c r="CI72">
        <v>21</v>
      </c>
      <c r="CJ72">
        <v>0.42</v>
      </c>
      <c r="CK72">
        <v>0.05</v>
      </c>
      <c r="CL72">
        <v>-8.1103977500000006</v>
      </c>
      <c r="CM72">
        <v>-2.1053245778594801E-2</v>
      </c>
      <c r="CN72">
        <v>2.9498097946096511E-2</v>
      </c>
      <c r="CO72">
        <v>1</v>
      </c>
      <c r="CP72">
        <v>2.1012599999999999</v>
      </c>
      <c r="CQ72">
        <v>9.8208855534704778E-2</v>
      </c>
      <c r="CR72">
        <v>1.6342785564278799E-2</v>
      </c>
      <c r="CS72">
        <v>1</v>
      </c>
      <c r="CT72">
        <v>2</v>
      </c>
      <c r="CU72">
        <v>2</v>
      </c>
      <c r="CV72" t="s">
        <v>333</v>
      </c>
      <c r="CW72">
        <v>3.2278600000000002</v>
      </c>
      <c r="CX72">
        <v>2.7813699999999999</v>
      </c>
      <c r="CY72">
        <v>8.00173E-2</v>
      </c>
      <c r="CZ72">
        <v>8.2725300000000002E-2</v>
      </c>
      <c r="DA72">
        <v>9.7181199999999995E-2</v>
      </c>
      <c r="DB72">
        <v>9.2943600000000001E-2</v>
      </c>
      <c r="DC72">
        <v>23095</v>
      </c>
      <c r="DD72">
        <v>22747.200000000001</v>
      </c>
      <c r="DE72">
        <v>24152.5</v>
      </c>
      <c r="DF72">
        <v>22105.4</v>
      </c>
      <c r="DG72">
        <v>32233.9</v>
      </c>
      <c r="DH72">
        <v>25592.5</v>
      </c>
      <c r="DI72">
        <v>39486.199999999997</v>
      </c>
      <c r="DJ72">
        <v>30619</v>
      </c>
      <c r="DK72">
        <v>2.1235499999999998</v>
      </c>
      <c r="DL72">
        <v>2.1635499999999999</v>
      </c>
      <c r="DM72">
        <v>1.39326E-2</v>
      </c>
      <c r="DN72">
        <v>0</v>
      </c>
      <c r="DO72">
        <v>26.7469</v>
      </c>
      <c r="DP72">
        <v>999.9</v>
      </c>
      <c r="DQ72">
        <v>61.3</v>
      </c>
      <c r="DR72">
        <v>27.4</v>
      </c>
      <c r="DS72">
        <v>26.561199999999999</v>
      </c>
      <c r="DT72">
        <v>63.896099999999997</v>
      </c>
      <c r="DU72">
        <v>15.0962</v>
      </c>
      <c r="DV72">
        <v>2</v>
      </c>
      <c r="DW72">
        <v>0.40299499999999999</v>
      </c>
      <c r="DX72">
        <v>5.0535100000000002</v>
      </c>
      <c r="DY72">
        <v>20.267499999999998</v>
      </c>
      <c r="DZ72">
        <v>5.2286700000000002</v>
      </c>
      <c r="EA72">
        <v>11.944100000000001</v>
      </c>
      <c r="EB72">
        <v>4.97715</v>
      </c>
      <c r="EC72">
        <v>3.2810000000000001</v>
      </c>
      <c r="ED72">
        <v>1229.3</v>
      </c>
      <c r="EE72">
        <v>4311.1000000000004</v>
      </c>
      <c r="EF72">
        <v>345.6</v>
      </c>
      <c r="EG72">
        <v>103.1</v>
      </c>
      <c r="EH72">
        <v>4.9716199999999997</v>
      </c>
      <c r="EI72">
        <v>1.8615600000000001</v>
      </c>
      <c r="EJ72">
        <v>1.8669199999999999</v>
      </c>
      <c r="EK72">
        <v>1.85822</v>
      </c>
      <c r="EL72">
        <v>1.8626400000000001</v>
      </c>
      <c r="EM72">
        <v>1.86324</v>
      </c>
      <c r="EN72">
        <v>1.86402</v>
      </c>
      <c r="EO72">
        <v>1.85989</v>
      </c>
      <c r="EP72">
        <v>0</v>
      </c>
      <c r="EQ72">
        <v>0</v>
      </c>
      <c r="ER72">
        <v>0</v>
      </c>
      <c r="ES72">
        <v>0</v>
      </c>
      <c r="ET72" t="s">
        <v>334</v>
      </c>
      <c r="EU72" t="s">
        <v>335</v>
      </c>
      <c r="EV72" t="s">
        <v>336</v>
      </c>
      <c r="EW72" t="s">
        <v>336</v>
      </c>
      <c r="EX72" t="s">
        <v>336</v>
      </c>
      <c r="EY72" t="s">
        <v>336</v>
      </c>
      <c r="EZ72">
        <v>0</v>
      </c>
      <c r="FA72">
        <v>100</v>
      </c>
      <c r="FB72">
        <v>100</v>
      </c>
      <c r="FC72">
        <v>2.8610000000000002</v>
      </c>
      <c r="FD72">
        <v>0.25879999999999997</v>
      </c>
      <c r="FE72">
        <v>2.712457909649721</v>
      </c>
      <c r="FF72">
        <v>6.7843858137211317E-4</v>
      </c>
      <c r="FG72">
        <v>-9.1149672394835243E-7</v>
      </c>
      <c r="FH72">
        <v>3.4220399332756191E-10</v>
      </c>
      <c r="FI72">
        <v>4.5466536932167498E-2</v>
      </c>
      <c r="FJ72">
        <v>-1.0294496597657229E-2</v>
      </c>
      <c r="FK72">
        <v>9.3241379300954626E-4</v>
      </c>
      <c r="FL72">
        <v>-3.1998259251072341E-6</v>
      </c>
      <c r="FM72">
        <v>1</v>
      </c>
      <c r="FN72">
        <v>2092</v>
      </c>
      <c r="FO72">
        <v>0</v>
      </c>
      <c r="FP72">
        <v>27</v>
      </c>
      <c r="FQ72">
        <v>1.6</v>
      </c>
      <c r="FR72">
        <v>1.6</v>
      </c>
      <c r="FS72">
        <v>1.3610800000000001</v>
      </c>
      <c r="FT72">
        <v>2.3999000000000001</v>
      </c>
      <c r="FU72">
        <v>2.1496599999999999</v>
      </c>
      <c r="FV72">
        <v>2.7490199999999998</v>
      </c>
      <c r="FW72">
        <v>2.1508799999999999</v>
      </c>
      <c r="FX72">
        <v>2.3815900000000001</v>
      </c>
      <c r="FY72">
        <v>32.200499999999998</v>
      </c>
      <c r="FZ72">
        <v>14.569800000000001</v>
      </c>
      <c r="GA72">
        <v>19</v>
      </c>
      <c r="GB72">
        <v>620.27599999999995</v>
      </c>
      <c r="GC72">
        <v>677.73199999999997</v>
      </c>
      <c r="GD72">
        <v>20</v>
      </c>
      <c r="GE72">
        <v>32.166499999999999</v>
      </c>
      <c r="GF72">
        <v>29.998799999999999</v>
      </c>
      <c r="GG72">
        <v>32.0593</v>
      </c>
      <c r="GH72">
        <v>32.008400000000002</v>
      </c>
      <c r="GI72">
        <v>27.273800000000001</v>
      </c>
      <c r="GJ72">
        <v>23.1661</v>
      </c>
      <c r="GK72">
        <v>7.1208900000000002</v>
      </c>
      <c r="GL72">
        <v>20</v>
      </c>
      <c r="GM72">
        <v>420</v>
      </c>
      <c r="GN72">
        <v>20.9435</v>
      </c>
      <c r="GO72">
        <v>99.848600000000005</v>
      </c>
      <c r="GP72">
        <v>100.425</v>
      </c>
    </row>
    <row r="73" spans="1:198" x14ac:dyDescent="0.25">
      <c r="A73">
        <v>57</v>
      </c>
      <c r="B73">
        <v>1654279240.5999999</v>
      </c>
      <c r="C73">
        <v>6039.5</v>
      </c>
      <c r="D73" t="s">
        <v>464</v>
      </c>
      <c r="E73" t="s">
        <v>465</v>
      </c>
      <c r="F73">
        <v>15</v>
      </c>
      <c r="G73">
        <v>1654279232.599999</v>
      </c>
      <c r="H73">
        <f t="shared" si="30"/>
        <v>4.6872453239790628E-3</v>
      </c>
      <c r="I73">
        <f t="shared" si="31"/>
        <v>4.687245323979063</v>
      </c>
      <c r="J73">
        <f t="shared" si="32"/>
        <v>17.706170448450845</v>
      </c>
      <c r="K73">
        <f t="shared" si="33"/>
        <v>412.14225806451623</v>
      </c>
      <c r="L73">
        <f t="shared" si="34"/>
        <v>287.95848148663072</v>
      </c>
      <c r="M73">
        <f t="shared" si="35"/>
        <v>24.378462473704847</v>
      </c>
      <c r="N73">
        <f t="shared" si="36"/>
        <v>34.891816765328599</v>
      </c>
      <c r="O73">
        <f t="shared" si="37"/>
        <v>0.25887129536544673</v>
      </c>
      <c r="P73">
        <f t="shared" si="38"/>
        <v>3.1869781634698802</v>
      </c>
      <c r="Q73">
        <f t="shared" si="39"/>
        <v>0.24773099794712142</v>
      </c>
      <c r="R73">
        <f t="shared" si="40"/>
        <v>0.15579283333523469</v>
      </c>
      <c r="S73">
        <f t="shared" si="41"/>
        <v>355.95105621260643</v>
      </c>
      <c r="T73">
        <f t="shared" si="42"/>
        <v>26.173688281964175</v>
      </c>
      <c r="U73">
        <f t="shared" si="43"/>
        <v>26.605767741935491</v>
      </c>
      <c r="V73">
        <f t="shared" si="44"/>
        <v>3.4971197445224416</v>
      </c>
      <c r="W73">
        <f t="shared" si="45"/>
        <v>59.930458024399499</v>
      </c>
      <c r="X73">
        <f t="shared" si="46"/>
        <v>1.9468009436893896</v>
      </c>
      <c r="Y73">
        <f t="shared" si="47"/>
        <v>3.248433280614655</v>
      </c>
      <c r="Z73">
        <f t="shared" si="48"/>
        <v>1.550318800833052</v>
      </c>
      <c r="AA73">
        <f t="shared" si="49"/>
        <v>-206.70751878747666</v>
      </c>
      <c r="AB73">
        <f t="shared" si="50"/>
        <v>-214.16134170379351</v>
      </c>
      <c r="AC73">
        <f t="shared" si="51"/>
        <v>-14.355309781495404</v>
      </c>
      <c r="AD73">
        <f t="shared" si="52"/>
        <v>-79.273114060159145</v>
      </c>
      <c r="AE73">
        <v>0</v>
      </c>
      <c r="AF73">
        <v>0</v>
      </c>
      <c r="AG73">
        <f t="shared" si="53"/>
        <v>1</v>
      </c>
      <c r="AH73">
        <f t="shared" si="54"/>
        <v>0</v>
      </c>
      <c r="AI73">
        <f t="shared" si="55"/>
        <v>44963.189437622023</v>
      </c>
      <c r="AJ73">
        <f t="shared" si="56"/>
        <v>2000.0064516129039</v>
      </c>
      <c r="AK73">
        <f t="shared" si="57"/>
        <v>1701.4254013545581</v>
      </c>
      <c r="AL73">
        <f t="shared" si="58"/>
        <v>0.85070995645161274</v>
      </c>
      <c r="AM73">
        <f t="shared" si="59"/>
        <v>0.17797495399354835</v>
      </c>
      <c r="AN73">
        <v>2.4</v>
      </c>
      <c r="AO73">
        <v>0.5</v>
      </c>
      <c r="AP73" t="s">
        <v>331</v>
      </c>
      <c r="AQ73">
        <v>2</v>
      </c>
      <c r="AR73">
        <v>1654279232.599999</v>
      </c>
      <c r="AS73">
        <v>412.14225806451623</v>
      </c>
      <c r="AT73">
        <v>419.99716129032259</v>
      </c>
      <c r="AU73">
        <v>22.995619354838709</v>
      </c>
      <c r="AV73">
        <v>21.16390322580645</v>
      </c>
      <c r="AW73">
        <v>409.28135483870972</v>
      </c>
      <c r="AX73">
        <v>22.739725806451609</v>
      </c>
      <c r="AY73">
        <v>600.02212903225814</v>
      </c>
      <c r="AZ73">
        <v>84.559551612903221</v>
      </c>
      <c r="BA73">
        <v>0.1000921935483871</v>
      </c>
      <c r="BB73">
        <v>25.35931290322581</v>
      </c>
      <c r="BC73">
        <v>26.605767741935491</v>
      </c>
      <c r="BD73">
        <v>999.90000000000032</v>
      </c>
      <c r="BE73">
        <v>0</v>
      </c>
      <c r="BF73">
        <v>0</v>
      </c>
      <c r="BG73">
        <v>10001.07</v>
      </c>
      <c r="BH73">
        <v>622.10619354838707</v>
      </c>
      <c r="BI73">
        <v>7.7146377419354826</v>
      </c>
      <c r="BJ73">
        <v>-7.8548745161290334</v>
      </c>
      <c r="BK73">
        <v>421.84274193548379</v>
      </c>
      <c r="BL73">
        <v>429.07803225806458</v>
      </c>
      <c r="BM73">
        <v>1.831721935483871</v>
      </c>
      <c r="BN73">
        <v>419.99716129032259</v>
      </c>
      <c r="BO73">
        <v>21.16390322580645</v>
      </c>
      <c r="BP73">
        <v>1.944499677419355</v>
      </c>
      <c r="BQ73">
        <v>1.7896096774193551</v>
      </c>
      <c r="BR73">
        <v>16.999500000000001</v>
      </c>
      <c r="BS73">
        <v>15.696332258064521</v>
      </c>
      <c r="BT73">
        <v>2000.0064516129039</v>
      </c>
      <c r="BU73">
        <v>0.64300051612903231</v>
      </c>
      <c r="BV73">
        <v>0.35699945161290308</v>
      </c>
      <c r="BW73">
        <v>34.141138709677413</v>
      </c>
      <c r="BX73">
        <v>33403.903225806462</v>
      </c>
      <c r="BY73">
        <v>1654279080.5999999</v>
      </c>
      <c r="BZ73" t="s">
        <v>463</v>
      </c>
      <c r="CA73">
        <v>1654279080.5999999</v>
      </c>
      <c r="CB73">
        <v>1654279080.5999999</v>
      </c>
      <c r="CC73">
        <v>7</v>
      </c>
      <c r="CD73">
        <v>-0.42899999999999999</v>
      </c>
      <c r="CE73">
        <v>1.2999999999999999E-2</v>
      </c>
      <c r="CF73">
        <v>2.8620000000000001</v>
      </c>
      <c r="CG73">
        <v>0.20699999999999999</v>
      </c>
      <c r="CH73">
        <v>420</v>
      </c>
      <c r="CI73">
        <v>21</v>
      </c>
      <c r="CJ73">
        <v>0.42</v>
      </c>
      <c r="CK73">
        <v>0.05</v>
      </c>
      <c r="CL73">
        <v>-7.8546153658536566</v>
      </c>
      <c r="CM73">
        <v>9.4738745644614014E-2</v>
      </c>
      <c r="CN73">
        <v>2.8554252008991251E-2</v>
      </c>
      <c r="CO73">
        <v>1</v>
      </c>
      <c r="CP73">
        <v>1.833525853658537</v>
      </c>
      <c r="CQ73">
        <v>-2.8265644599305358E-2</v>
      </c>
      <c r="CR73">
        <v>3.1222997899920122E-3</v>
      </c>
      <c r="CS73">
        <v>1</v>
      </c>
      <c r="CT73">
        <v>2</v>
      </c>
      <c r="CU73">
        <v>2</v>
      </c>
      <c r="CV73" t="s">
        <v>333</v>
      </c>
      <c r="CW73">
        <v>3.2282000000000002</v>
      </c>
      <c r="CX73">
        <v>2.78132</v>
      </c>
      <c r="CY73">
        <v>8.0060099999999995E-2</v>
      </c>
      <c r="CZ73">
        <v>8.2743700000000003E-2</v>
      </c>
      <c r="DA73">
        <v>9.69169E-2</v>
      </c>
      <c r="DB73">
        <v>9.3675499999999995E-2</v>
      </c>
      <c r="DC73">
        <v>23103.7</v>
      </c>
      <c r="DD73">
        <v>22753.9</v>
      </c>
      <c r="DE73">
        <v>24162</v>
      </c>
      <c r="DF73">
        <v>22111.8</v>
      </c>
      <c r="DG73">
        <v>32255.1</v>
      </c>
      <c r="DH73">
        <v>25579</v>
      </c>
      <c r="DI73">
        <v>39500.9</v>
      </c>
      <c r="DJ73">
        <v>30627.9</v>
      </c>
      <c r="DK73">
        <v>2.1258499999999998</v>
      </c>
      <c r="DL73">
        <v>2.16587</v>
      </c>
      <c r="DM73">
        <v>-1.8477400000000001E-3</v>
      </c>
      <c r="DN73">
        <v>0</v>
      </c>
      <c r="DO73">
        <v>26.631599999999999</v>
      </c>
      <c r="DP73">
        <v>999.9</v>
      </c>
      <c r="DQ73">
        <v>61.2</v>
      </c>
      <c r="DR73">
        <v>27.5</v>
      </c>
      <c r="DS73">
        <v>26.674800000000001</v>
      </c>
      <c r="DT73">
        <v>63.896099999999997</v>
      </c>
      <c r="DU73">
        <v>15.120200000000001</v>
      </c>
      <c r="DV73">
        <v>2</v>
      </c>
      <c r="DW73">
        <v>0.38683400000000001</v>
      </c>
      <c r="DX73">
        <v>5.0063300000000002</v>
      </c>
      <c r="DY73">
        <v>20.274999999999999</v>
      </c>
      <c r="DZ73">
        <v>5.2285199999999996</v>
      </c>
      <c r="EA73">
        <v>11.944100000000001</v>
      </c>
      <c r="EB73">
        <v>4.9774500000000002</v>
      </c>
      <c r="EC73">
        <v>3.2810000000000001</v>
      </c>
      <c r="ED73">
        <v>1231.0999999999999</v>
      </c>
      <c r="EE73">
        <v>4319.8999999999996</v>
      </c>
      <c r="EF73">
        <v>349.1</v>
      </c>
      <c r="EG73">
        <v>103.1</v>
      </c>
      <c r="EH73">
        <v>4.9716300000000002</v>
      </c>
      <c r="EI73">
        <v>1.8615200000000001</v>
      </c>
      <c r="EJ73">
        <v>1.8669199999999999</v>
      </c>
      <c r="EK73">
        <v>1.85822</v>
      </c>
      <c r="EL73">
        <v>1.86266</v>
      </c>
      <c r="EM73">
        <v>1.86324</v>
      </c>
      <c r="EN73">
        <v>1.8640099999999999</v>
      </c>
      <c r="EO73">
        <v>1.8599000000000001</v>
      </c>
      <c r="EP73">
        <v>0</v>
      </c>
      <c r="EQ73">
        <v>0</v>
      </c>
      <c r="ER73">
        <v>0</v>
      </c>
      <c r="ES73">
        <v>0</v>
      </c>
      <c r="ET73" t="s">
        <v>334</v>
      </c>
      <c r="EU73" t="s">
        <v>335</v>
      </c>
      <c r="EV73" t="s">
        <v>336</v>
      </c>
      <c r="EW73" t="s">
        <v>336</v>
      </c>
      <c r="EX73" t="s">
        <v>336</v>
      </c>
      <c r="EY73" t="s">
        <v>336</v>
      </c>
      <c r="EZ73">
        <v>0</v>
      </c>
      <c r="FA73">
        <v>100</v>
      </c>
      <c r="FB73">
        <v>100</v>
      </c>
      <c r="FC73">
        <v>2.8610000000000002</v>
      </c>
      <c r="FD73">
        <v>0.25619999999999998</v>
      </c>
      <c r="FE73">
        <v>2.712457909649721</v>
      </c>
      <c r="FF73">
        <v>6.7843858137211317E-4</v>
      </c>
      <c r="FG73">
        <v>-9.1149672394835243E-7</v>
      </c>
      <c r="FH73">
        <v>3.4220399332756191E-10</v>
      </c>
      <c r="FI73">
        <v>4.5466536932167498E-2</v>
      </c>
      <c r="FJ73">
        <v>-1.0294496597657229E-2</v>
      </c>
      <c r="FK73">
        <v>9.3241379300954626E-4</v>
      </c>
      <c r="FL73">
        <v>-3.1998259251072341E-6</v>
      </c>
      <c r="FM73">
        <v>1</v>
      </c>
      <c r="FN73">
        <v>2092</v>
      </c>
      <c r="FO73">
        <v>0</v>
      </c>
      <c r="FP73">
        <v>27</v>
      </c>
      <c r="FQ73">
        <v>2.7</v>
      </c>
      <c r="FR73">
        <v>2.7</v>
      </c>
      <c r="FS73">
        <v>1.3610800000000001</v>
      </c>
      <c r="FT73">
        <v>2.4011200000000001</v>
      </c>
      <c r="FU73">
        <v>2.1496599999999999</v>
      </c>
      <c r="FV73">
        <v>2.7477999999999998</v>
      </c>
      <c r="FW73">
        <v>2.1508799999999999</v>
      </c>
      <c r="FX73">
        <v>2.3718300000000001</v>
      </c>
      <c r="FY73">
        <v>32.310699999999997</v>
      </c>
      <c r="FZ73">
        <v>14.569800000000001</v>
      </c>
      <c r="GA73">
        <v>19</v>
      </c>
      <c r="GB73">
        <v>620.84100000000001</v>
      </c>
      <c r="GC73">
        <v>678.61400000000003</v>
      </c>
      <c r="GD73">
        <v>19.998000000000001</v>
      </c>
      <c r="GE73">
        <v>31.988199999999999</v>
      </c>
      <c r="GF73">
        <v>29.998999999999999</v>
      </c>
      <c r="GG73">
        <v>31.940999999999999</v>
      </c>
      <c r="GH73">
        <v>31.9055</v>
      </c>
      <c r="GI73">
        <v>27.2742</v>
      </c>
      <c r="GJ73">
        <v>22.597899999999999</v>
      </c>
      <c r="GK73">
        <v>6.37453</v>
      </c>
      <c r="GL73">
        <v>20</v>
      </c>
      <c r="GM73">
        <v>420</v>
      </c>
      <c r="GN73">
        <v>21.236899999999999</v>
      </c>
      <c r="GO73">
        <v>99.886700000000005</v>
      </c>
      <c r="GP73">
        <v>100.45399999999999</v>
      </c>
    </row>
    <row r="74" spans="1:198" x14ac:dyDescent="0.25">
      <c r="A74">
        <v>58</v>
      </c>
      <c r="B74">
        <v>1654279331.0999999</v>
      </c>
      <c r="C74">
        <v>6130</v>
      </c>
      <c r="D74" t="s">
        <v>466</v>
      </c>
      <c r="E74" t="s">
        <v>467</v>
      </c>
      <c r="F74">
        <v>15</v>
      </c>
      <c r="G74">
        <v>1654279323.349999</v>
      </c>
      <c r="H74">
        <f t="shared" si="30"/>
        <v>4.4461903881793377E-3</v>
      </c>
      <c r="I74">
        <f t="shared" si="31"/>
        <v>4.4461903881793381</v>
      </c>
      <c r="J74">
        <f t="shared" si="32"/>
        <v>17.842303675153818</v>
      </c>
      <c r="K74">
        <f t="shared" si="33"/>
        <v>412.13746666666663</v>
      </c>
      <c r="L74">
        <f t="shared" si="34"/>
        <v>288.46286212497358</v>
      </c>
      <c r="M74">
        <f t="shared" si="35"/>
        <v>24.420802773644322</v>
      </c>
      <c r="N74">
        <f t="shared" si="36"/>
        <v>34.890896231680721</v>
      </c>
      <c r="O74">
        <f t="shared" si="37"/>
        <v>0.26071613817465844</v>
      </c>
      <c r="P74">
        <f t="shared" si="38"/>
        <v>3.1869376109449585</v>
      </c>
      <c r="Q74">
        <f t="shared" si="39"/>
        <v>0.24942007974550365</v>
      </c>
      <c r="R74">
        <f t="shared" si="40"/>
        <v>0.15686166914346683</v>
      </c>
      <c r="S74">
        <f t="shared" si="41"/>
        <v>266.96523073308151</v>
      </c>
      <c r="T74">
        <f t="shared" si="42"/>
        <v>25.777578600032729</v>
      </c>
      <c r="U74">
        <f t="shared" si="43"/>
        <v>26.227413333333331</v>
      </c>
      <c r="V74">
        <f t="shared" si="44"/>
        <v>3.4199328653150962</v>
      </c>
      <c r="W74">
        <f t="shared" si="45"/>
        <v>60.185440668220068</v>
      </c>
      <c r="X74">
        <f t="shared" si="46"/>
        <v>1.9587432483691745</v>
      </c>
      <c r="Y74">
        <f t="shared" si="47"/>
        <v>3.2545134282010113</v>
      </c>
      <c r="Z74">
        <f t="shared" si="48"/>
        <v>1.4611896169459218</v>
      </c>
      <c r="AA74">
        <f t="shared" si="49"/>
        <v>-196.07699611870879</v>
      </c>
      <c r="AB74">
        <f t="shared" si="50"/>
        <v>-143.74776138571389</v>
      </c>
      <c r="AC74">
        <f t="shared" si="51"/>
        <v>-9.6188023803930793</v>
      </c>
      <c r="AD74">
        <f t="shared" si="52"/>
        <v>-82.478329151734272</v>
      </c>
      <c r="AE74">
        <v>0</v>
      </c>
      <c r="AF74">
        <v>0</v>
      </c>
      <c r="AG74">
        <f t="shared" si="53"/>
        <v>1</v>
      </c>
      <c r="AH74">
        <f t="shared" si="54"/>
        <v>0</v>
      </c>
      <c r="AI74">
        <f t="shared" si="55"/>
        <v>44957.682979307501</v>
      </c>
      <c r="AJ74">
        <f t="shared" si="56"/>
        <v>1500.016333333333</v>
      </c>
      <c r="AK74">
        <f t="shared" si="57"/>
        <v>1276.0788634296568</v>
      </c>
      <c r="AL74">
        <f t="shared" si="58"/>
        <v>0.85070997900000012</v>
      </c>
      <c r="AM74">
        <f t="shared" si="59"/>
        <v>0.17797488254000005</v>
      </c>
      <c r="AN74">
        <v>2.4</v>
      </c>
      <c r="AO74">
        <v>0.5</v>
      </c>
      <c r="AP74" t="s">
        <v>331</v>
      </c>
      <c r="AQ74">
        <v>2</v>
      </c>
      <c r="AR74">
        <v>1654279323.349999</v>
      </c>
      <c r="AS74">
        <v>412.13746666666663</v>
      </c>
      <c r="AT74">
        <v>420.00746666666669</v>
      </c>
      <c r="AU74">
        <v>23.137023333333332</v>
      </c>
      <c r="AV74">
        <v>21.39967333333334</v>
      </c>
      <c r="AW74">
        <v>409.27663333333328</v>
      </c>
      <c r="AX74">
        <v>22.877396666666669</v>
      </c>
      <c r="AY74">
        <v>599.99223333333316</v>
      </c>
      <c r="AZ74">
        <v>84.55840666666667</v>
      </c>
      <c r="BA74">
        <v>9.998781000000001E-2</v>
      </c>
      <c r="BB74">
        <v>25.390766666666671</v>
      </c>
      <c r="BC74">
        <v>26.227413333333331</v>
      </c>
      <c r="BD74">
        <v>999.9000000000002</v>
      </c>
      <c r="BE74">
        <v>0</v>
      </c>
      <c r="BF74">
        <v>0</v>
      </c>
      <c r="BG74">
        <v>10001.033333333329</v>
      </c>
      <c r="BH74">
        <v>457.72823333333338</v>
      </c>
      <c r="BI74">
        <v>12.927763333333329</v>
      </c>
      <c r="BJ74">
        <v>-7.8700206666666661</v>
      </c>
      <c r="BK74">
        <v>421.89893333333328</v>
      </c>
      <c r="BL74">
        <v>429.19200000000001</v>
      </c>
      <c r="BM74">
        <v>1.7373609999999999</v>
      </c>
      <c r="BN74">
        <v>420.00746666666669</v>
      </c>
      <c r="BO74">
        <v>21.39967333333334</v>
      </c>
      <c r="BP74">
        <v>1.956430333333333</v>
      </c>
      <c r="BQ74">
        <v>1.8095223333333339</v>
      </c>
      <c r="BR74">
        <v>17.096050000000002</v>
      </c>
      <c r="BS74">
        <v>15.869286666666669</v>
      </c>
      <c r="BT74">
        <v>1500.016333333333</v>
      </c>
      <c r="BU74">
        <v>0.6430016666666668</v>
      </c>
      <c r="BV74">
        <v>0.35699836666666668</v>
      </c>
      <c r="BW74">
        <v>35</v>
      </c>
      <c r="BX74">
        <v>25053.133333333331</v>
      </c>
      <c r="BY74">
        <v>1654279080.5999999</v>
      </c>
      <c r="BZ74" t="s">
        <v>463</v>
      </c>
      <c r="CA74">
        <v>1654279080.5999999</v>
      </c>
      <c r="CB74">
        <v>1654279080.5999999</v>
      </c>
      <c r="CC74">
        <v>7</v>
      </c>
      <c r="CD74">
        <v>-0.42899999999999999</v>
      </c>
      <c r="CE74">
        <v>1.2999999999999999E-2</v>
      </c>
      <c r="CF74">
        <v>2.8620000000000001</v>
      </c>
      <c r="CG74">
        <v>0.20699999999999999</v>
      </c>
      <c r="CH74">
        <v>420</v>
      </c>
      <c r="CI74">
        <v>21</v>
      </c>
      <c r="CJ74">
        <v>0.42</v>
      </c>
      <c r="CK74">
        <v>0.05</v>
      </c>
      <c r="CL74">
        <v>-7.8502868292682928</v>
      </c>
      <c r="CM74">
        <v>-0.28194209059232139</v>
      </c>
      <c r="CN74">
        <v>3.5721501309437152E-2</v>
      </c>
      <c r="CO74">
        <v>0</v>
      </c>
      <c r="CP74">
        <v>1.723999024390243</v>
      </c>
      <c r="CQ74">
        <v>0.22183672473867791</v>
      </c>
      <c r="CR74">
        <v>2.3220866331696739E-2</v>
      </c>
      <c r="CS74">
        <v>0</v>
      </c>
      <c r="CT74">
        <v>0</v>
      </c>
      <c r="CU74">
        <v>2</v>
      </c>
      <c r="CV74" t="s">
        <v>444</v>
      </c>
      <c r="CW74">
        <v>3.2282700000000002</v>
      </c>
      <c r="CX74">
        <v>2.7814399999999999</v>
      </c>
      <c r="CY74">
        <v>8.0089800000000003E-2</v>
      </c>
      <c r="CZ74">
        <v>8.2771700000000004E-2</v>
      </c>
      <c r="DA74">
        <v>9.7351099999999996E-2</v>
      </c>
      <c r="DB74">
        <v>9.4306500000000001E-2</v>
      </c>
      <c r="DC74">
        <v>23111.1</v>
      </c>
      <c r="DD74">
        <v>22759.5</v>
      </c>
      <c r="DE74">
        <v>24169.8</v>
      </c>
      <c r="DF74">
        <v>22117.3</v>
      </c>
      <c r="DG74">
        <v>32249.4</v>
      </c>
      <c r="DH74">
        <v>25567.1</v>
      </c>
      <c r="DI74">
        <v>39513.4</v>
      </c>
      <c r="DJ74">
        <v>30635.200000000001</v>
      </c>
      <c r="DK74">
        <v>2.12853</v>
      </c>
      <c r="DL74">
        <v>2.1678700000000002</v>
      </c>
      <c r="DM74">
        <v>-1.36644E-2</v>
      </c>
      <c r="DN74">
        <v>0</v>
      </c>
      <c r="DO74">
        <v>26.463200000000001</v>
      </c>
      <c r="DP74">
        <v>999.9</v>
      </c>
      <c r="DQ74">
        <v>61.1</v>
      </c>
      <c r="DR74">
        <v>27.6</v>
      </c>
      <c r="DS74">
        <v>26.7882</v>
      </c>
      <c r="DT74">
        <v>63.556199999999997</v>
      </c>
      <c r="DU74">
        <v>15.212300000000001</v>
      </c>
      <c r="DV74">
        <v>2</v>
      </c>
      <c r="DW74">
        <v>0.37120700000000001</v>
      </c>
      <c r="DX74">
        <v>4.9964599999999999</v>
      </c>
      <c r="DY74">
        <v>20.281500000000001</v>
      </c>
      <c r="DZ74">
        <v>5.2271700000000001</v>
      </c>
      <c r="EA74">
        <v>11.944100000000001</v>
      </c>
      <c r="EB74">
        <v>4.9771000000000001</v>
      </c>
      <c r="EC74">
        <v>3.2810000000000001</v>
      </c>
      <c r="ED74">
        <v>1233.7</v>
      </c>
      <c r="EE74">
        <v>4332.8</v>
      </c>
      <c r="EF74">
        <v>353.8</v>
      </c>
      <c r="EG74">
        <v>103.1</v>
      </c>
      <c r="EH74">
        <v>4.9716300000000002</v>
      </c>
      <c r="EI74">
        <v>1.8615600000000001</v>
      </c>
      <c r="EJ74">
        <v>1.8669199999999999</v>
      </c>
      <c r="EK74">
        <v>1.85822</v>
      </c>
      <c r="EL74">
        <v>1.86266</v>
      </c>
      <c r="EM74">
        <v>1.8632299999999999</v>
      </c>
      <c r="EN74">
        <v>1.86402</v>
      </c>
      <c r="EO74">
        <v>1.8599300000000001</v>
      </c>
      <c r="EP74">
        <v>0</v>
      </c>
      <c r="EQ74">
        <v>0</v>
      </c>
      <c r="ER74">
        <v>0</v>
      </c>
      <c r="ES74">
        <v>0</v>
      </c>
      <c r="ET74" t="s">
        <v>334</v>
      </c>
      <c r="EU74" t="s">
        <v>335</v>
      </c>
      <c r="EV74" t="s">
        <v>336</v>
      </c>
      <c r="EW74" t="s">
        <v>336</v>
      </c>
      <c r="EX74" t="s">
        <v>336</v>
      </c>
      <c r="EY74" t="s">
        <v>336</v>
      </c>
      <c r="EZ74">
        <v>0</v>
      </c>
      <c r="FA74">
        <v>100</v>
      </c>
      <c r="FB74">
        <v>100</v>
      </c>
      <c r="FC74">
        <v>2.8610000000000002</v>
      </c>
      <c r="FD74">
        <v>0.25990000000000002</v>
      </c>
      <c r="FE74">
        <v>2.712457909649721</v>
      </c>
      <c r="FF74">
        <v>6.7843858137211317E-4</v>
      </c>
      <c r="FG74">
        <v>-9.1149672394835243E-7</v>
      </c>
      <c r="FH74">
        <v>3.4220399332756191E-10</v>
      </c>
      <c r="FI74">
        <v>4.5466536932167498E-2</v>
      </c>
      <c r="FJ74">
        <v>-1.0294496597657229E-2</v>
      </c>
      <c r="FK74">
        <v>9.3241379300954626E-4</v>
      </c>
      <c r="FL74">
        <v>-3.1998259251072341E-6</v>
      </c>
      <c r="FM74">
        <v>1</v>
      </c>
      <c r="FN74">
        <v>2092</v>
      </c>
      <c r="FO74">
        <v>0</v>
      </c>
      <c r="FP74">
        <v>27</v>
      </c>
      <c r="FQ74">
        <v>4.2</v>
      </c>
      <c r="FR74">
        <v>4.2</v>
      </c>
      <c r="FS74">
        <v>1.3610800000000001</v>
      </c>
      <c r="FT74">
        <v>2.4023400000000001</v>
      </c>
      <c r="FU74">
        <v>2.1496599999999999</v>
      </c>
      <c r="FV74">
        <v>2.7477999999999998</v>
      </c>
      <c r="FW74">
        <v>2.1508799999999999</v>
      </c>
      <c r="FX74">
        <v>2.3962400000000001</v>
      </c>
      <c r="FY74">
        <v>32.465400000000002</v>
      </c>
      <c r="FZ74">
        <v>14.552300000000001</v>
      </c>
      <c r="GA74">
        <v>19</v>
      </c>
      <c r="GB74">
        <v>621.40300000000002</v>
      </c>
      <c r="GC74">
        <v>678.85799999999995</v>
      </c>
      <c r="GD74">
        <v>19.999300000000002</v>
      </c>
      <c r="GE74">
        <v>31.7974</v>
      </c>
      <c r="GF74">
        <v>29.999300000000002</v>
      </c>
      <c r="GG74">
        <v>31.7943</v>
      </c>
      <c r="GH74">
        <v>31.773299999999999</v>
      </c>
      <c r="GI74">
        <v>27.272200000000002</v>
      </c>
      <c r="GJ74">
        <v>22.617799999999999</v>
      </c>
      <c r="GK74">
        <v>6.0039800000000003</v>
      </c>
      <c r="GL74">
        <v>20</v>
      </c>
      <c r="GM74">
        <v>420</v>
      </c>
      <c r="GN74">
        <v>21.281199999999998</v>
      </c>
      <c r="GO74">
        <v>99.918400000000005</v>
      </c>
      <c r="GP74">
        <v>100.479</v>
      </c>
    </row>
    <row r="75" spans="1:198" x14ac:dyDescent="0.25">
      <c r="A75">
        <v>59</v>
      </c>
      <c r="B75">
        <v>1654279396.0999999</v>
      </c>
      <c r="C75">
        <v>6195</v>
      </c>
      <c r="D75" t="s">
        <v>468</v>
      </c>
      <c r="E75" t="s">
        <v>469</v>
      </c>
      <c r="F75">
        <v>15</v>
      </c>
      <c r="G75">
        <v>1654279388.099999</v>
      </c>
      <c r="H75">
        <f t="shared" si="30"/>
        <v>4.4109130613566852E-3</v>
      </c>
      <c r="I75">
        <f t="shared" si="31"/>
        <v>4.4109130613566849</v>
      </c>
      <c r="J75">
        <f t="shared" si="32"/>
        <v>17.757878095595412</v>
      </c>
      <c r="K75">
        <f t="shared" si="33"/>
        <v>412.17177419354829</v>
      </c>
      <c r="L75">
        <f t="shared" si="34"/>
        <v>289.66290721210811</v>
      </c>
      <c r="M75">
        <f t="shared" si="35"/>
        <v>24.52245233371195</v>
      </c>
      <c r="N75">
        <f t="shared" si="36"/>
        <v>34.893879866231877</v>
      </c>
      <c r="O75">
        <f t="shared" si="37"/>
        <v>0.26196623240888717</v>
      </c>
      <c r="P75">
        <f t="shared" si="38"/>
        <v>3.1873938838276441</v>
      </c>
      <c r="Q75">
        <f t="shared" si="39"/>
        <v>0.25056569075544421</v>
      </c>
      <c r="R75">
        <f t="shared" si="40"/>
        <v>0.15758650335149077</v>
      </c>
      <c r="S75">
        <f t="shared" si="41"/>
        <v>213.57229775925069</v>
      </c>
      <c r="T75">
        <f t="shared" si="42"/>
        <v>25.630157727474568</v>
      </c>
      <c r="U75">
        <f t="shared" si="43"/>
        <v>26.122954838709681</v>
      </c>
      <c r="V75">
        <f t="shared" si="44"/>
        <v>3.398886478531026</v>
      </c>
      <c r="W75">
        <f t="shared" si="45"/>
        <v>59.610323293118519</v>
      </c>
      <c r="X75">
        <f t="shared" si="46"/>
        <v>1.9557026531046431</v>
      </c>
      <c r="Y75">
        <f t="shared" si="47"/>
        <v>3.2808120222532189</v>
      </c>
      <c r="Z75">
        <f t="shared" si="48"/>
        <v>1.4431838254263829</v>
      </c>
      <c r="AA75">
        <f t="shared" si="49"/>
        <v>-194.52126600582983</v>
      </c>
      <c r="AB75">
        <f t="shared" si="50"/>
        <v>-102.54118833581406</v>
      </c>
      <c r="AC75">
        <f t="shared" si="51"/>
        <v>-6.8615660816468216</v>
      </c>
      <c r="AD75">
        <f t="shared" si="52"/>
        <v>-90.351722664040025</v>
      </c>
      <c r="AE75">
        <v>0</v>
      </c>
      <c r="AF75">
        <v>0</v>
      </c>
      <c r="AG75">
        <f t="shared" si="53"/>
        <v>1</v>
      </c>
      <c r="AH75">
        <f t="shared" si="54"/>
        <v>0</v>
      </c>
      <c r="AI75">
        <f t="shared" si="55"/>
        <v>44945.631413850562</v>
      </c>
      <c r="AJ75">
        <f t="shared" si="56"/>
        <v>1200.0122580645159</v>
      </c>
      <c r="AK75">
        <f t="shared" si="57"/>
        <v>1020.8624745101516</v>
      </c>
      <c r="AL75">
        <f t="shared" si="58"/>
        <v>0.85071003870967732</v>
      </c>
      <c r="AM75">
        <f t="shared" si="59"/>
        <v>0.17797509677419351</v>
      </c>
      <c r="AN75">
        <v>2.4</v>
      </c>
      <c r="AO75">
        <v>0.5</v>
      </c>
      <c r="AP75" t="s">
        <v>331</v>
      </c>
      <c r="AQ75">
        <v>2</v>
      </c>
      <c r="AR75">
        <v>1654279388.099999</v>
      </c>
      <c r="AS75">
        <v>412.17177419354829</v>
      </c>
      <c r="AT75">
        <v>420.00216129032248</v>
      </c>
      <c r="AU75">
        <v>23.101054838709679</v>
      </c>
      <c r="AV75">
        <v>21.377445161290321</v>
      </c>
      <c r="AW75">
        <v>409.31093548387099</v>
      </c>
      <c r="AX75">
        <v>22.84236774193548</v>
      </c>
      <c r="AY75">
        <v>599.99890322580643</v>
      </c>
      <c r="AZ75">
        <v>84.558612903225807</v>
      </c>
      <c r="BA75">
        <v>9.9973761290322607E-2</v>
      </c>
      <c r="BB75">
        <v>25.52622580645162</v>
      </c>
      <c r="BC75">
        <v>26.122954838709681</v>
      </c>
      <c r="BD75">
        <v>999.90000000000032</v>
      </c>
      <c r="BE75">
        <v>0</v>
      </c>
      <c r="BF75">
        <v>0</v>
      </c>
      <c r="BG75">
        <v>10002.945161290319</v>
      </c>
      <c r="BH75">
        <v>365.60316129032259</v>
      </c>
      <c r="BI75">
        <v>13.351135483870969</v>
      </c>
      <c r="BJ75">
        <v>-7.8303106451612914</v>
      </c>
      <c r="BK75">
        <v>421.91867741935482</v>
      </c>
      <c r="BL75">
        <v>429.17687096774188</v>
      </c>
      <c r="BM75">
        <v>1.7236135483870969</v>
      </c>
      <c r="BN75">
        <v>420.00216129032248</v>
      </c>
      <c r="BO75">
        <v>21.377445161290321</v>
      </c>
      <c r="BP75">
        <v>1.953393225806451</v>
      </c>
      <c r="BQ75">
        <v>1.8076474193548391</v>
      </c>
      <c r="BR75">
        <v>17.071535483870971</v>
      </c>
      <c r="BS75">
        <v>15.85307096774193</v>
      </c>
      <c r="BT75">
        <v>1200.0122580645159</v>
      </c>
      <c r="BU75">
        <v>0.64299870967741923</v>
      </c>
      <c r="BV75">
        <v>0.3570012903225806</v>
      </c>
      <c r="BW75">
        <v>35</v>
      </c>
      <c r="BX75">
        <v>20042.441935483868</v>
      </c>
      <c r="BY75">
        <v>1654279080.5999999</v>
      </c>
      <c r="BZ75" t="s">
        <v>463</v>
      </c>
      <c r="CA75">
        <v>1654279080.5999999</v>
      </c>
      <c r="CB75">
        <v>1654279080.5999999</v>
      </c>
      <c r="CC75">
        <v>7</v>
      </c>
      <c r="CD75">
        <v>-0.42899999999999999</v>
      </c>
      <c r="CE75">
        <v>1.2999999999999999E-2</v>
      </c>
      <c r="CF75">
        <v>2.8620000000000001</v>
      </c>
      <c r="CG75">
        <v>0.20699999999999999</v>
      </c>
      <c r="CH75">
        <v>420</v>
      </c>
      <c r="CI75">
        <v>21</v>
      </c>
      <c r="CJ75">
        <v>0.42</v>
      </c>
      <c r="CK75">
        <v>0.05</v>
      </c>
      <c r="CL75">
        <v>-7.8203644999999993</v>
      </c>
      <c r="CM75">
        <v>-3.7360525328296063E-2</v>
      </c>
      <c r="CN75">
        <v>2.9684526941657709E-2</v>
      </c>
      <c r="CO75">
        <v>1</v>
      </c>
      <c r="CP75">
        <v>1.7207465</v>
      </c>
      <c r="CQ75">
        <v>6.9304840525320516E-2</v>
      </c>
      <c r="CR75">
        <v>6.8198433083172701E-3</v>
      </c>
      <c r="CS75">
        <v>1</v>
      </c>
      <c r="CT75">
        <v>2</v>
      </c>
      <c r="CU75">
        <v>2</v>
      </c>
      <c r="CV75" t="s">
        <v>333</v>
      </c>
      <c r="CW75">
        <v>3.2284099999999998</v>
      </c>
      <c r="CX75">
        <v>2.7813699999999999</v>
      </c>
      <c r="CY75">
        <v>8.0107399999999995E-2</v>
      </c>
      <c r="CZ75">
        <v>8.2768900000000006E-2</v>
      </c>
      <c r="DA75">
        <v>9.7314300000000006E-2</v>
      </c>
      <c r="DB75">
        <v>9.4380800000000001E-2</v>
      </c>
      <c r="DC75">
        <v>23114.2</v>
      </c>
      <c r="DD75">
        <v>22761.8</v>
      </c>
      <c r="DE75">
        <v>24173.3</v>
      </c>
      <c r="DF75">
        <v>22119.200000000001</v>
      </c>
      <c r="DG75">
        <v>32254.799999999999</v>
      </c>
      <c r="DH75">
        <v>25567.1</v>
      </c>
      <c r="DI75">
        <v>39518.6</v>
      </c>
      <c r="DJ75">
        <v>30637.9</v>
      </c>
      <c r="DK75">
        <v>2.1296499999999998</v>
      </c>
      <c r="DL75">
        <v>2.1686000000000001</v>
      </c>
      <c r="DM75">
        <v>-2.02507E-2</v>
      </c>
      <c r="DN75">
        <v>0</v>
      </c>
      <c r="DO75">
        <v>26.456900000000001</v>
      </c>
      <c r="DP75">
        <v>999.9</v>
      </c>
      <c r="DQ75">
        <v>61.1</v>
      </c>
      <c r="DR75">
        <v>27.7</v>
      </c>
      <c r="DS75">
        <v>26.944900000000001</v>
      </c>
      <c r="DT75">
        <v>63.566200000000002</v>
      </c>
      <c r="DU75">
        <v>15.208299999999999</v>
      </c>
      <c r="DV75">
        <v>2</v>
      </c>
      <c r="DW75">
        <v>0.36568099999999998</v>
      </c>
      <c r="DX75">
        <v>5.15578</v>
      </c>
      <c r="DY75">
        <v>20.279900000000001</v>
      </c>
      <c r="DZ75">
        <v>5.2288199999999998</v>
      </c>
      <c r="EA75">
        <v>11.944100000000001</v>
      </c>
      <c r="EB75">
        <v>4.9774500000000002</v>
      </c>
      <c r="EC75">
        <v>3.2810000000000001</v>
      </c>
      <c r="ED75">
        <v>1235.5</v>
      </c>
      <c r="EE75">
        <v>4341.5</v>
      </c>
      <c r="EF75">
        <v>356.7</v>
      </c>
      <c r="EG75">
        <v>103.1</v>
      </c>
      <c r="EH75">
        <v>4.9716500000000003</v>
      </c>
      <c r="EI75">
        <v>1.86155</v>
      </c>
      <c r="EJ75">
        <v>1.86693</v>
      </c>
      <c r="EK75">
        <v>1.85822</v>
      </c>
      <c r="EL75">
        <v>1.8626499999999999</v>
      </c>
      <c r="EM75">
        <v>1.86324</v>
      </c>
      <c r="EN75">
        <v>1.8640300000000001</v>
      </c>
      <c r="EO75">
        <v>1.85995</v>
      </c>
      <c r="EP75">
        <v>0</v>
      </c>
      <c r="EQ75">
        <v>0</v>
      </c>
      <c r="ER75">
        <v>0</v>
      </c>
      <c r="ES75">
        <v>0</v>
      </c>
      <c r="ET75" t="s">
        <v>334</v>
      </c>
      <c r="EU75" t="s">
        <v>335</v>
      </c>
      <c r="EV75" t="s">
        <v>336</v>
      </c>
      <c r="EW75" t="s">
        <v>336</v>
      </c>
      <c r="EX75" t="s">
        <v>336</v>
      </c>
      <c r="EY75" t="s">
        <v>336</v>
      </c>
      <c r="EZ75">
        <v>0</v>
      </c>
      <c r="FA75">
        <v>100</v>
      </c>
      <c r="FB75">
        <v>100</v>
      </c>
      <c r="FC75">
        <v>2.8610000000000002</v>
      </c>
      <c r="FD75">
        <v>0.25929999999999997</v>
      </c>
      <c r="FE75">
        <v>2.712457909649721</v>
      </c>
      <c r="FF75">
        <v>6.7843858137211317E-4</v>
      </c>
      <c r="FG75">
        <v>-9.1149672394835243E-7</v>
      </c>
      <c r="FH75">
        <v>3.4220399332756191E-10</v>
      </c>
      <c r="FI75">
        <v>4.5466536932167498E-2</v>
      </c>
      <c r="FJ75">
        <v>-1.0294496597657229E-2</v>
      </c>
      <c r="FK75">
        <v>9.3241379300954626E-4</v>
      </c>
      <c r="FL75">
        <v>-3.1998259251072341E-6</v>
      </c>
      <c r="FM75">
        <v>1</v>
      </c>
      <c r="FN75">
        <v>2092</v>
      </c>
      <c r="FO75">
        <v>0</v>
      </c>
      <c r="FP75">
        <v>27</v>
      </c>
      <c r="FQ75">
        <v>5.3</v>
      </c>
      <c r="FR75">
        <v>5.3</v>
      </c>
      <c r="FS75">
        <v>1.3610800000000001</v>
      </c>
      <c r="FT75">
        <v>2.4035600000000001</v>
      </c>
      <c r="FU75">
        <v>2.1496599999999999</v>
      </c>
      <c r="FV75">
        <v>2.7465799999999998</v>
      </c>
      <c r="FW75">
        <v>2.1508799999999999</v>
      </c>
      <c r="FX75">
        <v>2.3938000000000001</v>
      </c>
      <c r="FY75">
        <v>32.553899999999999</v>
      </c>
      <c r="FZ75">
        <v>14.5436</v>
      </c>
      <c r="GA75">
        <v>19</v>
      </c>
      <c r="GB75">
        <v>621.51300000000003</v>
      </c>
      <c r="GC75">
        <v>678.73800000000006</v>
      </c>
      <c r="GD75">
        <v>20.0014</v>
      </c>
      <c r="GE75">
        <v>31.717300000000002</v>
      </c>
      <c r="GF75">
        <v>29.9998</v>
      </c>
      <c r="GG75">
        <v>31.720600000000001</v>
      </c>
      <c r="GH75">
        <v>31.707699999999999</v>
      </c>
      <c r="GI75">
        <v>27.275700000000001</v>
      </c>
      <c r="GJ75">
        <v>22.617799999999999</v>
      </c>
      <c r="GK75">
        <v>5.2441800000000001</v>
      </c>
      <c r="GL75">
        <v>20</v>
      </c>
      <c r="GM75">
        <v>420</v>
      </c>
      <c r="GN75">
        <v>21.4556</v>
      </c>
      <c r="GO75">
        <v>99.932000000000002</v>
      </c>
      <c r="GP75">
        <v>100.48699999999999</v>
      </c>
    </row>
    <row r="76" spans="1:198" x14ac:dyDescent="0.25">
      <c r="A76">
        <v>60</v>
      </c>
      <c r="B76">
        <v>1654279486.5999999</v>
      </c>
      <c r="C76">
        <v>6285.5</v>
      </c>
      <c r="D76" t="s">
        <v>470</v>
      </c>
      <c r="E76" t="s">
        <v>471</v>
      </c>
      <c r="F76">
        <v>15</v>
      </c>
      <c r="G76">
        <v>1654279478.849999</v>
      </c>
      <c r="H76">
        <f t="shared" si="30"/>
        <v>4.4241884426497484E-3</v>
      </c>
      <c r="I76">
        <f t="shared" si="31"/>
        <v>4.424188442649748</v>
      </c>
      <c r="J76">
        <f t="shared" si="32"/>
        <v>17.219137266053835</v>
      </c>
      <c r="K76">
        <f t="shared" si="33"/>
        <v>412.37633333333332</v>
      </c>
      <c r="L76">
        <f t="shared" si="34"/>
        <v>296.87758117407742</v>
      </c>
      <c r="M76">
        <f t="shared" si="35"/>
        <v>25.133207586631848</v>
      </c>
      <c r="N76">
        <f t="shared" si="36"/>
        <v>34.911157482799325</v>
      </c>
      <c r="O76">
        <f t="shared" si="37"/>
        <v>0.27075534845194621</v>
      </c>
      <c r="P76">
        <f t="shared" si="38"/>
        <v>3.1871737286209529</v>
      </c>
      <c r="Q76">
        <f t="shared" si="39"/>
        <v>0.25859526877394179</v>
      </c>
      <c r="R76">
        <f t="shared" si="40"/>
        <v>0.16266906265689959</v>
      </c>
      <c r="S76">
        <f t="shared" si="41"/>
        <v>160.17862459172281</v>
      </c>
      <c r="T76">
        <f t="shared" si="42"/>
        <v>25.497958736408268</v>
      </c>
      <c r="U76">
        <f t="shared" si="43"/>
        <v>26.05117666666666</v>
      </c>
      <c r="V76">
        <f t="shared" si="44"/>
        <v>3.3844902013601788</v>
      </c>
      <c r="W76">
        <f t="shared" si="45"/>
        <v>59.833263407046033</v>
      </c>
      <c r="X76">
        <f t="shared" si="46"/>
        <v>1.9820132682193206</v>
      </c>
      <c r="Y76">
        <f t="shared" si="47"/>
        <v>3.3125608655768497</v>
      </c>
      <c r="Z76">
        <f t="shared" si="48"/>
        <v>1.4024769331408582</v>
      </c>
      <c r="AA76">
        <f t="shared" si="49"/>
        <v>-195.10671032085389</v>
      </c>
      <c r="AB76">
        <f t="shared" si="50"/>
        <v>-62.317610983256017</v>
      </c>
      <c r="AC76">
        <f t="shared" si="51"/>
        <v>-4.1721766918129601</v>
      </c>
      <c r="AD76">
        <f t="shared" si="52"/>
        <v>-101.41787340420005</v>
      </c>
      <c r="AE76">
        <v>0</v>
      </c>
      <c r="AF76">
        <v>0</v>
      </c>
      <c r="AG76">
        <f t="shared" si="53"/>
        <v>1</v>
      </c>
      <c r="AH76">
        <f t="shared" si="54"/>
        <v>0</v>
      </c>
      <c r="AI76">
        <f t="shared" si="55"/>
        <v>44917.185014514369</v>
      </c>
      <c r="AJ76">
        <f t="shared" si="56"/>
        <v>900.0065333333331</v>
      </c>
      <c r="AK76">
        <f t="shared" si="57"/>
        <v>765.6445894722284</v>
      </c>
      <c r="AL76">
        <f t="shared" si="58"/>
        <v>0.85071003499999998</v>
      </c>
      <c r="AM76">
        <f t="shared" si="59"/>
        <v>0.17797495758000001</v>
      </c>
      <c r="AN76">
        <v>2.4</v>
      </c>
      <c r="AO76">
        <v>0.5</v>
      </c>
      <c r="AP76" t="s">
        <v>331</v>
      </c>
      <c r="AQ76">
        <v>2</v>
      </c>
      <c r="AR76">
        <v>1654279478.849999</v>
      </c>
      <c r="AS76">
        <v>412.37633333333332</v>
      </c>
      <c r="AT76">
        <v>419.99356666666671</v>
      </c>
      <c r="AU76">
        <v>23.411866666666661</v>
      </c>
      <c r="AV76">
        <v>21.68366666666666</v>
      </c>
      <c r="AW76">
        <v>409.51533333333339</v>
      </c>
      <c r="AX76">
        <v>23.144846666666659</v>
      </c>
      <c r="AY76">
        <v>600.01526666666666</v>
      </c>
      <c r="AZ76">
        <v>84.558423333333337</v>
      </c>
      <c r="BA76">
        <v>0.10006616</v>
      </c>
      <c r="BB76">
        <v>25.688499999999991</v>
      </c>
      <c r="BC76">
        <v>26.05117666666666</v>
      </c>
      <c r="BD76">
        <v>999.9000000000002</v>
      </c>
      <c r="BE76">
        <v>0</v>
      </c>
      <c r="BF76">
        <v>0</v>
      </c>
      <c r="BG76">
        <v>10002.033333333329</v>
      </c>
      <c r="BH76">
        <v>274.72213333333337</v>
      </c>
      <c r="BI76">
        <v>13.03979666666666</v>
      </c>
      <c r="BJ76">
        <v>-7.6172786666666674</v>
      </c>
      <c r="BK76">
        <v>422.26226666666668</v>
      </c>
      <c r="BL76">
        <v>429.30246666666659</v>
      </c>
      <c r="BM76">
        <v>1.728180666666667</v>
      </c>
      <c r="BN76">
        <v>419.99356666666671</v>
      </c>
      <c r="BO76">
        <v>21.68366666666666</v>
      </c>
      <c r="BP76">
        <v>1.9796689999999999</v>
      </c>
      <c r="BQ76">
        <v>1.8335379999999999</v>
      </c>
      <c r="BR76">
        <v>17.282656666666671</v>
      </c>
      <c r="BS76">
        <v>16.075673333333331</v>
      </c>
      <c r="BT76">
        <v>900.0065333333331</v>
      </c>
      <c r="BU76">
        <v>0.64300076666666661</v>
      </c>
      <c r="BV76">
        <v>0.35699930000000007</v>
      </c>
      <c r="BW76">
        <v>35.012500000000003</v>
      </c>
      <c r="BX76">
        <v>15031.83</v>
      </c>
      <c r="BY76">
        <v>1654279080.5999999</v>
      </c>
      <c r="BZ76" t="s">
        <v>463</v>
      </c>
      <c r="CA76">
        <v>1654279080.5999999</v>
      </c>
      <c r="CB76">
        <v>1654279080.5999999</v>
      </c>
      <c r="CC76">
        <v>7</v>
      </c>
      <c r="CD76">
        <v>-0.42899999999999999</v>
      </c>
      <c r="CE76">
        <v>1.2999999999999999E-2</v>
      </c>
      <c r="CF76">
        <v>2.8620000000000001</v>
      </c>
      <c r="CG76">
        <v>0.20699999999999999</v>
      </c>
      <c r="CH76">
        <v>420</v>
      </c>
      <c r="CI76">
        <v>21</v>
      </c>
      <c r="CJ76">
        <v>0.42</v>
      </c>
      <c r="CK76">
        <v>0.05</v>
      </c>
      <c r="CL76">
        <v>-7.6173317500000008</v>
      </c>
      <c r="CM76">
        <v>-7.560101313319062E-2</v>
      </c>
      <c r="CN76">
        <v>2.63399586073612E-2</v>
      </c>
      <c r="CO76">
        <v>1</v>
      </c>
      <c r="CP76">
        <v>1.7214695</v>
      </c>
      <c r="CQ76">
        <v>0.11605350844277799</v>
      </c>
      <c r="CR76">
        <v>1.122285078533969E-2</v>
      </c>
      <c r="CS76">
        <v>0</v>
      </c>
      <c r="CT76">
        <v>1</v>
      </c>
      <c r="CU76">
        <v>2</v>
      </c>
      <c r="CV76" t="s">
        <v>380</v>
      </c>
      <c r="CW76">
        <v>3.2283900000000001</v>
      </c>
      <c r="CX76">
        <v>2.7812199999999998</v>
      </c>
      <c r="CY76">
        <v>8.0146200000000001E-2</v>
      </c>
      <c r="CZ76">
        <v>8.27817E-2</v>
      </c>
      <c r="DA76">
        <v>9.8216600000000001E-2</v>
      </c>
      <c r="DB76">
        <v>9.5324000000000006E-2</v>
      </c>
      <c r="DC76">
        <v>23113.4</v>
      </c>
      <c r="DD76">
        <v>22760.5</v>
      </c>
      <c r="DE76">
        <v>24173.4</v>
      </c>
      <c r="DF76">
        <v>22118.3</v>
      </c>
      <c r="DG76">
        <v>32222.7</v>
      </c>
      <c r="DH76">
        <v>25539.4</v>
      </c>
      <c r="DI76">
        <v>39518.800000000003</v>
      </c>
      <c r="DJ76">
        <v>30636.799999999999</v>
      </c>
      <c r="DK76">
        <v>2.1300500000000002</v>
      </c>
      <c r="DL76">
        <v>2.1676500000000001</v>
      </c>
      <c r="DM76">
        <v>-2.98433E-2</v>
      </c>
      <c r="DN76">
        <v>0</v>
      </c>
      <c r="DO76">
        <v>26.551500000000001</v>
      </c>
      <c r="DP76">
        <v>999.9</v>
      </c>
      <c r="DQ76">
        <v>60.9</v>
      </c>
      <c r="DR76">
        <v>27.8</v>
      </c>
      <c r="DS76">
        <v>27.014099999999999</v>
      </c>
      <c r="DT76">
        <v>63.866199999999999</v>
      </c>
      <c r="DU76">
        <v>15.2804</v>
      </c>
      <c r="DV76">
        <v>2</v>
      </c>
      <c r="DW76">
        <v>0.36572399999999999</v>
      </c>
      <c r="DX76">
        <v>5.4207599999999996</v>
      </c>
      <c r="DY76">
        <v>20.2742</v>
      </c>
      <c r="DZ76">
        <v>5.2273199999999997</v>
      </c>
      <c r="EA76">
        <v>11.944100000000001</v>
      </c>
      <c r="EB76">
        <v>4.9772499999999997</v>
      </c>
      <c r="EC76">
        <v>3.2810000000000001</v>
      </c>
      <c r="ED76">
        <v>1237.8</v>
      </c>
      <c r="EE76">
        <v>4353</v>
      </c>
      <c r="EF76">
        <v>360.2</v>
      </c>
      <c r="EG76">
        <v>103.1</v>
      </c>
      <c r="EH76">
        <v>4.9716399999999998</v>
      </c>
      <c r="EI76">
        <v>1.8615699999999999</v>
      </c>
      <c r="EJ76">
        <v>1.86697</v>
      </c>
      <c r="EK76">
        <v>1.85822</v>
      </c>
      <c r="EL76">
        <v>1.86267</v>
      </c>
      <c r="EM76">
        <v>1.86324</v>
      </c>
      <c r="EN76">
        <v>1.8640099999999999</v>
      </c>
      <c r="EO76">
        <v>1.8599300000000001</v>
      </c>
      <c r="EP76">
        <v>0</v>
      </c>
      <c r="EQ76">
        <v>0</v>
      </c>
      <c r="ER76">
        <v>0</v>
      </c>
      <c r="ES76">
        <v>0</v>
      </c>
      <c r="ET76" t="s">
        <v>334</v>
      </c>
      <c r="EU76" t="s">
        <v>335</v>
      </c>
      <c r="EV76" t="s">
        <v>336</v>
      </c>
      <c r="EW76" t="s">
        <v>336</v>
      </c>
      <c r="EX76" t="s">
        <v>336</v>
      </c>
      <c r="EY76" t="s">
        <v>336</v>
      </c>
      <c r="EZ76">
        <v>0</v>
      </c>
      <c r="FA76">
        <v>100</v>
      </c>
      <c r="FB76">
        <v>100</v>
      </c>
      <c r="FC76">
        <v>2.8610000000000002</v>
      </c>
      <c r="FD76">
        <v>0.2676</v>
      </c>
      <c r="FE76">
        <v>2.712457909649721</v>
      </c>
      <c r="FF76">
        <v>6.7843858137211317E-4</v>
      </c>
      <c r="FG76">
        <v>-9.1149672394835243E-7</v>
      </c>
      <c r="FH76">
        <v>3.4220399332756191E-10</v>
      </c>
      <c r="FI76">
        <v>4.5466536932167498E-2</v>
      </c>
      <c r="FJ76">
        <v>-1.0294496597657229E-2</v>
      </c>
      <c r="FK76">
        <v>9.3241379300954626E-4</v>
      </c>
      <c r="FL76">
        <v>-3.1998259251072341E-6</v>
      </c>
      <c r="FM76">
        <v>1</v>
      </c>
      <c r="FN76">
        <v>2092</v>
      </c>
      <c r="FO76">
        <v>0</v>
      </c>
      <c r="FP76">
        <v>27</v>
      </c>
      <c r="FQ76">
        <v>6.8</v>
      </c>
      <c r="FR76">
        <v>6.8</v>
      </c>
      <c r="FS76">
        <v>1.3610800000000001</v>
      </c>
      <c r="FT76">
        <v>2.4047900000000002</v>
      </c>
      <c r="FU76">
        <v>2.1496599999999999</v>
      </c>
      <c r="FV76">
        <v>2.7453599999999998</v>
      </c>
      <c r="FW76">
        <v>2.1508799999999999</v>
      </c>
      <c r="FX76">
        <v>2.3864700000000001</v>
      </c>
      <c r="FY76">
        <v>32.709099999999999</v>
      </c>
      <c r="FZ76">
        <v>14.5261</v>
      </c>
      <c r="GA76">
        <v>19</v>
      </c>
      <c r="GB76">
        <v>621.46</v>
      </c>
      <c r="GC76">
        <v>677.524</v>
      </c>
      <c r="GD76">
        <v>20.003499999999999</v>
      </c>
      <c r="GE76">
        <v>31.703099999999999</v>
      </c>
      <c r="GF76">
        <v>30.000299999999999</v>
      </c>
      <c r="GG76">
        <v>31.685400000000001</v>
      </c>
      <c r="GH76">
        <v>31.6768</v>
      </c>
      <c r="GI76">
        <v>27.2803</v>
      </c>
      <c r="GJ76">
        <v>21.761199999999999</v>
      </c>
      <c r="GK76">
        <v>4.8733399999999998</v>
      </c>
      <c r="GL76">
        <v>20</v>
      </c>
      <c r="GM76">
        <v>420</v>
      </c>
      <c r="GN76">
        <v>21.637599999999999</v>
      </c>
      <c r="GO76">
        <v>99.932500000000005</v>
      </c>
      <c r="GP76">
        <v>100.483</v>
      </c>
    </row>
    <row r="77" spans="1:198" x14ac:dyDescent="0.25">
      <c r="A77">
        <v>61</v>
      </c>
      <c r="B77">
        <v>1654279572.5999999</v>
      </c>
      <c r="C77">
        <v>6371.5</v>
      </c>
      <c r="D77" t="s">
        <v>472</v>
      </c>
      <c r="E77" t="s">
        <v>473</v>
      </c>
      <c r="F77">
        <v>15</v>
      </c>
      <c r="G77">
        <v>1654279564.599999</v>
      </c>
      <c r="H77">
        <f t="shared" si="30"/>
        <v>4.3196433822049168E-3</v>
      </c>
      <c r="I77">
        <f t="shared" si="31"/>
        <v>4.3196433822049167</v>
      </c>
      <c r="J77">
        <f t="shared" si="32"/>
        <v>15.474229906918483</v>
      </c>
      <c r="K77">
        <f t="shared" si="33"/>
        <v>413.07425806451607</v>
      </c>
      <c r="L77">
        <f t="shared" si="34"/>
        <v>308.48385995181513</v>
      </c>
      <c r="M77">
        <f t="shared" si="35"/>
        <v>26.116245381683036</v>
      </c>
      <c r="N77">
        <f t="shared" si="36"/>
        <v>34.970869095565106</v>
      </c>
      <c r="O77">
        <f t="shared" si="37"/>
        <v>0.27107099819675862</v>
      </c>
      <c r="P77">
        <f t="shared" si="38"/>
        <v>3.1870608466141004</v>
      </c>
      <c r="Q77">
        <f t="shared" si="39"/>
        <v>0.25888282433389298</v>
      </c>
      <c r="R77">
        <f t="shared" si="40"/>
        <v>0.16285115162529293</v>
      </c>
      <c r="S77">
        <f t="shared" si="41"/>
        <v>106.78782302965243</v>
      </c>
      <c r="T77">
        <f t="shared" si="42"/>
        <v>25.337858750970948</v>
      </c>
      <c r="U77">
        <f t="shared" si="43"/>
        <v>25.9432935483871</v>
      </c>
      <c r="V77">
        <f t="shared" si="44"/>
        <v>3.3629526669730545</v>
      </c>
      <c r="W77">
        <f t="shared" si="45"/>
        <v>59.849273353594612</v>
      </c>
      <c r="X77">
        <f t="shared" si="46"/>
        <v>1.9950414394276168</v>
      </c>
      <c r="Y77">
        <f t="shared" si="47"/>
        <v>3.333443043895858</v>
      </c>
      <c r="Z77">
        <f t="shared" si="48"/>
        <v>1.3679112275454377</v>
      </c>
      <c r="AA77">
        <f t="shared" si="49"/>
        <v>-190.49627315523682</v>
      </c>
      <c r="AB77">
        <f t="shared" si="50"/>
        <v>-25.566938665165178</v>
      </c>
      <c r="AC77">
        <f t="shared" si="51"/>
        <v>-1.711755597067236</v>
      </c>
      <c r="AD77">
        <f t="shared" si="52"/>
        <v>-110.98714438781681</v>
      </c>
      <c r="AE77">
        <v>0</v>
      </c>
      <c r="AF77">
        <v>0</v>
      </c>
      <c r="AG77">
        <f t="shared" si="53"/>
        <v>1</v>
      </c>
      <c r="AH77">
        <f t="shared" si="54"/>
        <v>0</v>
      </c>
      <c r="AI77">
        <f t="shared" si="55"/>
        <v>44899.222741835802</v>
      </c>
      <c r="AJ77">
        <f t="shared" si="56"/>
        <v>600.01593548387109</v>
      </c>
      <c r="AK77">
        <f t="shared" si="57"/>
        <v>510.43953615236359</v>
      </c>
      <c r="AL77">
        <f t="shared" si="58"/>
        <v>0.85070996612903227</v>
      </c>
      <c r="AM77">
        <f t="shared" si="59"/>
        <v>0.17797497818709679</v>
      </c>
      <c r="AN77">
        <v>2.4</v>
      </c>
      <c r="AO77">
        <v>0.5</v>
      </c>
      <c r="AP77" t="s">
        <v>331</v>
      </c>
      <c r="AQ77">
        <v>2</v>
      </c>
      <c r="AR77">
        <v>1654279564.599999</v>
      </c>
      <c r="AS77">
        <v>413.07425806451607</v>
      </c>
      <c r="AT77">
        <v>419.97761290322569</v>
      </c>
      <c r="AU77">
        <v>23.565335483870971</v>
      </c>
      <c r="AV77">
        <v>21.878212903225808</v>
      </c>
      <c r="AW77">
        <v>410.2132580645162</v>
      </c>
      <c r="AX77">
        <v>23.29417419354839</v>
      </c>
      <c r="AY77">
        <v>600.00612903225817</v>
      </c>
      <c r="AZ77">
        <v>84.559987096774179</v>
      </c>
      <c r="BA77">
        <v>0.1000187322580645</v>
      </c>
      <c r="BB77">
        <v>25.794493548387091</v>
      </c>
      <c r="BC77">
        <v>25.9432935483871</v>
      </c>
      <c r="BD77">
        <v>999.90000000000032</v>
      </c>
      <c r="BE77">
        <v>0</v>
      </c>
      <c r="BF77">
        <v>0</v>
      </c>
      <c r="BG77">
        <v>10001.369354838709</v>
      </c>
      <c r="BH77">
        <v>184.2237419354839</v>
      </c>
      <c r="BI77">
        <v>10.08573064516129</v>
      </c>
      <c r="BJ77">
        <v>-6.9034058064516133</v>
      </c>
      <c r="BK77">
        <v>423.0433548387096</v>
      </c>
      <c r="BL77">
        <v>429.37154838709682</v>
      </c>
      <c r="BM77">
        <v>1.687125161290322</v>
      </c>
      <c r="BN77">
        <v>419.97761290322569</v>
      </c>
      <c r="BO77">
        <v>21.878212903225808</v>
      </c>
      <c r="BP77">
        <v>1.992684193548387</v>
      </c>
      <c r="BQ77">
        <v>1.850021290322581</v>
      </c>
      <c r="BR77">
        <v>17.38632580645162</v>
      </c>
      <c r="BS77">
        <v>16.21594838709677</v>
      </c>
      <c r="BT77">
        <v>600.01593548387109</v>
      </c>
      <c r="BU77">
        <v>0.643000193548387</v>
      </c>
      <c r="BV77">
        <v>0.35699977419354839</v>
      </c>
      <c r="BW77">
        <v>36</v>
      </c>
      <c r="BX77">
        <v>10021.403225806451</v>
      </c>
      <c r="BY77">
        <v>1654279080.5999999</v>
      </c>
      <c r="BZ77" t="s">
        <v>463</v>
      </c>
      <c r="CA77">
        <v>1654279080.5999999</v>
      </c>
      <c r="CB77">
        <v>1654279080.5999999</v>
      </c>
      <c r="CC77">
        <v>7</v>
      </c>
      <c r="CD77">
        <v>-0.42899999999999999</v>
      </c>
      <c r="CE77">
        <v>1.2999999999999999E-2</v>
      </c>
      <c r="CF77">
        <v>2.8620000000000001</v>
      </c>
      <c r="CG77">
        <v>0.20699999999999999</v>
      </c>
      <c r="CH77">
        <v>420</v>
      </c>
      <c r="CI77">
        <v>21</v>
      </c>
      <c r="CJ77">
        <v>0.42</v>
      </c>
      <c r="CK77">
        <v>0.05</v>
      </c>
      <c r="CL77">
        <v>-6.8984604878048783</v>
      </c>
      <c r="CM77">
        <v>-5.8900766550522461E-2</v>
      </c>
      <c r="CN77">
        <v>3.393125539152618E-2</v>
      </c>
      <c r="CO77">
        <v>1</v>
      </c>
      <c r="CP77">
        <v>1.68380487804878</v>
      </c>
      <c r="CQ77">
        <v>5.7383832752615993E-2</v>
      </c>
      <c r="CR77">
        <v>5.9182294328011774E-3</v>
      </c>
      <c r="CS77">
        <v>1</v>
      </c>
      <c r="CT77">
        <v>2</v>
      </c>
      <c r="CU77">
        <v>2</v>
      </c>
      <c r="CV77" t="s">
        <v>333</v>
      </c>
      <c r="CW77">
        <v>3.2282199999999999</v>
      </c>
      <c r="CX77">
        <v>2.7811400000000002</v>
      </c>
      <c r="CY77">
        <v>8.0254800000000001E-2</v>
      </c>
      <c r="CZ77">
        <v>8.2785800000000007E-2</v>
      </c>
      <c r="DA77">
        <v>9.8629900000000006E-2</v>
      </c>
      <c r="DB77">
        <v>9.5911099999999999E-2</v>
      </c>
      <c r="DC77">
        <v>23108.7</v>
      </c>
      <c r="DD77">
        <v>22757.9</v>
      </c>
      <c r="DE77">
        <v>24171.599999999999</v>
      </c>
      <c r="DF77">
        <v>22116.1</v>
      </c>
      <c r="DG77">
        <v>32205.7</v>
      </c>
      <c r="DH77">
        <v>25520</v>
      </c>
      <c r="DI77">
        <v>39516</v>
      </c>
      <c r="DJ77">
        <v>30633.200000000001</v>
      </c>
      <c r="DK77">
        <v>2.12927</v>
      </c>
      <c r="DL77">
        <v>2.1661700000000002</v>
      </c>
      <c r="DM77">
        <v>-4.4908400000000001E-2</v>
      </c>
      <c r="DN77">
        <v>0</v>
      </c>
      <c r="DO77">
        <v>26.677800000000001</v>
      </c>
      <c r="DP77">
        <v>999.9</v>
      </c>
      <c r="DQ77">
        <v>60.9</v>
      </c>
      <c r="DR77">
        <v>27.9</v>
      </c>
      <c r="DS77">
        <v>27.172000000000001</v>
      </c>
      <c r="DT77">
        <v>63.876300000000001</v>
      </c>
      <c r="DU77">
        <v>15.3405</v>
      </c>
      <c r="DV77">
        <v>2</v>
      </c>
      <c r="DW77">
        <v>0.37227900000000003</v>
      </c>
      <c r="DX77">
        <v>5.7292699999999996</v>
      </c>
      <c r="DY77">
        <v>20.2667</v>
      </c>
      <c r="DZ77">
        <v>5.2273199999999997</v>
      </c>
      <c r="EA77">
        <v>11.944100000000001</v>
      </c>
      <c r="EB77">
        <v>4.9768999999999997</v>
      </c>
      <c r="EC77">
        <v>3.2810000000000001</v>
      </c>
      <c r="ED77">
        <v>1240.5</v>
      </c>
      <c r="EE77">
        <v>4365.7</v>
      </c>
      <c r="EF77">
        <v>363.8</v>
      </c>
      <c r="EG77">
        <v>103.2</v>
      </c>
      <c r="EH77">
        <v>4.9716800000000001</v>
      </c>
      <c r="EI77">
        <v>1.8615699999999999</v>
      </c>
      <c r="EJ77">
        <v>1.8669899999999999</v>
      </c>
      <c r="EK77">
        <v>1.85823</v>
      </c>
      <c r="EL77">
        <v>1.8627199999999999</v>
      </c>
      <c r="EM77">
        <v>1.8632500000000001</v>
      </c>
      <c r="EN77">
        <v>1.86405</v>
      </c>
      <c r="EO77">
        <v>1.85999</v>
      </c>
      <c r="EP77">
        <v>0</v>
      </c>
      <c r="EQ77">
        <v>0</v>
      </c>
      <c r="ER77">
        <v>0</v>
      </c>
      <c r="ES77">
        <v>0</v>
      </c>
      <c r="ET77" t="s">
        <v>334</v>
      </c>
      <c r="EU77" t="s">
        <v>335</v>
      </c>
      <c r="EV77" t="s">
        <v>336</v>
      </c>
      <c r="EW77" t="s">
        <v>336</v>
      </c>
      <c r="EX77" t="s">
        <v>336</v>
      </c>
      <c r="EY77" t="s">
        <v>336</v>
      </c>
      <c r="EZ77">
        <v>0</v>
      </c>
      <c r="FA77">
        <v>100</v>
      </c>
      <c r="FB77">
        <v>100</v>
      </c>
      <c r="FC77">
        <v>2.8610000000000002</v>
      </c>
      <c r="FD77">
        <v>0.27160000000000001</v>
      </c>
      <c r="FE77">
        <v>2.712457909649721</v>
      </c>
      <c r="FF77">
        <v>6.7843858137211317E-4</v>
      </c>
      <c r="FG77">
        <v>-9.1149672394835243E-7</v>
      </c>
      <c r="FH77">
        <v>3.4220399332756191E-10</v>
      </c>
      <c r="FI77">
        <v>4.5466536932167498E-2</v>
      </c>
      <c r="FJ77">
        <v>-1.0294496597657229E-2</v>
      </c>
      <c r="FK77">
        <v>9.3241379300954626E-4</v>
      </c>
      <c r="FL77">
        <v>-3.1998259251072341E-6</v>
      </c>
      <c r="FM77">
        <v>1</v>
      </c>
      <c r="FN77">
        <v>2092</v>
      </c>
      <c r="FO77">
        <v>0</v>
      </c>
      <c r="FP77">
        <v>27</v>
      </c>
      <c r="FQ77">
        <v>8.1999999999999993</v>
      </c>
      <c r="FR77">
        <v>8.1999999999999993</v>
      </c>
      <c r="FS77">
        <v>1.3623000000000001</v>
      </c>
      <c r="FT77">
        <v>2.4023400000000001</v>
      </c>
      <c r="FU77">
        <v>2.1496599999999999</v>
      </c>
      <c r="FV77">
        <v>2.7453599999999998</v>
      </c>
      <c r="FW77">
        <v>2.1508799999999999</v>
      </c>
      <c r="FX77">
        <v>2.3962400000000001</v>
      </c>
      <c r="FY77">
        <v>32.842399999999998</v>
      </c>
      <c r="FZ77">
        <v>14.4998</v>
      </c>
      <c r="GA77">
        <v>19</v>
      </c>
      <c r="GB77">
        <v>621.07799999999997</v>
      </c>
      <c r="GC77">
        <v>676.39300000000003</v>
      </c>
      <c r="GD77">
        <v>20.002600000000001</v>
      </c>
      <c r="GE77">
        <v>31.769400000000001</v>
      </c>
      <c r="GF77">
        <v>30.000299999999999</v>
      </c>
      <c r="GG77">
        <v>31.706299999999999</v>
      </c>
      <c r="GH77">
        <v>31.692799999999998</v>
      </c>
      <c r="GI77">
        <v>27.289200000000001</v>
      </c>
      <c r="GJ77">
        <v>21.452100000000002</v>
      </c>
      <c r="GK77">
        <v>4.5029000000000003</v>
      </c>
      <c r="GL77">
        <v>20</v>
      </c>
      <c r="GM77">
        <v>420</v>
      </c>
      <c r="GN77">
        <v>21.8734</v>
      </c>
      <c r="GO77">
        <v>99.925299999999993</v>
      </c>
      <c r="GP77">
        <v>100.47199999999999</v>
      </c>
    </row>
    <row r="78" spans="1:198" x14ac:dyDescent="0.25">
      <c r="A78">
        <v>62</v>
      </c>
      <c r="B78">
        <v>1654279633.0999999</v>
      </c>
      <c r="C78">
        <v>6432</v>
      </c>
      <c r="D78" t="s">
        <v>474</v>
      </c>
      <c r="E78" t="s">
        <v>475</v>
      </c>
      <c r="F78">
        <v>15</v>
      </c>
      <c r="G78">
        <v>1654279625.349999</v>
      </c>
      <c r="H78">
        <f t="shared" si="30"/>
        <v>4.168640778085657E-3</v>
      </c>
      <c r="I78">
        <f t="shared" si="31"/>
        <v>4.1686407780856571</v>
      </c>
      <c r="J78">
        <f t="shared" si="32"/>
        <v>13.136991029775789</v>
      </c>
      <c r="K78">
        <f t="shared" si="33"/>
        <v>414.04243333333329</v>
      </c>
      <c r="L78">
        <f t="shared" si="34"/>
        <v>323.45961744154141</v>
      </c>
      <c r="M78">
        <f t="shared" si="35"/>
        <v>27.384370217006715</v>
      </c>
      <c r="N78">
        <f t="shared" si="36"/>
        <v>35.053189543821432</v>
      </c>
      <c r="O78">
        <f t="shared" si="37"/>
        <v>0.26959381005813965</v>
      </c>
      <c r="P78">
        <f t="shared" si="38"/>
        <v>3.186849288357017</v>
      </c>
      <c r="Q78">
        <f t="shared" si="39"/>
        <v>0.25753417409778706</v>
      </c>
      <c r="R78">
        <f t="shared" si="40"/>
        <v>0.16199741028912368</v>
      </c>
      <c r="S78">
        <f t="shared" si="41"/>
        <v>71.196880836061496</v>
      </c>
      <c r="T78">
        <f t="shared" si="42"/>
        <v>25.088160423005892</v>
      </c>
      <c r="U78">
        <f t="shared" si="43"/>
        <v>25.72705333333333</v>
      </c>
      <c r="V78">
        <f t="shared" si="44"/>
        <v>3.3201431378057755</v>
      </c>
      <c r="W78">
        <f t="shared" si="45"/>
        <v>60.107019971484085</v>
      </c>
      <c r="X78">
        <f t="shared" si="46"/>
        <v>1.9927583889278733</v>
      </c>
      <c r="Y78">
        <f t="shared" si="47"/>
        <v>3.3153505029417123</v>
      </c>
      <c r="Z78">
        <f t="shared" si="48"/>
        <v>1.3273847488779023</v>
      </c>
      <c r="AA78">
        <f t="shared" si="49"/>
        <v>-183.83705831357747</v>
      </c>
      <c r="AB78">
        <f t="shared" si="50"/>
        <v>-4.1852774427941455</v>
      </c>
      <c r="AC78">
        <f t="shared" si="51"/>
        <v>-0.27979791716240077</v>
      </c>
      <c r="AD78">
        <f t="shared" si="52"/>
        <v>-117.10525283747252</v>
      </c>
      <c r="AE78">
        <v>0</v>
      </c>
      <c r="AF78">
        <v>0</v>
      </c>
      <c r="AG78">
        <f t="shared" si="53"/>
        <v>1</v>
      </c>
      <c r="AH78">
        <f t="shared" si="54"/>
        <v>0</v>
      </c>
      <c r="AI78">
        <f t="shared" si="55"/>
        <v>44909.174074321294</v>
      </c>
      <c r="AJ78">
        <f t="shared" si="56"/>
        <v>400.03859999999992</v>
      </c>
      <c r="AK78">
        <f t="shared" si="57"/>
        <v>340.31684180642458</v>
      </c>
      <c r="AL78">
        <f t="shared" si="58"/>
        <v>0.8507100110000001</v>
      </c>
      <c r="AM78">
        <f t="shared" si="59"/>
        <v>0.17797502750000002</v>
      </c>
      <c r="AN78">
        <v>2.4</v>
      </c>
      <c r="AO78">
        <v>0.5</v>
      </c>
      <c r="AP78" t="s">
        <v>331</v>
      </c>
      <c r="AQ78">
        <v>2</v>
      </c>
      <c r="AR78">
        <v>1654279625.349999</v>
      </c>
      <c r="AS78">
        <v>414.04243333333329</v>
      </c>
      <c r="AT78">
        <v>419.98759999999999</v>
      </c>
      <c r="AU78">
        <v>23.538129999999999</v>
      </c>
      <c r="AV78">
        <v>21.909929999999999</v>
      </c>
      <c r="AW78">
        <v>411.18116666666668</v>
      </c>
      <c r="AX78">
        <v>23.267696666666669</v>
      </c>
      <c r="AY78">
        <v>600.00276666666662</v>
      </c>
      <c r="AZ78">
        <v>84.560863333333344</v>
      </c>
      <c r="BA78">
        <v>9.9999230000000022E-2</v>
      </c>
      <c r="BB78">
        <v>25.702693333333329</v>
      </c>
      <c r="BC78">
        <v>25.72705333333333</v>
      </c>
      <c r="BD78">
        <v>999.9000000000002</v>
      </c>
      <c r="BE78">
        <v>0</v>
      </c>
      <c r="BF78">
        <v>0</v>
      </c>
      <c r="BG78">
        <v>10000.368</v>
      </c>
      <c r="BH78">
        <v>123.4104333333333</v>
      </c>
      <c r="BI78">
        <v>10.32316966666667</v>
      </c>
      <c r="BJ78">
        <v>-5.9452150000000001</v>
      </c>
      <c r="BK78">
        <v>424.02306666666669</v>
      </c>
      <c r="BL78">
        <v>429.39563333333331</v>
      </c>
      <c r="BM78">
        <v>1.6282006666666671</v>
      </c>
      <c r="BN78">
        <v>419.98759999999999</v>
      </c>
      <c r="BO78">
        <v>21.909929999999999</v>
      </c>
      <c r="BP78">
        <v>1.990404333333333</v>
      </c>
      <c r="BQ78">
        <v>1.852722</v>
      </c>
      <c r="BR78">
        <v>17.368206666666669</v>
      </c>
      <c r="BS78">
        <v>16.23885666666667</v>
      </c>
      <c r="BT78">
        <v>400.03859999999992</v>
      </c>
      <c r="BU78">
        <v>0.64299963333333343</v>
      </c>
      <c r="BV78">
        <v>0.35700036666666668</v>
      </c>
      <c r="BW78">
        <v>35.969433333333328</v>
      </c>
      <c r="BX78">
        <v>6681.4</v>
      </c>
      <c r="BY78">
        <v>1654279080.5999999</v>
      </c>
      <c r="BZ78" t="s">
        <v>463</v>
      </c>
      <c r="CA78">
        <v>1654279080.5999999</v>
      </c>
      <c r="CB78">
        <v>1654279080.5999999</v>
      </c>
      <c r="CC78">
        <v>7</v>
      </c>
      <c r="CD78">
        <v>-0.42899999999999999</v>
      </c>
      <c r="CE78">
        <v>1.2999999999999999E-2</v>
      </c>
      <c r="CF78">
        <v>2.8620000000000001</v>
      </c>
      <c r="CG78">
        <v>0.20699999999999999</v>
      </c>
      <c r="CH78">
        <v>420</v>
      </c>
      <c r="CI78">
        <v>21</v>
      </c>
      <c r="CJ78">
        <v>0.42</v>
      </c>
      <c r="CK78">
        <v>0.05</v>
      </c>
      <c r="CL78">
        <v>-5.9395697500000004</v>
      </c>
      <c r="CM78">
        <v>-9.5356660412739075E-2</v>
      </c>
      <c r="CN78">
        <v>2.7343706175964811E-2</v>
      </c>
      <c r="CO78">
        <v>1</v>
      </c>
      <c r="CP78">
        <v>1.62952725</v>
      </c>
      <c r="CQ78">
        <v>-3.3092645403381082E-2</v>
      </c>
      <c r="CR78">
        <v>3.6112885425426729E-3</v>
      </c>
      <c r="CS78">
        <v>1</v>
      </c>
      <c r="CT78">
        <v>2</v>
      </c>
      <c r="CU78">
        <v>2</v>
      </c>
      <c r="CV78" t="s">
        <v>333</v>
      </c>
      <c r="CW78">
        <v>3.2283599999999999</v>
      </c>
      <c r="CX78">
        <v>2.7811699999999999</v>
      </c>
      <c r="CY78">
        <v>8.0397399999999994E-2</v>
      </c>
      <c r="CZ78">
        <v>8.2783399999999993E-2</v>
      </c>
      <c r="DA78">
        <v>9.85066E-2</v>
      </c>
      <c r="DB78">
        <v>9.6006400000000006E-2</v>
      </c>
      <c r="DC78">
        <v>23106.6</v>
      </c>
      <c r="DD78">
        <v>22760.1</v>
      </c>
      <c r="DE78">
        <v>24173.1</v>
      </c>
      <c r="DF78">
        <v>22118.1</v>
      </c>
      <c r="DG78">
        <v>32212.5</v>
      </c>
      <c r="DH78">
        <v>25519.9</v>
      </c>
      <c r="DI78">
        <v>39518.9</v>
      </c>
      <c r="DJ78">
        <v>30636.3</v>
      </c>
      <c r="DK78">
        <v>2.12913</v>
      </c>
      <c r="DL78">
        <v>2.1656300000000002</v>
      </c>
      <c r="DM78">
        <v>-5.8852099999999997E-2</v>
      </c>
      <c r="DN78">
        <v>0</v>
      </c>
      <c r="DO78">
        <v>26.684999999999999</v>
      </c>
      <c r="DP78">
        <v>999.9</v>
      </c>
      <c r="DQ78">
        <v>60.7</v>
      </c>
      <c r="DR78">
        <v>28</v>
      </c>
      <c r="DS78">
        <v>27.242000000000001</v>
      </c>
      <c r="DT78">
        <v>63.686300000000003</v>
      </c>
      <c r="DU78">
        <v>15.3726</v>
      </c>
      <c r="DV78">
        <v>2</v>
      </c>
      <c r="DW78">
        <v>0.37071599999999999</v>
      </c>
      <c r="DX78">
        <v>5.6940900000000001</v>
      </c>
      <c r="DY78">
        <v>20.270600000000002</v>
      </c>
      <c r="DZ78">
        <v>5.2276199999999999</v>
      </c>
      <c r="EA78">
        <v>11.944100000000001</v>
      </c>
      <c r="EB78">
        <v>4.97715</v>
      </c>
      <c r="EC78">
        <v>3.2810000000000001</v>
      </c>
      <c r="ED78">
        <v>1242</v>
      </c>
      <c r="EE78">
        <v>4372.7</v>
      </c>
      <c r="EF78">
        <v>365.6</v>
      </c>
      <c r="EG78">
        <v>103.2</v>
      </c>
      <c r="EH78">
        <v>4.9716800000000001</v>
      </c>
      <c r="EI78">
        <v>1.8615699999999999</v>
      </c>
      <c r="EJ78">
        <v>1.8670199999999999</v>
      </c>
      <c r="EK78">
        <v>1.8582399999999999</v>
      </c>
      <c r="EL78">
        <v>1.8627</v>
      </c>
      <c r="EM78">
        <v>1.8632500000000001</v>
      </c>
      <c r="EN78">
        <v>1.8640699999999999</v>
      </c>
      <c r="EO78">
        <v>1.8599600000000001</v>
      </c>
      <c r="EP78">
        <v>0</v>
      </c>
      <c r="EQ78">
        <v>0</v>
      </c>
      <c r="ER78">
        <v>0</v>
      </c>
      <c r="ES78">
        <v>0</v>
      </c>
      <c r="ET78" t="s">
        <v>334</v>
      </c>
      <c r="EU78" t="s">
        <v>335</v>
      </c>
      <c r="EV78" t="s">
        <v>336</v>
      </c>
      <c r="EW78" t="s">
        <v>336</v>
      </c>
      <c r="EX78" t="s">
        <v>336</v>
      </c>
      <c r="EY78" t="s">
        <v>336</v>
      </c>
      <c r="EZ78">
        <v>0</v>
      </c>
      <c r="FA78">
        <v>100</v>
      </c>
      <c r="FB78">
        <v>100</v>
      </c>
      <c r="FC78">
        <v>2.8610000000000002</v>
      </c>
      <c r="FD78">
        <v>0.27029999999999998</v>
      </c>
      <c r="FE78">
        <v>2.712457909649721</v>
      </c>
      <c r="FF78">
        <v>6.7843858137211317E-4</v>
      </c>
      <c r="FG78">
        <v>-9.1149672394835243E-7</v>
      </c>
      <c r="FH78">
        <v>3.4220399332756191E-10</v>
      </c>
      <c r="FI78">
        <v>4.5466536932167498E-2</v>
      </c>
      <c r="FJ78">
        <v>-1.0294496597657229E-2</v>
      </c>
      <c r="FK78">
        <v>9.3241379300954626E-4</v>
      </c>
      <c r="FL78">
        <v>-3.1998259251072341E-6</v>
      </c>
      <c r="FM78">
        <v>1</v>
      </c>
      <c r="FN78">
        <v>2092</v>
      </c>
      <c r="FO78">
        <v>0</v>
      </c>
      <c r="FP78">
        <v>27</v>
      </c>
      <c r="FQ78">
        <v>9.1999999999999993</v>
      </c>
      <c r="FR78">
        <v>9.1999999999999993</v>
      </c>
      <c r="FS78">
        <v>1.3623000000000001</v>
      </c>
      <c r="FT78">
        <v>2.4011200000000001</v>
      </c>
      <c r="FU78">
        <v>2.1496599999999999</v>
      </c>
      <c r="FV78">
        <v>2.7453599999999998</v>
      </c>
      <c r="FW78">
        <v>2.1508799999999999</v>
      </c>
      <c r="FX78">
        <v>2.3645</v>
      </c>
      <c r="FY78">
        <v>32.9315</v>
      </c>
      <c r="FZ78">
        <v>14.491</v>
      </c>
      <c r="GA78">
        <v>19</v>
      </c>
      <c r="GB78">
        <v>620.90599999999995</v>
      </c>
      <c r="GC78">
        <v>675.71400000000006</v>
      </c>
      <c r="GD78">
        <v>19.9969</v>
      </c>
      <c r="GE78">
        <v>31.7881</v>
      </c>
      <c r="GF78">
        <v>29.9999</v>
      </c>
      <c r="GG78">
        <v>31.700700000000001</v>
      </c>
      <c r="GH78">
        <v>31.6768</v>
      </c>
      <c r="GI78">
        <v>27.294</v>
      </c>
      <c r="GJ78">
        <v>21.452100000000002</v>
      </c>
      <c r="GK78">
        <v>4.1328300000000002</v>
      </c>
      <c r="GL78">
        <v>20</v>
      </c>
      <c r="GM78">
        <v>420</v>
      </c>
      <c r="GN78">
        <v>21.8934</v>
      </c>
      <c r="GO78">
        <v>99.932299999999998</v>
      </c>
      <c r="GP78">
        <v>100.482</v>
      </c>
    </row>
    <row r="79" spans="1:198" x14ac:dyDescent="0.25">
      <c r="A79">
        <v>63</v>
      </c>
      <c r="B79">
        <v>1654279693.5999999</v>
      </c>
      <c r="C79">
        <v>6492.5</v>
      </c>
      <c r="D79" t="s">
        <v>476</v>
      </c>
      <c r="E79" t="s">
        <v>477</v>
      </c>
      <c r="F79">
        <v>15</v>
      </c>
      <c r="G79">
        <v>1654279685.849999</v>
      </c>
      <c r="H79">
        <f t="shared" si="30"/>
        <v>3.8883545690431261E-3</v>
      </c>
      <c r="I79">
        <f t="shared" si="31"/>
        <v>3.888354569043126</v>
      </c>
      <c r="J79">
        <f t="shared" si="32"/>
        <v>8.5214519911163453</v>
      </c>
      <c r="K79">
        <f t="shared" si="33"/>
        <v>415.91016666666673</v>
      </c>
      <c r="L79">
        <f t="shared" si="34"/>
        <v>351.10065141927367</v>
      </c>
      <c r="M79">
        <f t="shared" si="35"/>
        <v>29.724218488709994</v>
      </c>
      <c r="N79">
        <f t="shared" si="36"/>
        <v>35.210998942046238</v>
      </c>
      <c r="O79">
        <f t="shared" si="37"/>
        <v>0.25662908581417293</v>
      </c>
      <c r="P79">
        <f t="shared" si="38"/>
        <v>3.1873692758171321</v>
      </c>
      <c r="Q79">
        <f t="shared" si="39"/>
        <v>0.24567782905539645</v>
      </c>
      <c r="R79">
        <f t="shared" si="40"/>
        <v>0.15449362585726301</v>
      </c>
      <c r="S79">
        <f t="shared" si="41"/>
        <v>35.599244033145155</v>
      </c>
      <c r="T79">
        <f t="shared" si="42"/>
        <v>24.938111642491663</v>
      </c>
      <c r="U79">
        <f t="shared" si="43"/>
        <v>25.57376</v>
      </c>
      <c r="V79">
        <f t="shared" si="44"/>
        <v>3.2900844091127244</v>
      </c>
      <c r="W79">
        <f t="shared" si="45"/>
        <v>60.166437144428386</v>
      </c>
      <c r="X79">
        <f t="shared" si="46"/>
        <v>1.9919645381052509</v>
      </c>
      <c r="Y79">
        <f t="shared" si="47"/>
        <v>3.3107570144523897</v>
      </c>
      <c r="Z79">
        <f t="shared" si="48"/>
        <v>1.2981198710074735</v>
      </c>
      <c r="AA79">
        <f t="shared" si="49"/>
        <v>-171.47643649480187</v>
      </c>
      <c r="AB79">
        <f t="shared" si="50"/>
        <v>18.138588683609715</v>
      </c>
      <c r="AC79">
        <f t="shared" si="51"/>
        <v>1.2113441101410338</v>
      </c>
      <c r="AD79">
        <f t="shared" si="52"/>
        <v>-116.52725966790597</v>
      </c>
      <c r="AE79">
        <v>0</v>
      </c>
      <c r="AF79">
        <v>0</v>
      </c>
      <c r="AG79">
        <f t="shared" si="53"/>
        <v>1</v>
      </c>
      <c r="AH79">
        <f t="shared" si="54"/>
        <v>0</v>
      </c>
      <c r="AI79">
        <f t="shared" si="55"/>
        <v>44922.177258664</v>
      </c>
      <c r="AJ79">
        <f t="shared" si="56"/>
        <v>200.0239333333333</v>
      </c>
      <c r="AK79">
        <f t="shared" si="57"/>
        <v>170.16235412525802</v>
      </c>
      <c r="AL79">
        <f t="shared" si="58"/>
        <v>0.85070996899999984</v>
      </c>
      <c r="AM79">
        <f t="shared" si="59"/>
        <v>0.17797492249999997</v>
      </c>
      <c r="AN79">
        <v>2.4</v>
      </c>
      <c r="AO79">
        <v>0.5</v>
      </c>
      <c r="AP79" t="s">
        <v>331</v>
      </c>
      <c r="AQ79">
        <v>2</v>
      </c>
      <c r="AR79">
        <v>1654279685.849999</v>
      </c>
      <c r="AS79">
        <v>415.91016666666673</v>
      </c>
      <c r="AT79">
        <v>419.96566666666672</v>
      </c>
      <c r="AU79">
        <v>23.52896333333333</v>
      </c>
      <c r="AV79">
        <v>22.01020333333333</v>
      </c>
      <c r="AW79">
        <v>413.04893333333342</v>
      </c>
      <c r="AX79">
        <v>23.25878333333333</v>
      </c>
      <c r="AY79">
        <v>599.99456666666663</v>
      </c>
      <c r="AZ79">
        <v>84.56012666666669</v>
      </c>
      <c r="BA79">
        <v>9.9979683333333347E-2</v>
      </c>
      <c r="BB79">
        <v>25.679316666666669</v>
      </c>
      <c r="BC79">
        <v>25.57376</v>
      </c>
      <c r="BD79">
        <v>999.9000000000002</v>
      </c>
      <c r="BE79">
        <v>0</v>
      </c>
      <c r="BF79">
        <v>0</v>
      </c>
      <c r="BG79">
        <v>10002.66166666667</v>
      </c>
      <c r="BH79">
        <v>61.917496666666672</v>
      </c>
      <c r="BI79">
        <v>9.444804333333332</v>
      </c>
      <c r="BJ79">
        <v>-4.0553530000000002</v>
      </c>
      <c r="BK79">
        <v>425.93193333333329</v>
      </c>
      <c r="BL79">
        <v>429.41709999999989</v>
      </c>
      <c r="BM79">
        <v>1.5187580000000001</v>
      </c>
      <c r="BN79">
        <v>419.96566666666672</v>
      </c>
      <c r="BO79">
        <v>22.01020333333333</v>
      </c>
      <c r="BP79">
        <v>1.989612333333334</v>
      </c>
      <c r="BQ79">
        <v>1.8611850000000001</v>
      </c>
      <c r="BR79">
        <v>17.36190666666667</v>
      </c>
      <c r="BS79">
        <v>16.31036666666666</v>
      </c>
      <c r="BT79">
        <v>200.0239333333333</v>
      </c>
      <c r="BU79">
        <v>0.64300103333333325</v>
      </c>
      <c r="BV79">
        <v>0.35699896666666658</v>
      </c>
      <c r="BW79">
        <v>35.187503333333332</v>
      </c>
      <c r="BX79">
        <v>3340.779</v>
      </c>
      <c r="BY79">
        <v>1654279080.5999999</v>
      </c>
      <c r="BZ79" t="s">
        <v>463</v>
      </c>
      <c r="CA79">
        <v>1654279080.5999999</v>
      </c>
      <c r="CB79">
        <v>1654279080.5999999</v>
      </c>
      <c r="CC79">
        <v>7</v>
      </c>
      <c r="CD79">
        <v>-0.42899999999999999</v>
      </c>
      <c r="CE79">
        <v>1.2999999999999999E-2</v>
      </c>
      <c r="CF79">
        <v>2.8620000000000001</v>
      </c>
      <c r="CG79">
        <v>0.20699999999999999</v>
      </c>
      <c r="CH79">
        <v>420</v>
      </c>
      <c r="CI79">
        <v>21</v>
      </c>
      <c r="CJ79">
        <v>0.42</v>
      </c>
      <c r="CK79">
        <v>0.05</v>
      </c>
      <c r="CL79">
        <v>-4.0578077500000003</v>
      </c>
      <c r="CM79">
        <v>8.7392082551604869E-2</v>
      </c>
      <c r="CN79">
        <v>3.6062044346341443E-2</v>
      </c>
      <c r="CO79">
        <v>1</v>
      </c>
      <c r="CP79">
        <v>1.5172637499999999</v>
      </c>
      <c r="CQ79">
        <v>1.7266378986857119E-2</v>
      </c>
      <c r="CR79">
        <v>3.1734379523633369E-3</v>
      </c>
      <c r="CS79">
        <v>1</v>
      </c>
      <c r="CT79">
        <v>2</v>
      </c>
      <c r="CU79">
        <v>2</v>
      </c>
      <c r="CV79" t="s">
        <v>333</v>
      </c>
      <c r="CW79">
        <v>3.22818</v>
      </c>
      <c r="CX79">
        <v>2.78098</v>
      </c>
      <c r="CY79">
        <v>8.06867E-2</v>
      </c>
      <c r="CZ79">
        <v>8.2789399999999999E-2</v>
      </c>
      <c r="DA79">
        <v>9.8503099999999996E-2</v>
      </c>
      <c r="DB79">
        <v>9.6318299999999996E-2</v>
      </c>
      <c r="DC79">
        <v>23100.5</v>
      </c>
      <c r="DD79">
        <v>22760.1</v>
      </c>
      <c r="DE79">
        <v>24174.400000000001</v>
      </c>
      <c r="DF79">
        <v>22118.2</v>
      </c>
      <c r="DG79">
        <v>32214</v>
      </c>
      <c r="DH79">
        <v>25511</v>
      </c>
      <c r="DI79">
        <v>39520.699999999997</v>
      </c>
      <c r="DJ79">
        <v>30636.2</v>
      </c>
      <c r="DK79">
        <v>2.1291000000000002</v>
      </c>
      <c r="DL79">
        <v>2.1657700000000002</v>
      </c>
      <c r="DM79">
        <v>-6.5412399999999996E-2</v>
      </c>
      <c r="DN79">
        <v>0</v>
      </c>
      <c r="DO79">
        <v>26.628299999999999</v>
      </c>
      <c r="DP79">
        <v>999.9</v>
      </c>
      <c r="DQ79">
        <v>60.5</v>
      </c>
      <c r="DR79">
        <v>28</v>
      </c>
      <c r="DS79">
        <v>27.149699999999999</v>
      </c>
      <c r="DT79">
        <v>63.926299999999998</v>
      </c>
      <c r="DU79">
        <v>15.464700000000001</v>
      </c>
      <c r="DV79">
        <v>2</v>
      </c>
      <c r="DW79">
        <v>0.36899900000000002</v>
      </c>
      <c r="DX79">
        <v>5.66296</v>
      </c>
      <c r="DY79">
        <v>20.2728</v>
      </c>
      <c r="DZ79">
        <v>5.2232799999999999</v>
      </c>
      <c r="EA79">
        <v>11.944100000000001</v>
      </c>
      <c r="EB79">
        <v>4.9760499999999999</v>
      </c>
      <c r="EC79">
        <v>3.2805</v>
      </c>
      <c r="ED79">
        <v>1243.7</v>
      </c>
      <c r="EE79">
        <v>4381.1000000000004</v>
      </c>
      <c r="EF79">
        <v>367.6</v>
      </c>
      <c r="EG79">
        <v>103.2</v>
      </c>
      <c r="EH79">
        <v>4.9716899999999997</v>
      </c>
      <c r="EI79">
        <v>1.8615699999999999</v>
      </c>
      <c r="EJ79">
        <v>1.867</v>
      </c>
      <c r="EK79">
        <v>1.85825</v>
      </c>
      <c r="EL79">
        <v>1.8627</v>
      </c>
      <c r="EM79">
        <v>1.8632500000000001</v>
      </c>
      <c r="EN79">
        <v>1.8640600000000001</v>
      </c>
      <c r="EO79">
        <v>1.8599600000000001</v>
      </c>
      <c r="EP79">
        <v>0</v>
      </c>
      <c r="EQ79">
        <v>0</v>
      </c>
      <c r="ER79">
        <v>0</v>
      </c>
      <c r="ES79">
        <v>0</v>
      </c>
      <c r="ET79" t="s">
        <v>334</v>
      </c>
      <c r="EU79" t="s">
        <v>335</v>
      </c>
      <c r="EV79" t="s">
        <v>336</v>
      </c>
      <c r="EW79" t="s">
        <v>336</v>
      </c>
      <c r="EX79" t="s">
        <v>336</v>
      </c>
      <c r="EY79" t="s">
        <v>336</v>
      </c>
      <c r="EZ79">
        <v>0</v>
      </c>
      <c r="FA79">
        <v>100</v>
      </c>
      <c r="FB79">
        <v>100</v>
      </c>
      <c r="FC79">
        <v>2.8610000000000002</v>
      </c>
      <c r="FD79">
        <v>0.27029999999999998</v>
      </c>
      <c r="FE79">
        <v>2.712457909649721</v>
      </c>
      <c r="FF79">
        <v>6.7843858137211317E-4</v>
      </c>
      <c r="FG79">
        <v>-9.1149672394835243E-7</v>
      </c>
      <c r="FH79">
        <v>3.4220399332756191E-10</v>
      </c>
      <c r="FI79">
        <v>4.5466536932167498E-2</v>
      </c>
      <c r="FJ79">
        <v>-1.0294496597657229E-2</v>
      </c>
      <c r="FK79">
        <v>9.3241379300954626E-4</v>
      </c>
      <c r="FL79">
        <v>-3.1998259251072341E-6</v>
      </c>
      <c r="FM79">
        <v>1</v>
      </c>
      <c r="FN79">
        <v>2092</v>
      </c>
      <c r="FO79">
        <v>0</v>
      </c>
      <c r="FP79">
        <v>27</v>
      </c>
      <c r="FQ79">
        <v>10.199999999999999</v>
      </c>
      <c r="FR79">
        <v>10.199999999999999</v>
      </c>
      <c r="FS79">
        <v>1.3623000000000001</v>
      </c>
      <c r="FT79">
        <v>2.4011200000000001</v>
      </c>
      <c r="FU79">
        <v>2.1496599999999999</v>
      </c>
      <c r="FV79">
        <v>2.7441399999999998</v>
      </c>
      <c r="FW79">
        <v>2.1508799999999999</v>
      </c>
      <c r="FX79">
        <v>2.3986800000000001</v>
      </c>
      <c r="FY79">
        <v>33.020600000000002</v>
      </c>
      <c r="FZ79">
        <v>14.4735</v>
      </c>
      <c r="GA79">
        <v>19</v>
      </c>
      <c r="GB79">
        <v>620.70899999999995</v>
      </c>
      <c r="GC79">
        <v>675.61500000000001</v>
      </c>
      <c r="GD79">
        <v>19.997499999999999</v>
      </c>
      <c r="GE79">
        <v>31.775500000000001</v>
      </c>
      <c r="GF79">
        <v>30</v>
      </c>
      <c r="GG79">
        <v>31.683299999999999</v>
      </c>
      <c r="GH79">
        <v>31.6568</v>
      </c>
      <c r="GI79">
        <v>27.300899999999999</v>
      </c>
      <c r="GJ79">
        <v>21.178699999999999</v>
      </c>
      <c r="GK79">
        <v>3.7621699999999998</v>
      </c>
      <c r="GL79">
        <v>20</v>
      </c>
      <c r="GM79">
        <v>420</v>
      </c>
      <c r="GN79">
        <v>21.982500000000002</v>
      </c>
      <c r="GO79">
        <v>99.936999999999998</v>
      </c>
      <c r="GP79">
        <v>100.482</v>
      </c>
    </row>
    <row r="80" spans="1:198" x14ac:dyDescent="0.25">
      <c r="A80">
        <v>64</v>
      </c>
      <c r="B80">
        <v>1654279754.0999999</v>
      </c>
      <c r="C80">
        <v>6553</v>
      </c>
      <c r="D80" t="s">
        <v>478</v>
      </c>
      <c r="E80" t="s">
        <v>479</v>
      </c>
      <c r="F80">
        <v>15</v>
      </c>
      <c r="G80">
        <v>1654279746.349999</v>
      </c>
      <c r="H80">
        <f t="shared" si="30"/>
        <v>3.7882856232478502E-3</v>
      </c>
      <c r="I80">
        <f t="shared" si="31"/>
        <v>3.7882856232478503</v>
      </c>
      <c r="J80">
        <f t="shared" si="32"/>
        <v>4.3318762556320314</v>
      </c>
      <c r="K80">
        <f t="shared" si="33"/>
        <v>417.6398333333334</v>
      </c>
      <c r="L80">
        <f t="shared" si="34"/>
        <v>379.05661919500483</v>
      </c>
      <c r="M80">
        <f t="shared" si="35"/>
        <v>32.091026726268638</v>
      </c>
      <c r="N80">
        <f t="shared" si="36"/>
        <v>35.357491136593232</v>
      </c>
      <c r="O80">
        <f t="shared" si="37"/>
        <v>0.25127697404230709</v>
      </c>
      <c r="P80">
        <f t="shared" si="38"/>
        <v>3.1861683975129824</v>
      </c>
      <c r="Q80">
        <f t="shared" si="39"/>
        <v>0.24076390200017281</v>
      </c>
      <c r="R80">
        <f t="shared" si="40"/>
        <v>0.15138534320375549</v>
      </c>
      <c r="S80">
        <f t="shared" si="41"/>
        <v>17.79782885669087</v>
      </c>
      <c r="T80">
        <f t="shared" si="42"/>
        <v>24.874966109561491</v>
      </c>
      <c r="U80">
        <f t="shared" si="43"/>
        <v>25.510453333333331</v>
      </c>
      <c r="V80">
        <f t="shared" si="44"/>
        <v>3.2777403703564318</v>
      </c>
      <c r="W80">
        <f t="shared" si="45"/>
        <v>59.982651954286638</v>
      </c>
      <c r="X80">
        <f t="shared" si="46"/>
        <v>1.987078136341117</v>
      </c>
      <c r="Y80">
        <f t="shared" si="47"/>
        <v>3.3127547242417501</v>
      </c>
      <c r="Z80">
        <f t="shared" si="48"/>
        <v>1.2906622340153149</v>
      </c>
      <c r="AA80">
        <f t="shared" si="49"/>
        <v>-167.06339598523019</v>
      </c>
      <c r="AB80">
        <f t="shared" si="50"/>
        <v>30.753040962785576</v>
      </c>
      <c r="AC80">
        <f t="shared" si="51"/>
        <v>2.0539972940948172</v>
      </c>
      <c r="AD80">
        <f t="shared" si="52"/>
        <v>-116.45852887165893</v>
      </c>
      <c r="AE80">
        <v>0</v>
      </c>
      <c r="AF80">
        <v>0</v>
      </c>
      <c r="AG80">
        <f t="shared" si="53"/>
        <v>1</v>
      </c>
      <c r="AH80">
        <f t="shared" si="54"/>
        <v>0</v>
      </c>
      <c r="AI80">
        <f t="shared" si="55"/>
        <v>44898.700978330911</v>
      </c>
      <c r="AJ80">
        <f t="shared" si="56"/>
        <v>100.0013533333333</v>
      </c>
      <c r="AK80">
        <f t="shared" si="57"/>
        <v>85.072183894641142</v>
      </c>
      <c r="AL80">
        <f t="shared" si="58"/>
        <v>0.85071032599999985</v>
      </c>
      <c r="AM80">
        <f t="shared" si="59"/>
        <v>0.17797587995999997</v>
      </c>
      <c r="AN80">
        <v>2.4</v>
      </c>
      <c r="AO80">
        <v>0.5</v>
      </c>
      <c r="AP80" t="s">
        <v>331</v>
      </c>
      <c r="AQ80">
        <v>2</v>
      </c>
      <c r="AR80">
        <v>1654279746.349999</v>
      </c>
      <c r="AS80">
        <v>417.6398333333334</v>
      </c>
      <c r="AT80">
        <v>420.00540000000001</v>
      </c>
      <c r="AU80">
        <v>23.471206666666671</v>
      </c>
      <c r="AV80">
        <v>21.991483333333331</v>
      </c>
      <c r="AW80">
        <v>414.77843333333328</v>
      </c>
      <c r="AX80">
        <v>23.202596666666668</v>
      </c>
      <c r="AY80">
        <v>600.01</v>
      </c>
      <c r="AZ80">
        <v>84.560233333333343</v>
      </c>
      <c r="BA80">
        <v>0.1000129233333333</v>
      </c>
      <c r="BB80">
        <v>25.689486666666671</v>
      </c>
      <c r="BC80">
        <v>25.510453333333331</v>
      </c>
      <c r="BD80">
        <v>999.9000000000002</v>
      </c>
      <c r="BE80">
        <v>0</v>
      </c>
      <c r="BF80">
        <v>0</v>
      </c>
      <c r="BG80">
        <v>9997.5533333333333</v>
      </c>
      <c r="BH80">
        <v>30.624883333333329</v>
      </c>
      <c r="BI80">
        <v>12.39134333333333</v>
      </c>
      <c r="BJ80">
        <v>-2.3655400000000002</v>
      </c>
      <c r="BK80">
        <v>427.6780333333333</v>
      </c>
      <c r="BL80">
        <v>429.44963333333328</v>
      </c>
      <c r="BM80">
        <v>1.479721666666667</v>
      </c>
      <c r="BN80">
        <v>420.00540000000001</v>
      </c>
      <c r="BO80">
        <v>21.991483333333331</v>
      </c>
      <c r="BP80">
        <v>1.984731</v>
      </c>
      <c r="BQ80">
        <v>1.8596056666666669</v>
      </c>
      <c r="BR80">
        <v>17.323039999999999</v>
      </c>
      <c r="BS80">
        <v>16.297033333333339</v>
      </c>
      <c r="BT80">
        <v>100.0013533333333</v>
      </c>
      <c r="BU80">
        <v>0.64298816666666669</v>
      </c>
      <c r="BV80">
        <v>0.35701179999999988</v>
      </c>
      <c r="BW80">
        <v>35.420830000000002</v>
      </c>
      <c r="BX80">
        <v>1670.2006666666671</v>
      </c>
      <c r="BY80">
        <v>1654279080.5999999</v>
      </c>
      <c r="BZ80" t="s">
        <v>463</v>
      </c>
      <c r="CA80">
        <v>1654279080.5999999</v>
      </c>
      <c r="CB80">
        <v>1654279080.5999999</v>
      </c>
      <c r="CC80">
        <v>7</v>
      </c>
      <c r="CD80">
        <v>-0.42899999999999999</v>
      </c>
      <c r="CE80">
        <v>1.2999999999999999E-2</v>
      </c>
      <c r="CF80">
        <v>2.8620000000000001</v>
      </c>
      <c r="CG80">
        <v>0.20699999999999999</v>
      </c>
      <c r="CH80">
        <v>420</v>
      </c>
      <c r="CI80">
        <v>21</v>
      </c>
      <c r="CJ80">
        <v>0.42</v>
      </c>
      <c r="CK80">
        <v>0.05</v>
      </c>
      <c r="CL80">
        <v>-2.3561034146341462</v>
      </c>
      <c r="CM80">
        <v>-0.12646996515679829</v>
      </c>
      <c r="CN80">
        <v>3.4251670680973137E-2</v>
      </c>
      <c r="CO80">
        <v>0</v>
      </c>
      <c r="CP80">
        <v>1.480758292682927</v>
      </c>
      <c r="CQ80">
        <v>-2.1082369337977851E-2</v>
      </c>
      <c r="CR80">
        <v>2.3141335653412728E-3</v>
      </c>
      <c r="CS80">
        <v>1</v>
      </c>
      <c r="CT80">
        <v>1</v>
      </c>
      <c r="CU80">
        <v>2</v>
      </c>
      <c r="CV80" t="s">
        <v>380</v>
      </c>
      <c r="CW80">
        <v>3.22837</v>
      </c>
      <c r="CX80">
        <v>2.7814899999999998</v>
      </c>
      <c r="CY80">
        <v>8.0934800000000001E-2</v>
      </c>
      <c r="CZ80">
        <v>8.2796599999999998E-2</v>
      </c>
      <c r="DA80">
        <v>9.83406E-2</v>
      </c>
      <c r="DB80">
        <v>9.6264699999999995E-2</v>
      </c>
      <c r="DC80">
        <v>23095.3</v>
      </c>
      <c r="DD80">
        <v>22760.5</v>
      </c>
      <c r="DE80">
        <v>24175.4</v>
      </c>
      <c r="DF80">
        <v>22118.799999999999</v>
      </c>
      <c r="DG80">
        <v>32221.4</v>
      </c>
      <c r="DH80">
        <v>25513</v>
      </c>
      <c r="DI80">
        <v>39522.6</v>
      </c>
      <c r="DJ80">
        <v>30636.799999999999</v>
      </c>
      <c r="DK80">
        <v>2.1293000000000002</v>
      </c>
      <c r="DL80">
        <v>2.1652300000000002</v>
      </c>
      <c r="DM80">
        <v>-6.6012100000000004E-2</v>
      </c>
      <c r="DN80">
        <v>0</v>
      </c>
      <c r="DO80">
        <v>26.584299999999999</v>
      </c>
      <c r="DP80">
        <v>999.9</v>
      </c>
      <c r="DQ80">
        <v>60.4</v>
      </c>
      <c r="DR80">
        <v>28.1</v>
      </c>
      <c r="DS80">
        <v>27.2636</v>
      </c>
      <c r="DT80">
        <v>63.856299999999997</v>
      </c>
      <c r="DU80">
        <v>15.3125</v>
      </c>
      <c r="DV80">
        <v>2</v>
      </c>
      <c r="DW80">
        <v>0.36746200000000001</v>
      </c>
      <c r="DX80">
        <v>5.6747699999999996</v>
      </c>
      <c r="DY80">
        <v>20.2743</v>
      </c>
      <c r="DZ80">
        <v>5.2274700000000003</v>
      </c>
      <c r="EA80">
        <v>11.944100000000001</v>
      </c>
      <c r="EB80">
        <v>4.9767999999999999</v>
      </c>
      <c r="EC80">
        <v>3.2810000000000001</v>
      </c>
      <c r="ED80">
        <v>1245.5</v>
      </c>
      <c r="EE80">
        <v>4389.5</v>
      </c>
      <c r="EF80">
        <v>369.5</v>
      </c>
      <c r="EG80">
        <v>103.2</v>
      </c>
      <c r="EH80">
        <v>4.9716500000000003</v>
      </c>
      <c r="EI80">
        <v>1.8615699999999999</v>
      </c>
      <c r="EJ80">
        <v>1.8669899999999999</v>
      </c>
      <c r="EK80">
        <v>1.8582399999999999</v>
      </c>
      <c r="EL80">
        <v>1.86269</v>
      </c>
      <c r="EM80">
        <v>1.8632500000000001</v>
      </c>
      <c r="EN80">
        <v>1.8640300000000001</v>
      </c>
      <c r="EO80">
        <v>1.85995</v>
      </c>
      <c r="EP80">
        <v>0</v>
      </c>
      <c r="EQ80">
        <v>0</v>
      </c>
      <c r="ER80">
        <v>0</v>
      </c>
      <c r="ES80">
        <v>0</v>
      </c>
      <c r="ET80" t="s">
        <v>334</v>
      </c>
      <c r="EU80" t="s">
        <v>335</v>
      </c>
      <c r="EV80" t="s">
        <v>336</v>
      </c>
      <c r="EW80" t="s">
        <v>336</v>
      </c>
      <c r="EX80" t="s">
        <v>336</v>
      </c>
      <c r="EY80" t="s">
        <v>336</v>
      </c>
      <c r="EZ80">
        <v>0</v>
      </c>
      <c r="FA80">
        <v>100</v>
      </c>
      <c r="FB80">
        <v>100</v>
      </c>
      <c r="FC80">
        <v>2.8620000000000001</v>
      </c>
      <c r="FD80">
        <v>0.26869999999999999</v>
      </c>
      <c r="FE80">
        <v>2.712457909649721</v>
      </c>
      <c r="FF80">
        <v>6.7843858137211317E-4</v>
      </c>
      <c r="FG80">
        <v>-9.1149672394835243E-7</v>
      </c>
      <c r="FH80">
        <v>3.4220399332756191E-10</v>
      </c>
      <c r="FI80">
        <v>4.5466536932167498E-2</v>
      </c>
      <c r="FJ80">
        <v>-1.0294496597657229E-2</v>
      </c>
      <c r="FK80">
        <v>9.3241379300954626E-4</v>
      </c>
      <c r="FL80">
        <v>-3.1998259251072341E-6</v>
      </c>
      <c r="FM80">
        <v>1</v>
      </c>
      <c r="FN80">
        <v>2092</v>
      </c>
      <c r="FO80">
        <v>0</v>
      </c>
      <c r="FP80">
        <v>27</v>
      </c>
      <c r="FQ80">
        <v>11.2</v>
      </c>
      <c r="FR80">
        <v>11.2</v>
      </c>
      <c r="FS80">
        <v>1.3623000000000001</v>
      </c>
      <c r="FT80">
        <v>2.4108900000000002</v>
      </c>
      <c r="FU80">
        <v>2.1496599999999999</v>
      </c>
      <c r="FV80">
        <v>2.7453599999999998</v>
      </c>
      <c r="FW80">
        <v>2.1508799999999999</v>
      </c>
      <c r="FX80">
        <v>2.3718300000000001</v>
      </c>
      <c r="FY80">
        <v>33.087499999999999</v>
      </c>
      <c r="FZ80">
        <v>14.456</v>
      </c>
      <c r="GA80">
        <v>19</v>
      </c>
      <c r="GB80">
        <v>620.67100000000005</v>
      </c>
      <c r="GC80">
        <v>674.91</v>
      </c>
      <c r="GD80">
        <v>19.9998</v>
      </c>
      <c r="GE80">
        <v>31.760200000000001</v>
      </c>
      <c r="GF80">
        <v>30</v>
      </c>
      <c r="GG80">
        <v>31.6646</v>
      </c>
      <c r="GH80">
        <v>31.638500000000001</v>
      </c>
      <c r="GI80">
        <v>27.3001</v>
      </c>
      <c r="GJ80">
        <v>21.456199999999999</v>
      </c>
      <c r="GK80">
        <v>3.3903699999999999</v>
      </c>
      <c r="GL80">
        <v>20</v>
      </c>
      <c r="GM80">
        <v>420</v>
      </c>
      <c r="GN80">
        <v>21.951599999999999</v>
      </c>
      <c r="GO80">
        <v>99.941500000000005</v>
      </c>
      <c r="GP80">
        <v>100.485</v>
      </c>
    </row>
    <row r="81" spans="1:198" x14ac:dyDescent="0.25">
      <c r="A81">
        <v>65</v>
      </c>
      <c r="B81">
        <v>1654279816.0999999</v>
      </c>
      <c r="C81">
        <v>6615</v>
      </c>
      <c r="D81" t="s">
        <v>480</v>
      </c>
      <c r="E81" t="s">
        <v>481</v>
      </c>
      <c r="F81">
        <v>15</v>
      </c>
      <c r="G81">
        <v>1654279808.099999</v>
      </c>
      <c r="H81">
        <f t="shared" ref="H81:H112" si="60">(I81)/1000</f>
        <v>3.7248299005374049E-3</v>
      </c>
      <c r="I81">
        <f t="shared" ref="I81:I104" si="61">1000*AY81*AG81*(AU81-AV81)/(100*AN81*(1000-AG81*AU81))</f>
        <v>3.7248299005374048</v>
      </c>
      <c r="J81">
        <f t="shared" ref="J81:J104" si="62">AY81*AG81*(AT81-AS81*(1000-AG81*AV81)/(1000-AG81*AU81))/(100*AN81)</f>
        <v>1.5807613429879619</v>
      </c>
      <c r="K81">
        <f t="shared" ref="K81:K112" si="63">AS81 - IF(AG81&gt;1, J81*AN81*100/(AI81*BG81), 0)</f>
        <v>418.73367741935488</v>
      </c>
      <c r="L81">
        <f t="shared" ref="L81:L112" si="64">((R81-H81/2)*K81-J81)/(R81+H81/2)</f>
        <v>397.81750407970856</v>
      </c>
      <c r="M81">
        <f t="shared" ref="M81:M112" si="65">L81*(AZ81+BA81)/1000</f>
        <v>33.678759673815016</v>
      </c>
      <c r="N81">
        <f t="shared" ref="N81:N104" si="66">(AS81 - IF(AG81&gt;1, J81*AN81*100/(AI81*BG81), 0))*(AZ81+BA81)/1000</f>
        <v>35.449498185765115</v>
      </c>
      <c r="O81">
        <f t="shared" ref="O81:O112" si="67">2/((1/Q81-1/P81)+SIGN(Q81)*SQRT((1/Q81-1/P81)*(1/Q81-1/P81) + 4*AO81/((AO81+1)*(AO81+1))*(2*1/Q81*1/P81-1/P81*1/P81)))</f>
        <v>0.24594001345504693</v>
      </c>
      <c r="P81">
        <f t="shared" ref="P81:P104" si="68">IF(LEFT(AP81,1)&lt;&gt;"0",IF(LEFT(AP81,1)="1",3,AQ81),$D$5+$E$5*(BG81*AZ81/($K$5*1000))+$F$5*(BG81*AZ81/($K$5*1000))*MAX(MIN(AN81,$J$5),$I$5)*MAX(MIN(AN81,$J$5),$I$5)+$G$5*MAX(MIN(AN81,$J$5),$I$5)*(BG81*AZ81/($K$5*1000))+$H$5*(BG81*AZ81/($K$5*1000))*(BG81*AZ81/($K$5*1000)))</f>
        <v>3.1861702604679021</v>
      </c>
      <c r="Q81">
        <f t="shared" ref="Q81:Q104" si="69">H81*(1000-(1000*0.61365*EXP(17.502*U81/(240.97+U81))/(AZ81+BA81)+AU81)/2)/(1000*0.61365*EXP(17.502*U81/(240.97+U81))/(AZ81+BA81)-AU81)</f>
        <v>0.23585915418292042</v>
      </c>
      <c r="R81">
        <f t="shared" ref="R81:R104" si="70">1/((AO81+1)/(O81/1.6)+1/(P81/1.37)) + AO81/((AO81+1)/(O81/1.6) + AO81/(P81/1.37))</f>
        <v>0.14828326485478627</v>
      </c>
      <c r="S81">
        <f t="shared" ref="S81:S104" si="71">(AJ81*AM81)</f>
        <v>8.8990561629714477</v>
      </c>
      <c r="T81">
        <f t="shared" ref="T81:T112" si="72">(BB81+(S81+2*0.95*0.0000000567*(((BB81+$B$7)+273)^4-(BB81+273)^4)-44100*H81)/(1.84*29.3*P81+8*0.95*0.0000000567*(BB81+273)^3))</f>
        <v>24.896523523014057</v>
      </c>
      <c r="U81">
        <f t="shared" ref="U81:U112" si="73">($C$7*BC81+$D$7*BD81+$E$7*T81)</f>
        <v>25.531325806451608</v>
      </c>
      <c r="V81">
        <f t="shared" ref="V81:V112" si="74">0.61365*EXP(17.502*U81/(240.97+U81))</f>
        <v>3.2818057730946117</v>
      </c>
      <c r="W81">
        <f t="shared" ref="W81:W112" si="75">(X81/Y81*100)</f>
        <v>59.768255312335626</v>
      </c>
      <c r="X81">
        <f t="shared" ref="X81:X104" si="76">AU81*(AZ81+BA81)/1000</f>
        <v>1.9864222162930518</v>
      </c>
      <c r="Y81">
        <f t="shared" ref="Y81:Y104" si="77">0.61365*EXP(17.502*BB81/(240.97+BB81))</f>
        <v>3.3235405750300901</v>
      </c>
      <c r="Z81">
        <f t="shared" ref="Z81:Z104" si="78">(V81-AU81*(AZ81+BA81)/1000)</f>
        <v>1.2953835568015599</v>
      </c>
      <c r="AA81">
        <f t="shared" ref="AA81:AA104" si="79">(-H81*44100)</f>
        <v>-164.26499861369956</v>
      </c>
      <c r="AB81">
        <f t="shared" ref="AB81:AB104" si="80">2*29.3*P81*0.92*(BB81-U81)</f>
        <v>36.583730019644904</v>
      </c>
      <c r="AC81">
        <f t="shared" ref="AC81:AC104" si="81">2*0.95*0.0000000567*(((BB81+$B$7)+273)^4-(U81+273)^4)</f>
        <v>2.4443571555523858</v>
      </c>
      <c r="AD81">
        <f t="shared" ref="AD81:AD112" si="82">S81+AC81+AA81+AB81</f>
        <v>-116.33785527553083</v>
      </c>
      <c r="AE81">
        <v>0</v>
      </c>
      <c r="AF81">
        <v>0</v>
      </c>
      <c r="AG81">
        <f t="shared" ref="AG81:AG104" si="83">IF(AE81*$H$13&gt;=AI81,1,(AI81/(AI81-AE81*$H$13)))</f>
        <v>1</v>
      </c>
      <c r="AH81">
        <f t="shared" ref="AH81:AH112" si="84">(AG81-1)*100</f>
        <v>0</v>
      </c>
      <c r="AI81">
        <f t="shared" ref="AI81:AI104" si="85">MAX(0,($B$13+$C$13*BG81)/(1+$D$13*BG81)*AZ81/(BB81+273)*$E$13)</f>
        <v>44890.465577425166</v>
      </c>
      <c r="AJ81">
        <f t="shared" ref="AJ81:AJ104" si="86">$B$11*BH81+$C$11*BI81+$D$11*BT81</f>
        <v>50.001512903225802</v>
      </c>
      <c r="AK81">
        <f t="shared" ref="AK81:AK112" si="87">AJ81*AL81</f>
        <v>42.53680683282461</v>
      </c>
      <c r="AL81">
        <f t="shared" ref="AL81:AL104" si="88">($B$11*$D$9+$C$11*$D$9+$D$11*(BU81*$E$9+BV81*$G$9))/($B$11+$C$11+$D$11)</f>
        <v>0.85071039580645147</v>
      </c>
      <c r="AM81">
        <f t="shared" ref="AM81:AM104" si="89">($B$11*$K$9+$C$11*$K$9+$D$11*(BU81*$L$9+BV81*$N$9))/($B$11+$C$11+$D$11)</f>
        <v>0.17797573805806449</v>
      </c>
      <c r="AN81">
        <v>2.4</v>
      </c>
      <c r="AO81">
        <v>0.5</v>
      </c>
      <c r="AP81" t="s">
        <v>331</v>
      </c>
      <c r="AQ81">
        <v>2</v>
      </c>
      <c r="AR81">
        <v>1654279808.099999</v>
      </c>
      <c r="AS81">
        <v>418.73367741935488</v>
      </c>
      <c r="AT81">
        <v>419.98987096774198</v>
      </c>
      <c r="AU81">
        <v>23.463854838709679</v>
      </c>
      <c r="AV81">
        <v>22.008877419354839</v>
      </c>
      <c r="AW81">
        <v>415.87209677419361</v>
      </c>
      <c r="AX81">
        <v>23.195438709677418</v>
      </c>
      <c r="AY81">
        <v>599.99793548387095</v>
      </c>
      <c r="AZ81">
        <v>84.558803225806429</v>
      </c>
      <c r="BA81">
        <v>0.1000147709677419</v>
      </c>
      <c r="BB81">
        <v>25.744303225806451</v>
      </c>
      <c r="BC81">
        <v>25.531325806451608</v>
      </c>
      <c r="BD81">
        <v>999.90000000000032</v>
      </c>
      <c r="BE81">
        <v>0</v>
      </c>
      <c r="BF81">
        <v>0</v>
      </c>
      <c r="BG81">
        <v>9997.7303225806463</v>
      </c>
      <c r="BH81">
        <v>14.919987096774189</v>
      </c>
      <c r="BI81">
        <v>12.03840322580645</v>
      </c>
      <c r="BJ81">
        <v>-1.256251612903226</v>
      </c>
      <c r="BK81">
        <v>428.79480645161311</v>
      </c>
      <c r="BL81">
        <v>429.44135483870969</v>
      </c>
      <c r="BM81">
        <v>1.454972903225807</v>
      </c>
      <c r="BN81">
        <v>419.98987096774198</v>
      </c>
      <c r="BO81">
        <v>22.008877419354839</v>
      </c>
      <c r="BP81">
        <v>1.984076451612903</v>
      </c>
      <c r="BQ81">
        <v>1.8610445161290321</v>
      </c>
      <c r="BR81">
        <v>17.317829032258061</v>
      </c>
      <c r="BS81">
        <v>16.30917419354839</v>
      </c>
      <c r="BT81">
        <v>50.001512903225802</v>
      </c>
      <c r="BU81">
        <v>0.64299054838709679</v>
      </c>
      <c r="BV81">
        <v>0.3570095806451612</v>
      </c>
      <c r="BW81">
        <v>35.974454838709683</v>
      </c>
      <c r="BX81">
        <v>835.11554838709662</v>
      </c>
      <c r="BY81">
        <v>1654279080.5999999</v>
      </c>
      <c r="BZ81" t="s">
        <v>463</v>
      </c>
      <c r="CA81">
        <v>1654279080.5999999</v>
      </c>
      <c r="CB81">
        <v>1654279080.5999999</v>
      </c>
      <c r="CC81">
        <v>7</v>
      </c>
      <c r="CD81">
        <v>-0.42899999999999999</v>
      </c>
      <c r="CE81">
        <v>1.2999999999999999E-2</v>
      </c>
      <c r="CF81">
        <v>2.8620000000000001</v>
      </c>
      <c r="CG81">
        <v>0.20699999999999999</v>
      </c>
      <c r="CH81">
        <v>420</v>
      </c>
      <c r="CI81">
        <v>21</v>
      </c>
      <c r="CJ81">
        <v>0.42</v>
      </c>
      <c r="CK81">
        <v>0.05</v>
      </c>
      <c r="CL81">
        <v>-1.259862</v>
      </c>
      <c r="CM81">
        <v>6.1179737335837661E-2</v>
      </c>
      <c r="CN81">
        <v>3.8077447734846941E-2</v>
      </c>
      <c r="CO81">
        <v>1</v>
      </c>
      <c r="CP81">
        <v>1.4515467500000001</v>
      </c>
      <c r="CQ81">
        <v>9.3305853658532265E-2</v>
      </c>
      <c r="CR81">
        <v>1.4990364970123311E-2</v>
      </c>
      <c r="CS81">
        <v>1</v>
      </c>
      <c r="CT81">
        <v>2</v>
      </c>
      <c r="CU81">
        <v>2</v>
      </c>
      <c r="CV81" t="s">
        <v>333</v>
      </c>
      <c r="CW81">
        <v>3.22844</v>
      </c>
      <c r="CX81">
        <v>2.78152</v>
      </c>
      <c r="CY81">
        <v>8.1099299999999999E-2</v>
      </c>
      <c r="CZ81">
        <v>8.2797599999999999E-2</v>
      </c>
      <c r="DA81">
        <v>9.8274200000000006E-2</v>
      </c>
      <c r="DB81">
        <v>9.6116400000000005E-2</v>
      </c>
      <c r="DC81">
        <v>23090.799999999999</v>
      </c>
      <c r="DD81">
        <v>22759</v>
      </c>
      <c r="DE81">
        <v>24175.1</v>
      </c>
      <c r="DF81">
        <v>22117.4</v>
      </c>
      <c r="DG81">
        <v>32223.4</v>
      </c>
      <c r="DH81">
        <v>25515.5</v>
      </c>
      <c r="DI81">
        <v>39522</v>
      </c>
      <c r="DJ81">
        <v>30634.799999999999</v>
      </c>
      <c r="DK81">
        <v>2.1293500000000001</v>
      </c>
      <c r="DL81">
        <v>2.16412</v>
      </c>
      <c r="DM81">
        <v>-6.4931799999999998E-2</v>
      </c>
      <c r="DN81">
        <v>0</v>
      </c>
      <c r="DO81">
        <v>26.600100000000001</v>
      </c>
      <c r="DP81">
        <v>999.9</v>
      </c>
      <c r="DQ81">
        <v>60.3</v>
      </c>
      <c r="DR81">
        <v>28.2</v>
      </c>
      <c r="DS81">
        <v>27.379100000000001</v>
      </c>
      <c r="DT81">
        <v>63.986400000000003</v>
      </c>
      <c r="DU81">
        <v>15.400600000000001</v>
      </c>
      <c r="DV81">
        <v>2</v>
      </c>
      <c r="DW81">
        <v>0.36968699999999999</v>
      </c>
      <c r="DX81">
        <v>5.7785700000000002</v>
      </c>
      <c r="DY81">
        <v>20.2715</v>
      </c>
      <c r="DZ81">
        <v>5.2276199999999999</v>
      </c>
      <c r="EA81">
        <v>11.944100000000001</v>
      </c>
      <c r="EB81">
        <v>4.9770000000000003</v>
      </c>
      <c r="EC81">
        <v>3.2810000000000001</v>
      </c>
      <c r="ED81">
        <v>1247.3</v>
      </c>
      <c r="EE81">
        <v>4398.1000000000004</v>
      </c>
      <c r="EF81">
        <v>371.1</v>
      </c>
      <c r="EG81">
        <v>103.2</v>
      </c>
      <c r="EH81">
        <v>4.97166</v>
      </c>
      <c r="EI81">
        <v>1.8615600000000001</v>
      </c>
      <c r="EJ81">
        <v>1.8670100000000001</v>
      </c>
      <c r="EK81">
        <v>1.85823</v>
      </c>
      <c r="EL81">
        <v>1.8626499999999999</v>
      </c>
      <c r="EM81">
        <v>1.8632500000000001</v>
      </c>
      <c r="EN81">
        <v>1.8640099999999999</v>
      </c>
      <c r="EO81">
        <v>1.85991</v>
      </c>
      <c r="EP81">
        <v>0</v>
      </c>
      <c r="EQ81">
        <v>0</v>
      </c>
      <c r="ER81">
        <v>0</v>
      </c>
      <c r="ES81">
        <v>0</v>
      </c>
      <c r="ET81" t="s">
        <v>334</v>
      </c>
      <c r="EU81" t="s">
        <v>335</v>
      </c>
      <c r="EV81" t="s">
        <v>336</v>
      </c>
      <c r="EW81" t="s">
        <v>336</v>
      </c>
      <c r="EX81" t="s">
        <v>336</v>
      </c>
      <c r="EY81" t="s">
        <v>336</v>
      </c>
      <c r="EZ81">
        <v>0</v>
      </c>
      <c r="FA81">
        <v>100</v>
      </c>
      <c r="FB81">
        <v>100</v>
      </c>
      <c r="FC81">
        <v>2.8620000000000001</v>
      </c>
      <c r="FD81">
        <v>0.2681</v>
      </c>
      <c r="FE81">
        <v>2.712457909649721</v>
      </c>
      <c r="FF81">
        <v>6.7843858137211317E-4</v>
      </c>
      <c r="FG81">
        <v>-9.1149672394835243E-7</v>
      </c>
      <c r="FH81">
        <v>3.4220399332756191E-10</v>
      </c>
      <c r="FI81">
        <v>4.5466536932167498E-2</v>
      </c>
      <c r="FJ81">
        <v>-1.0294496597657229E-2</v>
      </c>
      <c r="FK81">
        <v>9.3241379300954626E-4</v>
      </c>
      <c r="FL81">
        <v>-3.1998259251072341E-6</v>
      </c>
      <c r="FM81">
        <v>1</v>
      </c>
      <c r="FN81">
        <v>2092</v>
      </c>
      <c r="FO81">
        <v>0</v>
      </c>
      <c r="FP81">
        <v>27</v>
      </c>
      <c r="FQ81">
        <v>12.3</v>
      </c>
      <c r="FR81">
        <v>12.3</v>
      </c>
      <c r="FS81">
        <v>1.3623000000000001</v>
      </c>
      <c r="FT81">
        <v>2.4108900000000002</v>
      </c>
      <c r="FU81">
        <v>2.1496599999999999</v>
      </c>
      <c r="FV81">
        <v>2.7441399999999998</v>
      </c>
      <c r="FW81">
        <v>2.1508799999999999</v>
      </c>
      <c r="FX81">
        <v>2.35229</v>
      </c>
      <c r="FY81">
        <v>33.176900000000003</v>
      </c>
      <c r="FZ81">
        <v>14.4472</v>
      </c>
      <c r="GA81">
        <v>19</v>
      </c>
      <c r="GB81">
        <v>620.73800000000006</v>
      </c>
      <c r="GC81">
        <v>673.98900000000003</v>
      </c>
      <c r="GD81">
        <v>19.997900000000001</v>
      </c>
      <c r="GE81">
        <v>31.7746</v>
      </c>
      <c r="GF81">
        <v>30.0001</v>
      </c>
      <c r="GG81">
        <v>31.667400000000001</v>
      </c>
      <c r="GH81">
        <v>31.643599999999999</v>
      </c>
      <c r="GI81">
        <v>27.301500000000001</v>
      </c>
      <c r="GJ81">
        <v>22.006799999999998</v>
      </c>
      <c r="GK81">
        <v>3.0138099999999999</v>
      </c>
      <c r="GL81">
        <v>20</v>
      </c>
      <c r="GM81">
        <v>420</v>
      </c>
      <c r="GN81">
        <v>21.946300000000001</v>
      </c>
      <c r="GO81">
        <v>99.940299999999993</v>
      </c>
      <c r="GP81">
        <v>100.47799999999999</v>
      </c>
    </row>
    <row r="82" spans="1:198" x14ac:dyDescent="0.25">
      <c r="A82">
        <v>66</v>
      </c>
      <c r="B82">
        <v>1654279906.5999999</v>
      </c>
      <c r="C82">
        <v>6705.5</v>
      </c>
      <c r="D82" t="s">
        <v>482</v>
      </c>
      <c r="E82" t="s">
        <v>483</v>
      </c>
      <c r="F82">
        <v>15</v>
      </c>
      <c r="G82">
        <v>1654279898.849999</v>
      </c>
      <c r="H82">
        <f t="shared" si="60"/>
        <v>3.216283240960089E-3</v>
      </c>
      <c r="I82">
        <f t="shared" si="61"/>
        <v>3.216283240960089</v>
      </c>
      <c r="J82">
        <f t="shared" si="62"/>
        <v>-1.7978078012005299</v>
      </c>
      <c r="K82">
        <f t="shared" si="63"/>
        <v>420.1432333333334</v>
      </c>
      <c r="L82">
        <f t="shared" si="64"/>
        <v>423.59362935636125</v>
      </c>
      <c r="M82">
        <f t="shared" si="65"/>
        <v>35.860041663001631</v>
      </c>
      <c r="N82">
        <f t="shared" si="66"/>
        <v>35.567942498697292</v>
      </c>
      <c r="O82">
        <f t="shared" si="67"/>
        <v>0.2109014917129966</v>
      </c>
      <c r="P82">
        <f t="shared" si="68"/>
        <v>3.1865173637460029</v>
      </c>
      <c r="Q82">
        <f t="shared" si="69"/>
        <v>0.20344234040818152</v>
      </c>
      <c r="R82">
        <f t="shared" si="70"/>
        <v>0.12779965912116403</v>
      </c>
      <c r="S82">
        <f t="shared" si="71"/>
        <v>0</v>
      </c>
      <c r="T82">
        <f t="shared" si="72"/>
        <v>24.988988631388793</v>
      </c>
      <c r="U82">
        <f t="shared" si="73"/>
        <v>25.549099999999999</v>
      </c>
      <c r="V82">
        <f t="shared" si="74"/>
        <v>3.2852711854540999</v>
      </c>
      <c r="W82">
        <f t="shared" si="75"/>
        <v>59.767834726144109</v>
      </c>
      <c r="X82">
        <f t="shared" si="76"/>
        <v>1.98859507168452</v>
      </c>
      <c r="Y82">
        <f t="shared" si="77"/>
        <v>3.3271994556875812</v>
      </c>
      <c r="Z82">
        <f t="shared" si="78"/>
        <v>1.2966761137695799</v>
      </c>
      <c r="AA82">
        <f t="shared" si="79"/>
        <v>-141.83809092633993</v>
      </c>
      <c r="AB82">
        <f t="shared" si="80"/>
        <v>36.722728833080303</v>
      </c>
      <c r="AC82">
        <f t="shared" si="81"/>
        <v>2.4538249180434426</v>
      </c>
      <c r="AD82">
        <f t="shared" si="82"/>
        <v>-102.66153717521618</v>
      </c>
      <c r="AE82">
        <v>0</v>
      </c>
      <c r="AF82">
        <v>0</v>
      </c>
      <c r="AG82">
        <f t="shared" si="83"/>
        <v>1</v>
      </c>
      <c r="AH82">
        <f t="shared" si="84"/>
        <v>0</v>
      </c>
      <c r="AI82">
        <f t="shared" si="85"/>
        <v>44893.973752079786</v>
      </c>
      <c r="AJ82">
        <f t="shared" si="86"/>
        <v>0</v>
      </c>
      <c r="AK82">
        <f t="shared" si="87"/>
        <v>0</v>
      </c>
      <c r="AL82">
        <f t="shared" si="88"/>
        <v>0</v>
      </c>
      <c r="AM82">
        <f t="shared" si="89"/>
        <v>0</v>
      </c>
      <c r="AN82">
        <v>2.4</v>
      </c>
      <c r="AO82">
        <v>0.5</v>
      </c>
      <c r="AP82" t="s">
        <v>331</v>
      </c>
      <c r="AQ82">
        <v>2</v>
      </c>
      <c r="AR82">
        <v>1654279898.849999</v>
      </c>
      <c r="AS82">
        <v>420.1432333333334</v>
      </c>
      <c r="AT82">
        <v>419.96463333333338</v>
      </c>
      <c r="AU82">
        <v>23.490106666666669</v>
      </c>
      <c r="AV82">
        <v>22.233836666666669</v>
      </c>
      <c r="AW82">
        <v>417.28136666666649</v>
      </c>
      <c r="AX82">
        <v>23.220976666666669</v>
      </c>
      <c r="AY82">
        <v>600.01096666666672</v>
      </c>
      <c r="AZ82">
        <v>84.556693333333314</v>
      </c>
      <c r="BA82">
        <v>0.10001342000000001</v>
      </c>
      <c r="BB82">
        <v>25.762863333333328</v>
      </c>
      <c r="BC82">
        <v>25.549099999999999</v>
      </c>
      <c r="BD82">
        <v>999.9000000000002</v>
      </c>
      <c r="BE82">
        <v>0</v>
      </c>
      <c r="BF82">
        <v>0</v>
      </c>
      <c r="BG82">
        <v>9999.4526666666679</v>
      </c>
      <c r="BH82">
        <v>-0.47605860000000011</v>
      </c>
      <c r="BI82">
        <v>11.76738333333333</v>
      </c>
      <c r="BJ82">
        <v>0.17859092333333329</v>
      </c>
      <c r="BK82">
        <v>430.24976666666657</v>
      </c>
      <c r="BL82">
        <v>429.51436666666672</v>
      </c>
      <c r="BM82">
        <v>1.2562696666666671</v>
      </c>
      <c r="BN82">
        <v>419.96463333333338</v>
      </c>
      <c r="BO82">
        <v>22.233836666666669</v>
      </c>
      <c r="BP82">
        <v>1.986245666666667</v>
      </c>
      <c r="BQ82">
        <v>1.880019333333333</v>
      </c>
      <c r="BR82">
        <v>17.335123333333339</v>
      </c>
      <c r="BS82">
        <v>16.468493333333331</v>
      </c>
      <c r="BT82">
        <v>0</v>
      </c>
      <c r="BU82">
        <v>0</v>
      </c>
      <c r="BV82">
        <v>0</v>
      </c>
      <c r="BW82">
        <v>35</v>
      </c>
      <c r="BX82">
        <v>17</v>
      </c>
      <c r="BY82">
        <v>1654279080.5999999</v>
      </c>
      <c r="BZ82" t="s">
        <v>463</v>
      </c>
      <c r="CA82">
        <v>1654279080.5999999</v>
      </c>
      <c r="CB82">
        <v>1654279080.5999999</v>
      </c>
      <c r="CC82">
        <v>7</v>
      </c>
      <c r="CD82">
        <v>-0.42899999999999999</v>
      </c>
      <c r="CE82">
        <v>1.2999999999999999E-2</v>
      </c>
      <c r="CF82">
        <v>2.8620000000000001</v>
      </c>
      <c r="CG82">
        <v>0.20699999999999999</v>
      </c>
      <c r="CH82">
        <v>420</v>
      </c>
      <c r="CI82">
        <v>21</v>
      </c>
      <c r="CJ82">
        <v>0.42</v>
      </c>
      <c r="CK82">
        <v>0.05</v>
      </c>
      <c r="CL82">
        <v>0.16853412749999999</v>
      </c>
      <c r="CM82">
        <v>0.29919645140712919</v>
      </c>
      <c r="CN82">
        <v>3.8745665375026057E-2</v>
      </c>
      <c r="CO82">
        <v>0</v>
      </c>
      <c r="CP82">
        <v>1.2617467499999999</v>
      </c>
      <c r="CQ82">
        <v>-0.14116536585366041</v>
      </c>
      <c r="CR82">
        <v>1.368849250054586E-2</v>
      </c>
      <c r="CS82">
        <v>0</v>
      </c>
      <c r="CT82">
        <v>0</v>
      </c>
      <c r="CU82">
        <v>2</v>
      </c>
      <c r="CV82" t="s">
        <v>444</v>
      </c>
      <c r="CW82">
        <v>3.2282899999999999</v>
      </c>
      <c r="CX82">
        <v>2.7813400000000001</v>
      </c>
      <c r="CY82">
        <v>8.1312499999999996E-2</v>
      </c>
      <c r="CZ82">
        <v>8.27933E-2</v>
      </c>
      <c r="DA82">
        <v>9.8335199999999998E-2</v>
      </c>
      <c r="DB82">
        <v>9.70028E-2</v>
      </c>
      <c r="DC82">
        <v>23084.2</v>
      </c>
      <c r="DD82">
        <v>22757.3</v>
      </c>
      <c r="DE82">
        <v>24173.9</v>
      </c>
      <c r="DF82">
        <v>22115.7</v>
      </c>
      <c r="DG82">
        <v>32220.6</v>
      </c>
      <c r="DH82">
        <v>25488.6</v>
      </c>
      <c r="DI82">
        <v>39521.199999999997</v>
      </c>
      <c r="DJ82">
        <v>30632.5</v>
      </c>
      <c r="DK82">
        <v>2.1288</v>
      </c>
      <c r="DL82">
        <v>2.1636000000000002</v>
      </c>
      <c r="DM82">
        <v>-6.6690100000000002E-2</v>
      </c>
      <c r="DN82">
        <v>0</v>
      </c>
      <c r="DO82">
        <v>26.645199999999999</v>
      </c>
      <c r="DP82">
        <v>999.9</v>
      </c>
      <c r="DQ82">
        <v>60.2</v>
      </c>
      <c r="DR82">
        <v>28.3</v>
      </c>
      <c r="DS82">
        <v>27.4941</v>
      </c>
      <c r="DT82">
        <v>63.776400000000002</v>
      </c>
      <c r="DU82">
        <v>15.464700000000001</v>
      </c>
      <c r="DV82">
        <v>2</v>
      </c>
      <c r="DW82">
        <v>0.371415</v>
      </c>
      <c r="DX82">
        <v>5.7562300000000004</v>
      </c>
      <c r="DY82">
        <v>20.274699999999999</v>
      </c>
      <c r="DZ82">
        <v>5.2273199999999997</v>
      </c>
      <c r="EA82">
        <v>11.9442</v>
      </c>
      <c r="EB82">
        <v>4.9773500000000004</v>
      </c>
      <c r="EC82">
        <v>3.2810000000000001</v>
      </c>
      <c r="ED82">
        <v>1249.5999999999999</v>
      </c>
      <c r="EE82">
        <v>4409.3999999999996</v>
      </c>
      <c r="EF82">
        <v>373.1</v>
      </c>
      <c r="EG82">
        <v>103.3</v>
      </c>
      <c r="EH82">
        <v>4.9716199999999997</v>
      </c>
      <c r="EI82">
        <v>1.8615699999999999</v>
      </c>
      <c r="EJ82">
        <v>1.8670199999999999</v>
      </c>
      <c r="EK82">
        <v>1.8582399999999999</v>
      </c>
      <c r="EL82">
        <v>1.86267</v>
      </c>
      <c r="EM82">
        <v>1.8632500000000001</v>
      </c>
      <c r="EN82">
        <v>1.8640300000000001</v>
      </c>
      <c r="EO82">
        <v>1.8599399999999999</v>
      </c>
      <c r="EP82">
        <v>0</v>
      </c>
      <c r="EQ82">
        <v>0</v>
      </c>
      <c r="ER82">
        <v>0</v>
      </c>
      <c r="ES82">
        <v>0</v>
      </c>
      <c r="ET82" t="s">
        <v>334</v>
      </c>
      <c r="EU82" t="s">
        <v>335</v>
      </c>
      <c r="EV82" t="s">
        <v>336</v>
      </c>
      <c r="EW82" t="s">
        <v>336</v>
      </c>
      <c r="EX82" t="s">
        <v>336</v>
      </c>
      <c r="EY82" t="s">
        <v>336</v>
      </c>
      <c r="EZ82">
        <v>0</v>
      </c>
      <c r="FA82">
        <v>100</v>
      </c>
      <c r="FB82">
        <v>100</v>
      </c>
      <c r="FC82">
        <v>2.8620000000000001</v>
      </c>
      <c r="FD82">
        <v>0.26869999999999999</v>
      </c>
      <c r="FE82">
        <v>2.712457909649721</v>
      </c>
      <c r="FF82">
        <v>6.7843858137211317E-4</v>
      </c>
      <c r="FG82">
        <v>-9.1149672394835243E-7</v>
      </c>
      <c r="FH82">
        <v>3.4220399332756191E-10</v>
      </c>
      <c r="FI82">
        <v>4.5466536932167498E-2</v>
      </c>
      <c r="FJ82">
        <v>-1.0294496597657229E-2</v>
      </c>
      <c r="FK82">
        <v>9.3241379300954626E-4</v>
      </c>
      <c r="FL82">
        <v>-3.1998259251072341E-6</v>
      </c>
      <c r="FM82">
        <v>1</v>
      </c>
      <c r="FN82">
        <v>2092</v>
      </c>
      <c r="FO82">
        <v>0</v>
      </c>
      <c r="FP82">
        <v>27</v>
      </c>
      <c r="FQ82">
        <v>13.8</v>
      </c>
      <c r="FR82">
        <v>13.8</v>
      </c>
      <c r="FS82">
        <v>1.3635299999999999</v>
      </c>
      <c r="FT82">
        <v>2.4023400000000001</v>
      </c>
      <c r="FU82">
        <v>2.1496599999999999</v>
      </c>
      <c r="FV82">
        <v>2.7429199999999998</v>
      </c>
      <c r="FW82">
        <v>2.1508799999999999</v>
      </c>
      <c r="FX82">
        <v>2.3901400000000002</v>
      </c>
      <c r="FY82">
        <v>33.221600000000002</v>
      </c>
      <c r="FZ82">
        <v>14.4472</v>
      </c>
      <c r="GA82">
        <v>19</v>
      </c>
      <c r="GB82">
        <v>620.37199999999996</v>
      </c>
      <c r="GC82">
        <v>673.50699999999995</v>
      </c>
      <c r="GD82">
        <v>19.9971</v>
      </c>
      <c r="GE82">
        <v>31.802199999999999</v>
      </c>
      <c r="GF82">
        <v>29.9999</v>
      </c>
      <c r="GG82">
        <v>31.672799999999999</v>
      </c>
      <c r="GH82">
        <v>31.642299999999999</v>
      </c>
      <c r="GI82">
        <v>27.3123</v>
      </c>
      <c r="GJ82">
        <v>21.132100000000001</v>
      </c>
      <c r="GK82">
        <v>2.64297</v>
      </c>
      <c r="GL82">
        <v>20</v>
      </c>
      <c r="GM82">
        <v>420</v>
      </c>
      <c r="GN82">
        <v>22.322500000000002</v>
      </c>
      <c r="GO82">
        <v>99.937100000000001</v>
      </c>
      <c r="GP82">
        <v>100.47</v>
      </c>
    </row>
    <row r="83" spans="1:198" x14ac:dyDescent="0.25">
      <c r="A83">
        <v>67</v>
      </c>
      <c r="B83">
        <v>1654280253</v>
      </c>
      <c r="C83">
        <v>7051.9000000953674</v>
      </c>
      <c r="D83" t="s">
        <v>486</v>
      </c>
      <c r="E83" t="s">
        <v>487</v>
      </c>
      <c r="F83">
        <v>15</v>
      </c>
      <c r="G83">
        <v>1654280245.25</v>
      </c>
      <c r="H83">
        <f t="shared" si="60"/>
        <v>4.0296017411433653E-3</v>
      </c>
      <c r="I83">
        <f t="shared" si="61"/>
        <v>4.0296017411433649</v>
      </c>
      <c r="J83">
        <f t="shared" si="62"/>
        <v>16.317418093684321</v>
      </c>
      <c r="K83">
        <f t="shared" si="63"/>
        <v>412.84313333333341</v>
      </c>
      <c r="L83">
        <f t="shared" si="64"/>
        <v>271.95225661301379</v>
      </c>
      <c r="M83">
        <f t="shared" si="65"/>
        <v>23.022547011774694</v>
      </c>
      <c r="N83">
        <f t="shared" si="66"/>
        <v>34.949886292652323</v>
      </c>
      <c r="O83">
        <f t="shared" si="67"/>
        <v>0.20717433042603772</v>
      </c>
      <c r="P83">
        <f t="shared" si="68"/>
        <v>3.1867916177317701</v>
      </c>
      <c r="Q83">
        <f t="shared" si="69"/>
        <v>0.19997224625729215</v>
      </c>
      <c r="R83">
        <f t="shared" si="70"/>
        <v>0.12560887442443869</v>
      </c>
      <c r="S83">
        <f t="shared" si="71"/>
        <v>427.14405200416928</v>
      </c>
      <c r="T83">
        <f t="shared" si="72"/>
        <v>25.892323592644491</v>
      </c>
      <c r="U83">
        <f t="shared" si="73"/>
        <v>26.692436666666659</v>
      </c>
      <c r="V83">
        <f t="shared" si="74"/>
        <v>3.5150134000984239</v>
      </c>
      <c r="W83">
        <f t="shared" si="75"/>
        <v>60.267094540476386</v>
      </c>
      <c r="X83">
        <f t="shared" si="76"/>
        <v>1.8633039468846393</v>
      </c>
      <c r="Y83">
        <f t="shared" si="77"/>
        <v>3.0917434482148685</v>
      </c>
      <c r="Z83">
        <f t="shared" si="78"/>
        <v>1.6517094532137846</v>
      </c>
      <c r="AA83">
        <f t="shared" si="79"/>
        <v>-177.7054367844224</v>
      </c>
      <c r="AB83">
        <f t="shared" si="80"/>
        <v>-371.44581424862355</v>
      </c>
      <c r="AC83">
        <f t="shared" si="81"/>
        <v>-24.807214703529255</v>
      </c>
      <c r="AD83">
        <f t="shared" si="82"/>
        <v>-146.81441373240594</v>
      </c>
      <c r="AE83">
        <v>0</v>
      </c>
      <c r="AF83">
        <v>0</v>
      </c>
      <c r="AG83">
        <f t="shared" si="83"/>
        <v>1</v>
      </c>
      <c r="AH83">
        <f t="shared" si="84"/>
        <v>0</v>
      </c>
      <c r="AI83">
        <f t="shared" si="85"/>
        <v>45084.964994500493</v>
      </c>
      <c r="AJ83">
        <f t="shared" si="86"/>
        <v>2400.0226666666672</v>
      </c>
      <c r="AK83">
        <f t="shared" si="87"/>
        <v>2041.7232275594795</v>
      </c>
      <c r="AL83">
        <f t="shared" si="88"/>
        <v>0.85070997700000017</v>
      </c>
      <c r="AM83">
        <f t="shared" si="89"/>
        <v>0.17797500746000003</v>
      </c>
      <c r="AN83">
        <v>2.4</v>
      </c>
      <c r="AO83">
        <v>0.5</v>
      </c>
      <c r="AP83" t="s">
        <v>331</v>
      </c>
      <c r="AQ83">
        <v>2</v>
      </c>
      <c r="AR83">
        <v>1654280245.25</v>
      </c>
      <c r="AS83">
        <v>412.84313333333341</v>
      </c>
      <c r="AT83">
        <v>420.03573333333338</v>
      </c>
      <c r="AU83">
        <v>22.010149999999999</v>
      </c>
      <c r="AV83">
        <v>20.433743333333339</v>
      </c>
      <c r="AW83">
        <v>410.0234333333334</v>
      </c>
      <c r="AX83">
        <v>21.779229999999998</v>
      </c>
      <c r="AY83">
        <v>599.9837</v>
      </c>
      <c r="AZ83">
        <v>84.556663333333333</v>
      </c>
      <c r="BA83">
        <v>9.9913149999999992E-2</v>
      </c>
      <c r="BB83">
        <v>24.530433333333331</v>
      </c>
      <c r="BC83">
        <v>26.692436666666659</v>
      </c>
      <c r="BD83">
        <v>999.9000000000002</v>
      </c>
      <c r="BE83">
        <v>0</v>
      </c>
      <c r="BF83">
        <v>0</v>
      </c>
      <c r="BG83">
        <v>10000.620000000001</v>
      </c>
      <c r="BH83">
        <v>761.83473333333347</v>
      </c>
      <c r="BI83">
        <v>1.2263976666666661</v>
      </c>
      <c r="BJ83">
        <v>-7.1927009999999996</v>
      </c>
      <c r="BK83">
        <v>422.13426666666658</v>
      </c>
      <c r="BL83">
        <v>428.79763333333318</v>
      </c>
      <c r="BM83">
        <v>1.576406</v>
      </c>
      <c r="BN83">
        <v>420.03573333333338</v>
      </c>
      <c r="BO83">
        <v>20.433743333333339</v>
      </c>
      <c r="BP83">
        <v>1.861105</v>
      </c>
      <c r="BQ83">
        <v>1.7278096666666669</v>
      </c>
      <c r="BR83">
        <v>16.309656666666669</v>
      </c>
      <c r="BS83">
        <v>15.148526666666671</v>
      </c>
      <c r="BT83">
        <v>2400.0226666666672</v>
      </c>
      <c r="BU83">
        <v>0.64299980000000023</v>
      </c>
      <c r="BV83">
        <v>0.35700016666666662</v>
      </c>
      <c r="BW83">
        <v>33</v>
      </c>
      <c r="BX83">
        <v>40084.910000000003</v>
      </c>
      <c r="BY83">
        <v>1654280151</v>
      </c>
      <c r="BZ83" t="s">
        <v>488</v>
      </c>
      <c r="CA83">
        <v>1654280149.5</v>
      </c>
      <c r="CB83">
        <v>1654280151</v>
      </c>
      <c r="CC83">
        <v>8</v>
      </c>
      <c r="CD83">
        <v>-4.2000000000000003E-2</v>
      </c>
      <c r="CE83">
        <v>0</v>
      </c>
      <c r="CF83">
        <v>2.82</v>
      </c>
      <c r="CG83">
        <v>0.19700000000000001</v>
      </c>
      <c r="CH83">
        <v>420</v>
      </c>
      <c r="CI83">
        <v>21</v>
      </c>
      <c r="CJ83">
        <v>0.35</v>
      </c>
      <c r="CK83">
        <v>0.05</v>
      </c>
      <c r="CL83">
        <v>-7.1904795121951217</v>
      </c>
      <c r="CM83">
        <v>-6.7309965156827939E-2</v>
      </c>
      <c r="CN83">
        <v>3.2185708838249713E-2</v>
      </c>
      <c r="CO83">
        <v>1</v>
      </c>
      <c r="CP83">
        <v>1.5786</v>
      </c>
      <c r="CQ83">
        <v>2.9465644599307322E-2</v>
      </c>
      <c r="CR83">
        <v>1.7164495971371228E-2</v>
      </c>
      <c r="CS83">
        <v>1</v>
      </c>
      <c r="CT83">
        <v>2</v>
      </c>
      <c r="CU83">
        <v>2</v>
      </c>
      <c r="CV83" t="s">
        <v>333</v>
      </c>
      <c r="CW83">
        <v>3.2299199999999999</v>
      </c>
      <c r="CX83">
        <v>2.7814700000000001</v>
      </c>
      <c r="CY83">
        <v>8.0439300000000005E-2</v>
      </c>
      <c r="CZ83">
        <v>8.3003599999999997E-2</v>
      </c>
      <c r="DA83">
        <v>9.4127699999999995E-2</v>
      </c>
      <c r="DB83">
        <v>9.1468300000000002E-2</v>
      </c>
      <c r="DC83">
        <v>23167.5</v>
      </c>
      <c r="DD83">
        <v>22802.2</v>
      </c>
      <c r="DE83">
        <v>24232.9</v>
      </c>
      <c r="DF83">
        <v>22160.3</v>
      </c>
      <c r="DG83">
        <v>32444.3</v>
      </c>
      <c r="DH83">
        <v>25694.7</v>
      </c>
      <c r="DI83">
        <v>39612.400000000001</v>
      </c>
      <c r="DJ83">
        <v>30693.9</v>
      </c>
      <c r="DK83">
        <v>2.14425</v>
      </c>
      <c r="DL83">
        <v>2.1811500000000001</v>
      </c>
      <c r="DM83">
        <v>4.4994100000000002E-2</v>
      </c>
      <c r="DN83">
        <v>0</v>
      </c>
      <c r="DO83">
        <v>25.9438</v>
      </c>
      <c r="DP83">
        <v>999.9</v>
      </c>
      <c r="DQ83">
        <v>60.1</v>
      </c>
      <c r="DR83">
        <v>28.6</v>
      </c>
      <c r="DS83">
        <v>27.9314</v>
      </c>
      <c r="DT83">
        <v>63.306399999999996</v>
      </c>
      <c r="DU83">
        <v>15.7212</v>
      </c>
      <c r="DV83">
        <v>2</v>
      </c>
      <c r="DW83">
        <v>0.24681700000000001</v>
      </c>
      <c r="DX83">
        <v>3.9804200000000001</v>
      </c>
      <c r="DY83">
        <v>20.303899999999999</v>
      </c>
      <c r="DZ83">
        <v>5.2244799999999998</v>
      </c>
      <c r="EA83">
        <v>11.944100000000001</v>
      </c>
      <c r="EB83">
        <v>4.9763500000000001</v>
      </c>
      <c r="EC83">
        <v>3.2804500000000001</v>
      </c>
      <c r="ED83">
        <v>1259.2</v>
      </c>
      <c r="EE83">
        <v>4461.3999999999996</v>
      </c>
      <c r="EF83">
        <v>378.3</v>
      </c>
      <c r="EG83">
        <v>103.3</v>
      </c>
      <c r="EH83">
        <v>4.9716699999999996</v>
      </c>
      <c r="EI83">
        <v>1.8615699999999999</v>
      </c>
      <c r="EJ83">
        <v>1.8670100000000001</v>
      </c>
      <c r="EK83">
        <v>1.85822</v>
      </c>
      <c r="EL83">
        <v>1.86273</v>
      </c>
      <c r="EM83">
        <v>1.86324</v>
      </c>
      <c r="EN83">
        <v>1.8640699999999999</v>
      </c>
      <c r="EO83">
        <v>1.8600099999999999</v>
      </c>
      <c r="EP83">
        <v>0</v>
      </c>
      <c r="EQ83">
        <v>0</v>
      </c>
      <c r="ER83">
        <v>0</v>
      </c>
      <c r="ES83">
        <v>0</v>
      </c>
      <c r="ET83" t="s">
        <v>334</v>
      </c>
      <c r="EU83" t="s">
        <v>335</v>
      </c>
      <c r="EV83" t="s">
        <v>336</v>
      </c>
      <c r="EW83" t="s">
        <v>336</v>
      </c>
      <c r="EX83" t="s">
        <v>336</v>
      </c>
      <c r="EY83" t="s">
        <v>336</v>
      </c>
      <c r="EZ83">
        <v>0</v>
      </c>
      <c r="FA83">
        <v>100</v>
      </c>
      <c r="FB83">
        <v>100</v>
      </c>
      <c r="FC83">
        <v>2.819</v>
      </c>
      <c r="FD83">
        <v>0.22950000000000001</v>
      </c>
      <c r="FE83">
        <v>2.670998037886994</v>
      </c>
      <c r="FF83">
        <v>6.7843858137211317E-4</v>
      </c>
      <c r="FG83">
        <v>-9.1149672394835243E-7</v>
      </c>
      <c r="FH83">
        <v>3.4220399332756191E-10</v>
      </c>
      <c r="FI83">
        <v>4.5909994036280259E-2</v>
      </c>
      <c r="FJ83">
        <v>-1.0294496597657229E-2</v>
      </c>
      <c r="FK83">
        <v>9.3241379300954626E-4</v>
      </c>
      <c r="FL83">
        <v>-3.1998259251072341E-6</v>
      </c>
      <c r="FM83">
        <v>1</v>
      </c>
      <c r="FN83">
        <v>2092</v>
      </c>
      <c r="FO83">
        <v>0</v>
      </c>
      <c r="FP83">
        <v>27</v>
      </c>
      <c r="FQ83">
        <v>1.7</v>
      </c>
      <c r="FR83">
        <v>1.7</v>
      </c>
      <c r="FS83">
        <v>1.3610800000000001</v>
      </c>
      <c r="FT83">
        <v>2.4060100000000002</v>
      </c>
      <c r="FU83">
        <v>2.1496599999999999</v>
      </c>
      <c r="FV83">
        <v>2.7416999999999998</v>
      </c>
      <c r="FW83">
        <v>2.1508799999999999</v>
      </c>
      <c r="FX83">
        <v>2.3754900000000001</v>
      </c>
      <c r="FY83">
        <v>33.244</v>
      </c>
      <c r="FZ83">
        <v>14.403499999999999</v>
      </c>
      <c r="GA83">
        <v>19</v>
      </c>
      <c r="GB83">
        <v>620.68499999999995</v>
      </c>
      <c r="GC83">
        <v>676.20399999999995</v>
      </c>
      <c r="GD83">
        <v>19.997299999999999</v>
      </c>
      <c r="GE83">
        <v>30.419499999999999</v>
      </c>
      <c r="GF83">
        <v>29.9985</v>
      </c>
      <c r="GG83">
        <v>30.5564</v>
      </c>
      <c r="GH83">
        <v>30.546099999999999</v>
      </c>
      <c r="GI83">
        <v>27.259899999999998</v>
      </c>
      <c r="GJ83">
        <v>28.8004</v>
      </c>
      <c r="GK83">
        <v>0</v>
      </c>
      <c r="GL83">
        <v>20</v>
      </c>
      <c r="GM83">
        <v>420</v>
      </c>
      <c r="GN83">
        <v>20.380800000000001</v>
      </c>
      <c r="GO83">
        <v>100.173</v>
      </c>
      <c r="GP83">
        <v>100.672</v>
      </c>
    </row>
    <row r="84" spans="1:198" x14ac:dyDescent="0.25">
      <c r="A84">
        <v>68</v>
      </c>
      <c r="B84">
        <v>1654280316.5</v>
      </c>
      <c r="C84">
        <v>7115.4000000953674</v>
      </c>
      <c r="D84" t="s">
        <v>489</v>
      </c>
      <c r="E84" t="s">
        <v>490</v>
      </c>
      <c r="F84">
        <v>15</v>
      </c>
      <c r="G84">
        <v>1654280308.75</v>
      </c>
      <c r="H84">
        <f t="shared" si="60"/>
        <v>3.2766247013556581E-3</v>
      </c>
      <c r="I84">
        <f t="shared" si="61"/>
        <v>3.276624701355658</v>
      </c>
      <c r="J84">
        <f t="shared" si="62"/>
        <v>16.405251828019342</v>
      </c>
      <c r="K84">
        <f t="shared" si="63"/>
        <v>412.89019999999999</v>
      </c>
      <c r="L84">
        <f t="shared" si="64"/>
        <v>253.52744882368069</v>
      </c>
      <c r="M84">
        <f t="shared" si="65"/>
        <v>21.461794227314687</v>
      </c>
      <c r="N84">
        <f t="shared" si="66"/>
        <v>34.952288408966595</v>
      </c>
      <c r="O84">
        <f t="shared" si="67"/>
        <v>0.18038831758318813</v>
      </c>
      <c r="P84">
        <f t="shared" si="68"/>
        <v>3.1882154589212277</v>
      </c>
      <c r="Q84">
        <f t="shared" si="69"/>
        <v>0.17490401511445197</v>
      </c>
      <c r="R84">
        <f t="shared" si="70"/>
        <v>0.10979386314332686</v>
      </c>
      <c r="S84">
        <f t="shared" si="71"/>
        <v>355.96325507314208</v>
      </c>
      <c r="T84">
        <f t="shared" si="72"/>
        <v>25.467912016386034</v>
      </c>
      <c r="U84">
        <f t="shared" si="73"/>
        <v>26.00756333333333</v>
      </c>
      <c r="V84">
        <f t="shared" si="74"/>
        <v>3.3757688743509435</v>
      </c>
      <c r="W84">
        <f t="shared" si="75"/>
        <v>60.24955185848593</v>
      </c>
      <c r="X84">
        <f t="shared" si="76"/>
        <v>1.8387414063309786</v>
      </c>
      <c r="Y84">
        <f t="shared" si="77"/>
        <v>3.0518756565190928</v>
      </c>
      <c r="Z84">
        <f t="shared" si="78"/>
        <v>1.5370274680199649</v>
      </c>
      <c r="AA84">
        <f t="shared" si="79"/>
        <v>-144.49914932978453</v>
      </c>
      <c r="AB84">
        <f t="shared" si="80"/>
        <v>-291.14929769676735</v>
      </c>
      <c r="AC84">
        <f t="shared" si="81"/>
        <v>-19.347892185166348</v>
      </c>
      <c r="AD84">
        <f t="shared" si="82"/>
        <v>-99.033084138576157</v>
      </c>
      <c r="AE84">
        <v>0</v>
      </c>
      <c r="AF84">
        <v>0</v>
      </c>
      <c r="AG84">
        <f t="shared" si="83"/>
        <v>1</v>
      </c>
      <c r="AH84">
        <f t="shared" si="84"/>
        <v>0</v>
      </c>
      <c r="AI84">
        <f t="shared" si="85"/>
        <v>45143.891905885655</v>
      </c>
      <c r="AJ84">
        <f t="shared" si="86"/>
        <v>2000.0740000000001</v>
      </c>
      <c r="AK84">
        <f t="shared" si="87"/>
        <v>1701.4829345393341</v>
      </c>
      <c r="AL84">
        <f t="shared" si="88"/>
        <v>0.850709991</v>
      </c>
      <c r="AM84">
        <f t="shared" si="89"/>
        <v>0.17797504246000001</v>
      </c>
      <c r="AN84">
        <v>2.4</v>
      </c>
      <c r="AO84">
        <v>0.5</v>
      </c>
      <c r="AP84" t="s">
        <v>331</v>
      </c>
      <c r="AQ84">
        <v>2</v>
      </c>
      <c r="AR84">
        <v>1654280308.75</v>
      </c>
      <c r="AS84">
        <v>412.89019999999999</v>
      </c>
      <c r="AT84">
        <v>419.99346666666668</v>
      </c>
      <c r="AU84">
        <v>21.72098999999999</v>
      </c>
      <c r="AV84">
        <v>20.438806666666672</v>
      </c>
      <c r="AW84">
        <v>410.07060000000001</v>
      </c>
      <c r="AX84">
        <v>21.497276666666661</v>
      </c>
      <c r="AY84">
        <v>599.99903333333327</v>
      </c>
      <c r="AZ84">
        <v>84.552783333333323</v>
      </c>
      <c r="BA84">
        <v>9.9960686666666673E-2</v>
      </c>
      <c r="BB84">
        <v>24.31368333333333</v>
      </c>
      <c r="BC84">
        <v>26.00756333333333</v>
      </c>
      <c r="BD84">
        <v>999.9000000000002</v>
      </c>
      <c r="BE84">
        <v>0</v>
      </c>
      <c r="BF84">
        <v>0</v>
      </c>
      <c r="BG84">
        <v>10007.12166666667</v>
      </c>
      <c r="BH84">
        <v>619.93333333333351</v>
      </c>
      <c r="BI84">
        <v>1.277191</v>
      </c>
      <c r="BJ84">
        <v>-7.1032523333333328</v>
      </c>
      <c r="BK84">
        <v>422.05776666666668</v>
      </c>
      <c r="BL84">
        <v>428.75670000000002</v>
      </c>
      <c r="BM84">
        <v>1.282184666666667</v>
      </c>
      <c r="BN84">
        <v>419.99346666666668</v>
      </c>
      <c r="BO84">
        <v>20.438806666666672</v>
      </c>
      <c r="BP84">
        <v>1.8365693333333331</v>
      </c>
      <c r="BQ84">
        <v>1.728156666666667</v>
      </c>
      <c r="BR84">
        <v>16.10156666666667</v>
      </c>
      <c r="BS84">
        <v>15.15169</v>
      </c>
      <c r="BT84">
        <v>2000.0740000000001</v>
      </c>
      <c r="BU84">
        <v>0.64299933333333337</v>
      </c>
      <c r="BV84">
        <v>0.35700063333333332</v>
      </c>
      <c r="BW84">
        <v>32.994439999999997</v>
      </c>
      <c r="BX84">
        <v>33405.026666666658</v>
      </c>
      <c r="BY84">
        <v>1654280151</v>
      </c>
      <c r="BZ84" t="s">
        <v>488</v>
      </c>
      <c r="CA84">
        <v>1654280149.5</v>
      </c>
      <c r="CB84">
        <v>1654280151</v>
      </c>
      <c r="CC84">
        <v>8</v>
      </c>
      <c r="CD84">
        <v>-4.2000000000000003E-2</v>
      </c>
      <c r="CE84">
        <v>0</v>
      </c>
      <c r="CF84">
        <v>2.82</v>
      </c>
      <c r="CG84">
        <v>0.19700000000000001</v>
      </c>
      <c r="CH84">
        <v>420</v>
      </c>
      <c r="CI84">
        <v>21</v>
      </c>
      <c r="CJ84">
        <v>0.35</v>
      </c>
      <c r="CK84">
        <v>0.05</v>
      </c>
      <c r="CL84">
        <v>-7.0968795</v>
      </c>
      <c r="CM84">
        <v>-5.3251181988729038E-2</v>
      </c>
      <c r="CN84">
        <v>2.561861842000859E-2</v>
      </c>
      <c r="CO84">
        <v>1</v>
      </c>
      <c r="CP84">
        <v>1.2864917499999999</v>
      </c>
      <c r="CQ84">
        <v>-8.3012870544091011E-2</v>
      </c>
      <c r="CR84">
        <v>8.1122049676706377E-3</v>
      </c>
      <c r="CS84">
        <v>1</v>
      </c>
      <c r="CT84">
        <v>2</v>
      </c>
      <c r="CU84">
        <v>2</v>
      </c>
      <c r="CV84" t="s">
        <v>333</v>
      </c>
      <c r="CW84">
        <v>3.2300900000000001</v>
      </c>
      <c r="CX84">
        <v>2.78118</v>
      </c>
      <c r="CY84">
        <v>8.0494800000000005E-2</v>
      </c>
      <c r="CZ84">
        <v>8.3049899999999996E-2</v>
      </c>
      <c r="DA84">
        <v>9.3487200000000006E-2</v>
      </c>
      <c r="DB84">
        <v>9.1734899999999994E-2</v>
      </c>
      <c r="DC84">
        <v>23176</v>
      </c>
      <c r="DD84">
        <v>22808.6</v>
      </c>
      <c r="DE84">
        <v>24242.3</v>
      </c>
      <c r="DF84">
        <v>22166.799999999999</v>
      </c>
      <c r="DG84">
        <v>32478.799999999999</v>
      </c>
      <c r="DH84">
        <v>25694.5</v>
      </c>
      <c r="DI84">
        <v>39626.800000000003</v>
      </c>
      <c r="DJ84">
        <v>30703</v>
      </c>
      <c r="DK84">
        <v>2.1476000000000002</v>
      </c>
      <c r="DL84">
        <v>2.1846700000000001</v>
      </c>
      <c r="DM84">
        <v>2.13198E-2</v>
      </c>
      <c r="DN84">
        <v>0</v>
      </c>
      <c r="DO84">
        <v>25.644200000000001</v>
      </c>
      <c r="DP84">
        <v>999.9</v>
      </c>
      <c r="DQ84">
        <v>60.1</v>
      </c>
      <c r="DR84">
        <v>28.7</v>
      </c>
      <c r="DS84">
        <v>28.0945</v>
      </c>
      <c r="DT84">
        <v>63.096499999999999</v>
      </c>
      <c r="DU84">
        <v>15.6691</v>
      </c>
      <c r="DV84">
        <v>2</v>
      </c>
      <c r="DW84">
        <v>0.22592200000000001</v>
      </c>
      <c r="DX84">
        <v>3.8265699999999998</v>
      </c>
      <c r="DY84">
        <v>20.314900000000002</v>
      </c>
      <c r="DZ84">
        <v>5.2285199999999996</v>
      </c>
      <c r="EA84">
        <v>11.944100000000001</v>
      </c>
      <c r="EB84">
        <v>4.9775999999999998</v>
      </c>
      <c r="EC84">
        <v>3.2810299999999999</v>
      </c>
      <c r="ED84">
        <v>1260.9000000000001</v>
      </c>
      <c r="EE84">
        <v>4473.1000000000004</v>
      </c>
      <c r="EF84">
        <v>378.3</v>
      </c>
      <c r="EG84">
        <v>103.4</v>
      </c>
      <c r="EH84">
        <v>4.9716699999999996</v>
      </c>
      <c r="EI84">
        <v>1.8615699999999999</v>
      </c>
      <c r="EJ84">
        <v>1.86703</v>
      </c>
      <c r="EK84">
        <v>1.85825</v>
      </c>
      <c r="EL84">
        <v>1.8627400000000001</v>
      </c>
      <c r="EM84">
        <v>1.8632500000000001</v>
      </c>
      <c r="EN84">
        <v>1.86409</v>
      </c>
      <c r="EO84">
        <v>1.8599699999999999</v>
      </c>
      <c r="EP84">
        <v>0</v>
      </c>
      <c r="EQ84">
        <v>0</v>
      </c>
      <c r="ER84">
        <v>0</v>
      </c>
      <c r="ES84">
        <v>0</v>
      </c>
      <c r="ET84" t="s">
        <v>334</v>
      </c>
      <c r="EU84" t="s">
        <v>335</v>
      </c>
      <c r="EV84" t="s">
        <v>336</v>
      </c>
      <c r="EW84" t="s">
        <v>336</v>
      </c>
      <c r="EX84" t="s">
        <v>336</v>
      </c>
      <c r="EY84" t="s">
        <v>336</v>
      </c>
      <c r="EZ84">
        <v>0</v>
      </c>
      <c r="FA84">
        <v>100</v>
      </c>
      <c r="FB84">
        <v>100</v>
      </c>
      <c r="FC84">
        <v>2.819</v>
      </c>
      <c r="FD84">
        <v>0.2238</v>
      </c>
      <c r="FE84">
        <v>2.670998037886994</v>
      </c>
      <c r="FF84">
        <v>6.7843858137211317E-4</v>
      </c>
      <c r="FG84">
        <v>-9.1149672394835243E-7</v>
      </c>
      <c r="FH84">
        <v>3.4220399332756191E-10</v>
      </c>
      <c r="FI84">
        <v>4.5909994036280259E-2</v>
      </c>
      <c r="FJ84">
        <v>-1.0294496597657229E-2</v>
      </c>
      <c r="FK84">
        <v>9.3241379300954626E-4</v>
      </c>
      <c r="FL84">
        <v>-3.1998259251072341E-6</v>
      </c>
      <c r="FM84">
        <v>1</v>
      </c>
      <c r="FN84">
        <v>2092</v>
      </c>
      <c r="FO84">
        <v>0</v>
      </c>
      <c r="FP84">
        <v>27</v>
      </c>
      <c r="FQ84">
        <v>2.8</v>
      </c>
      <c r="FR84">
        <v>2.8</v>
      </c>
      <c r="FS84">
        <v>1.3598600000000001</v>
      </c>
      <c r="FT84">
        <v>2.4060100000000002</v>
      </c>
      <c r="FU84">
        <v>2.1496599999999999</v>
      </c>
      <c r="FV84">
        <v>2.7416999999999998</v>
      </c>
      <c r="FW84">
        <v>2.1508799999999999</v>
      </c>
      <c r="FX84">
        <v>2.36816</v>
      </c>
      <c r="FY84">
        <v>33.266300000000001</v>
      </c>
      <c r="FZ84">
        <v>14.403499999999999</v>
      </c>
      <c r="GA84">
        <v>19</v>
      </c>
      <c r="GB84">
        <v>620.721</v>
      </c>
      <c r="GC84">
        <v>676.51900000000001</v>
      </c>
      <c r="GD84">
        <v>19.997</v>
      </c>
      <c r="GE84">
        <v>30.161000000000001</v>
      </c>
      <c r="GF84">
        <v>29.9985</v>
      </c>
      <c r="GG84">
        <v>30.314900000000002</v>
      </c>
      <c r="GH84">
        <v>30.310199999999998</v>
      </c>
      <c r="GI84">
        <v>27.258099999999999</v>
      </c>
      <c r="GJ84">
        <v>28.8004</v>
      </c>
      <c r="GK84">
        <v>0</v>
      </c>
      <c r="GL84">
        <v>20</v>
      </c>
      <c r="GM84">
        <v>420</v>
      </c>
      <c r="GN84">
        <v>20.418500000000002</v>
      </c>
      <c r="GO84">
        <v>100.21</v>
      </c>
      <c r="GP84">
        <v>100.702</v>
      </c>
    </row>
    <row r="85" spans="1:198" x14ac:dyDescent="0.25">
      <c r="A85">
        <v>69</v>
      </c>
      <c r="B85">
        <v>1654280407</v>
      </c>
      <c r="C85">
        <v>7205.9000000953674</v>
      </c>
      <c r="D85" t="s">
        <v>491</v>
      </c>
      <c r="E85" t="s">
        <v>492</v>
      </c>
      <c r="F85">
        <v>15</v>
      </c>
      <c r="G85">
        <v>1654280399.25</v>
      </c>
      <c r="H85">
        <f t="shared" si="60"/>
        <v>3.2752806912682755E-3</v>
      </c>
      <c r="I85">
        <f t="shared" si="61"/>
        <v>3.2752806912682755</v>
      </c>
      <c r="J85">
        <f t="shared" si="62"/>
        <v>17.180065897442994</v>
      </c>
      <c r="K85">
        <f t="shared" si="63"/>
        <v>412.61183333333332</v>
      </c>
      <c r="L85">
        <f t="shared" si="64"/>
        <v>263.9285034165901</v>
      </c>
      <c r="M85">
        <f t="shared" si="65"/>
        <v>22.342566699644649</v>
      </c>
      <c r="N85">
        <f t="shared" si="66"/>
        <v>34.929184563144773</v>
      </c>
      <c r="O85">
        <f t="shared" si="67"/>
        <v>0.2027428891443499</v>
      </c>
      <c r="P85">
        <f t="shared" si="68"/>
        <v>3.185879704275977</v>
      </c>
      <c r="Q85">
        <f t="shared" si="69"/>
        <v>0.1958381872183661</v>
      </c>
      <c r="R85">
        <f t="shared" si="70"/>
        <v>0.12299963727335225</v>
      </c>
      <c r="S85">
        <f t="shared" si="71"/>
        <v>266.97810923691651</v>
      </c>
      <c r="T85">
        <f t="shared" si="72"/>
        <v>24.638657514709756</v>
      </c>
      <c r="U85">
        <f t="shared" si="73"/>
        <v>25.01948333333333</v>
      </c>
      <c r="V85">
        <f t="shared" si="74"/>
        <v>3.183372910589211</v>
      </c>
      <c r="W85">
        <f t="shared" si="75"/>
        <v>60.524266555899253</v>
      </c>
      <c r="X85">
        <f t="shared" si="76"/>
        <v>1.8093360241036716</v>
      </c>
      <c r="Y85">
        <f t="shared" si="77"/>
        <v>2.9894389920984792</v>
      </c>
      <c r="Z85">
        <f t="shared" si="78"/>
        <v>1.3740368864855395</v>
      </c>
      <c r="AA85">
        <f t="shared" si="79"/>
        <v>-144.43987848493094</v>
      </c>
      <c r="AB85">
        <f t="shared" si="80"/>
        <v>-180.39252342500259</v>
      </c>
      <c r="AC85">
        <f t="shared" si="81"/>
        <v>-11.916202250796424</v>
      </c>
      <c r="AD85">
        <f t="shared" si="82"/>
        <v>-69.770494923813459</v>
      </c>
      <c r="AE85">
        <v>0</v>
      </c>
      <c r="AF85">
        <v>0</v>
      </c>
      <c r="AG85">
        <f t="shared" si="83"/>
        <v>1</v>
      </c>
      <c r="AH85">
        <f t="shared" si="84"/>
        <v>0</v>
      </c>
      <c r="AI85">
        <f t="shared" si="85"/>
        <v>45153.344215947087</v>
      </c>
      <c r="AJ85">
        <f t="shared" si="86"/>
        <v>1500.088</v>
      </c>
      <c r="AK85">
        <f t="shared" si="87"/>
        <v>1276.1398024764799</v>
      </c>
      <c r="AL85">
        <f t="shared" si="88"/>
        <v>0.85070995999999999</v>
      </c>
      <c r="AM85">
        <f t="shared" si="89"/>
        <v>0.17797496496000001</v>
      </c>
      <c r="AN85">
        <v>2.4</v>
      </c>
      <c r="AO85">
        <v>0.5</v>
      </c>
      <c r="AP85" t="s">
        <v>331</v>
      </c>
      <c r="AQ85">
        <v>2</v>
      </c>
      <c r="AR85">
        <v>1654280399.25</v>
      </c>
      <c r="AS85">
        <v>412.61183333333332</v>
      </c>
      <c r="AT85">
        <v>420.0245000000001</v>
      </c>
      <c r="AU85">
        <v>21.373343333333342</v>
      </c>
      <c r="AV85">
        <v>20.09122</v>
      </c>
      <c r="AW85">
        <v>409.79250000000008</v>
      </c>
      <c r="AX85">
        <v>21.158143333333339</v>
      </c>
      <c r="AY85">
        <v>599.99413333333325</v>
      </c>
      <c r="AZ85">
        <v>84.553889999999996</v>
      </c>
      <c r="BA85">
        <v>9.9970459999999969E-2</v>
      </c>
      <c r="BB85">
        <v>23.969206666666668</v>
      </c>
      <c r="BC85">
        <v>25.01948333333333</v>
      </c>
      <c r="BD85">
        <v>999.9000000000002</v>
      </c>
      <c r="BE85">
        <v>0</v>
      </c>
      <c r="BF85">
        <v>0</v>
      </c>
      <c r="BG85">
        <v>9997.0783333333329</v>
      </c>
      <c r="BH85">
        <v>453.33216666666681</v>
      </c>
      <c r="BI85">
        <v>1.347701</v>
      </c>
      <c r="BJ85">
        <v>-7.4125653333333341</v>
      </c>
      <c r="BK85">
        <v>421.62353333333328</v>
      </c>
      <c r="BL85">
        <v>428.63616666666661</v>
      </c>
      <c r="BM85">
        <v>1.282122333333334</v>
      </c>
      <c r="BN85">
        <v>420.0245000000001</v>
      </c>
      <c r="BO85">
        <v>20.09122</v>
      </c>
      <c r="BP85">
        <v>1.807199</v>
      </c>
      <c r="BQ85">
        <v>1.6987920000000001</v>
      </c>
      <c r="BR85">
        <v>15.8492</v>
      </c>
      <c r="BS85">
        <v>14.88538333333333</v>
      </c>
      <c r="BT85">
        <v>1500.088</v>
      </c>
      <c r="BU85">
        <v>0.64300036666666671</v>
      </c>
      <c r="BV85">
        <v>0.35699959999999997</v>
      </c>
      <c r="BW85">
        <v>32</v>
      </c>
      <c r="BX85">
        <v>25054.30666666666</v>
      </c>
      <c r="BY85">
        <v>1654280151</v>
      </c>
      <c r="BZ85" t="s">
        <v>488</v>
      </c>
      <c r="CA85">
        <v>1654280149.5</v>
      </c>
      <c r="CB85">
        <v>1654280151</v>
      </c>
      <c r="CC85">
        <v>8</v>
      </c>
      <c r="CD85">
        <v>-4.2000000000000003E-2</v>
      </c>
      <c r="CE85">
        <v>0</v>
      </c>
      <c r="CF85">
        <v>2.82</v>
      </c>
      <c r="CG85">
        <v>0.19700000000000001</v>
      </c>
      <c r="CH85">
        <v>420</v>
      </c>
      <c r="CI85">
        <v>21</v>
      </c>
      <c r="CJ85">
        <v>0.35</v>
      </c>
      <c r="CK85">
        <v>0.05</v>
      </c>
      <c r="CL85">
        <v>-7.3940567499999998</v>
      </c>
      <c r="CM85">
        <v>-0.40966030018760979</v>
      </c>
      <c r="CN85">
        <v>6.1166470038228463E-2</v>
      </c>
      <c r="CO85">
        <v>0</v>
      </c>
      <c r="CP85">
        <v>1.28064025</v>
      </c>
      <c r="CQ85">
        <v>-1.0117035647283879E-2</v>
      </c>
      <c r="CR85">
        <v>8.1338307357296368E-3</v>
      </c>
      <c r="CS85">
        <v>1</v>
      </c>
      <c r="CT85">
        <v>1</v>
      </c>
      <c r="CU85">
        <v>2</v>
      </c>
      <c r="CV85" t="s">
        <v>380</v>
      </c>
      <c r="CW85">
        <v>3.2305600000000001</v>
      </c>
      <c r="CX85">
        <v>2.7812899999999998</v>
      </c>
      <c r="CY85">
        <v>8.0509499999999998E-2</v>
      </c>
      <c r="CZ85">
        <v>8.3114999999999994E-2</v>
      </c>
      <c r="DA85">
        <v>9.2453099999999996E-2</v>
      </c>
      <c r="DB85">
        <v>9.0587299999999996E-2</v>
      </c>
      <c r="DC85">
        <v>23191.7</v>
      </c>
      <c r="DD85">
        <v>22820</v>
      </c>
      <c r="DE85">
        <v>24257.7</v>
      </c>
      <c r="DF85">
        <v>22178.3</v>
      </c>
      <c r="DG85">
        <v>32535</v>
      </c>
      <c r="DH85">
        <v>25739.200000000001</v>
      </c>
      <c r="DI85">
        <v>39650.5</v>
      </c>
      <c r="DJ85">
        <v>30718.2</v>
      </c>
      <c r="DK85">
        <v>2.15252</v>
      </c>
      <c r="DL85">
        <v>2.1892200000000002</v>
      </c>
      <c r="DM85">
        <v>-8.0913300000000007E-3</v>
      </c>
      <c r="DN85">
        <v>0</v>
      </c>
      <c r="DO85">
        <v>25.123000000000001</v>
      </c>
      <c r="DP85">
        <v>999.9</v>
      </c>
      <c r="DQ85">
        <v>60</v>
      </c>
      <c r="DR85">
        <v>28.8</v>
      </c>
      <c r="DS85">
        <v>28.210899999999999</v>
      </c>
      <c r="DT85">
        <v>63.6265</v>
      </c>
      <c r="DU85">
        <v>15.773199999999999</v>
      </c>
      <c r="DV85">
        <v>2</v>
      </c>
      <c r="DW85">
        <v>0.19367599999999999</v>
      </c>
      <c r="DX85">
        <v>3.5427900000000001</v>
      </c>
      <c r="DY85">
        <v>20.3279</v>
      </c>
      <c r="DZ85">
        <v>5.2268699999999999</v>
      </c>
      <c r="EA85">
        <v>11.943899999999999</v>
      </c>
      <c r="EB85">
        <v>4.97715</v>
      </c>
      <c r="EC85">
        <v>3.2809300000000001</v>
      </c>
      <c r="ED85">
        <v>1263.5999999999999</v>
      </c>
      <c r="EE85">
        <v>4491.1000000000004</v>
      </c>
      <c r="EF85">
        <v>378.3</v>
      </c>
      <c r="EG85">
        <v>103.4</v>
      </c>
      <c r="EH85">
        <v>4.9716899999999997</v>
      </c>
      <c r="EI85">
        <v>1.8615699999999999</v>
      </c>
      <c r="EJ85">
        <v>1.8670599999999999</v>
      </c>
      <c r="EK85">
        <v>1.85825</v>
      </c>
      <c r="EL85">
        <v>1.8627400000000001</v>
      </c>
      <c r="EM85">
        <v>1.8632500000000001</v>
      </c>
      <c r="EN85">
        <v>1.8640600000000001</v>
      </c>
      <c r="EO85">
        <v>1.8600300000000001</v>
      </c>
      <c r="EP85">
        <v>0</v>
      </c>
      <c r="EQ85">
        <v>0</v>
      </c>
      <c r="ER85">
        <v>0</v>
      </c>
      <c r="ES85">
        <v>0</v>
      </c>
      <c r="ET85" t="s">
        <v>334</v>
      </c>
      <c r="EU85" t="s">
        <v>335</v>
      </c>
      <c r="EV85" t="s">
        <v>336</v>
      </c>
      <c r="EW85" t="s">
        <v>336</v>
      </c>
      <c r="EX85" t="s">
        <v>336</v>
      </c>
      <c r="EY85" t="s">
        <v>336</v>
      </c>
      <c r="EZ85">
        <v>0</v>
      </c>
      <c r="FA85">
        <v>100</v>
      </c>
      <c r="FB85">
        <v>100</v>
      </c>
      <c r="FC85">
        <v>2.82</v>
      </c>
      <c r="FD85">
        <v>0.2147</v>
      </c>
      <c r="FE85">
        <v>2.670998037886994</v>
      </c>
      <c r="FF85">
        <v>6.7843858137211317E-4</v>
      </c>
      <c r="FG85">
        <v>-9.1149672394835243E-7</v>
      </c>
      <c r="FH85">
        <v>3.4220399332756191E-10</v>
      </c>
      <c r="FI85">
        <v>4.5909994036280259E-2</v>
      </c>
      <c r="FJ85">
        <v>-1.0294496597657229E-2</v>
      </c>
      <c r="FK85">
        <v>9.3241379300954626E-4</v>
      </c>
      <c r="FL85">
        <v>-3.1998259251072341E-6</v>
      </c>
      <c r="FM85">
        <v>1</v>
      </c>
      <c r="FN85">
        <v>2092</v>
      </c>
      <c r="FO85">
        <v>0</v>
      </c>
      <c r="FP85">
        <v>27</v>
      </c>
      <c r="FQ85">
        <v>4.3</v>
      </c>
      <c r="FR85">
        <v>4.3</v>
      </c>
      <c r="FS85">
        <v>1.3598600000000001</v>
      </c>
      <c r="FT85">
        <v>2.4084500000000002</v>
      </c>
      <c r="FU85">
        <v>2.1496599999999999</v>
      </c>
      <c r="FV85">
        <v>2.7404799999999998</v>
      </c>
      <c r="FW85">
        <v>2.1508799999999999</v>
      </c>
      <c r="FX85">
        <v>2.3803700000000001</v>
      </c>
      <c r="FY85">
        <v>33.311100000000003</v>
      </c>
      <c r="FZ85">
        <v>14.403499999999999</v>
      </c>
      <c r="GA85">
        <v>19</v>
      </c>
      <c r="GB85">
        <v>620.75800000000004</v>
      </c>
      <c r="GC85">
        <v>676.32</v>
      </c>
      <c r="GD85">
        <v>19.9969</v>
      </c>
      <c r="GE85">
        <v>29.785900000000002</v>
      </c>
      <c r="GF85">
        <v>29.9983</v>
      </c>
      <c r="GG85">
        <v>29.960599999999999</v>
      </c>
      <c r="GH85">
        <v>29.9572</v>
      </c>
      <c r="GI85">
        <v>27.2484</v>
      </c>
      <c r="GJ85">
        <v>30.497399999999999</v>
      </c>
      <c r="GK85">
        <v>0</v>
      </c>
      <c r="GL85">
        <v>20</v>
      </c>
      <c r="GM85">
        <v>420</v>
      </c>
      <c r="GN85">
        <v>19.9129</v>
      </c>
      <c r="GO85">
        <v>100.271</v>
      </c>
      <c r="GP85">
        <v>100.753</v>
      </c>
    </row>
    <row r="86" spans="1:198" x14ac:dyDescent="0.25">
      <c r="A86">
        <v>70</v>
      </c>
      <c r="B86">
        <v>1654280497.5</v>
      </c>
      <c r="C86">
        <v>7296.4000000953674</v>
      </c>
      <c r="D86" t="s">
        <v>493</v>
      </c>
      <c r="E86" t="s">
        <v>494</v>
      </c>
      <c r="F86">
        <v>15</v>
      </c>
      <c r="G86">
        <v>1654280489.75</v>
      </c>
      <c r="H86">
        <f t="shared" si="60"/>
        <v>3.4150167259168027E-3</v>
      </c>
      <c r="I86">
        <f t="shared" si="61"/>
        <v>3.4150167259168027</v>
      </c>
      <c r="J86">
        <f t="shared" si="62"/>
        <v>17.674483388902477</v>
      </c>
      <c r="K86">
        <f t="shared" si="63"/>
        <v>412.37430000000001</v>
      </c>
      <c r="L86">
        <f t="shared" si="64"/>
        <v>275.61669831198674</v>
      </c>
      <c r="M86">
        <f t="shared" si="65"/>
        <v>23.330786737364246</v>
      </c>
      <c r="N86">
        <f t="shared" si="66"/>
        <v>34.90723496868565</v>
      </c>
      <c r="O86">
        <f t="shared" si="67"/>
        <v>0.22801610863753324</v>
      </c>
      <c r="P86">
        <f t="shared" si="68"/>
        <v>3.1855573365399548</v>
      </c>
      <c r="Q86">
        <f t="shared" si="69"/>
        <v>0.21932154434151177</v>
      </c>
      <c r="R86">
        <f t="shared" si="70"/>
        <v>0.13782951396852711</v>
      </c>
      <c r="S86">
        <f t="shared" si="71"/>
        <v>213.58146036915005</v>
      </c>
      <c r="T86">
        <f t="shared" si="72"/>
        <v>23.993749204503782</v>
      </c>
      <c r="U86">
        <f t="shared" si="73"/>
        <v>24.328476666666671</v>
      </c>
      <c r="V86">
        <f t="shared" si="74"/>
        <v>3.0545822981175963</v>
      </c>
      <c r="W86">
        <f t="shared" si="75"/>
        <v>60.498210483150352</v>
      </c>
      <c r="X86">
        <f t="shared" si="76"/>
        <v>1.774115031648072</v>
      </c>
      <c r="Y86">
        <f t="shared" si="77"/>
        <v>2.9325082799634039</v>
      </c>
      <c r="Z86">
        <f t="shared" si="78"/>
        <v>1.2804672664695242</v>
      </c>
      <c r="AA86">
        <f t="shared" si="79"/>
        <v>-150.60223761293099</v>
      </c>
      <c r="AB86">
        <f t="shared" si="80"/>
        <v>-116.59355543699849</v>
      </c>
      <c r="AC86">
        <f t="shared" si="81"/>
        <v>-7.663410880514169</v>
      </c>
      <c r="AD86">
        <f t="shared" si="82"/>
        <v>-61.27774356129359</v>
      </c>
      <c r="AE86">
        <v>0</v>
      </c>
      <c r="AF86">
        <v>0</v>
      </c>
      <c r="AG86">
        <f t="shared" si="83"/>
        <v>1</v>
      </c>
      <c r="AH86">
        <f t="shared" si="84"/>
        <v>0</v>
      </c>
      <c r="AI86">
        <f t="shared" si="85"/>
        <v>45195.96431657068</v>
      </c>
      <c r="AJ86">
        <f t="shared" si="86"/>
        <v>1200.0650000000001</v>
      </c>
      <c r="AK86">
        <f t="shared" si="87"/>
        <v>1020.9072529476603</v>
      </c>
      <c r="AL86">
        <f t="shared" si="88"/>
        <v>0.85070996400000021</v>
      </c>
      <c r="AM86">
        <f t="shared" si="89"/>
        <v>0.17797491000000004</v>
      </c>
      <c r="AN86">
        <v>2.4</v>
      </c>
      <c r="AO86">
        <v>0.5</v>
      </c>
      <c r="AP86" t="s">
        <v>331</v>
      </c>
      <c r="AQ86">
        <v>2</v>
      </c>
      <c r="AR86">
        <v>1654280489.75</v>
      </c>
      <c r="AS86">
        <v>412.37430000000001</v>
      </c>
      <c r="AT86">
        <v>420.00743333333332</v>
      </c>
      <c r="AU86">
        <v>20.958390000000001</v>
      </c>
      <c r="AV86">
        <v>19.62100666666667</v>
      </c>
      <c r="AW86">
        <v>409.55483333333342</v>
      </c>
      <c r="AX86">
        <v>20.75313666666667</v>
      </c>
      <c r="AY86">
        <v>599.99733333333347</v>
      </c>
      <c r="AZ86">
        <v>84.549396666666652</v>
      </c>
      <c r="BA86">
        <v>9.9998236666666671E-2</v>
      </c>
      <c r="BB86">
        <v>23.64958</v>
      </c>
      <c r="BC86">
        <v>24.328476666666671</v>
      </c>
      <c r="BD86">
        <v>999.9000000000002</v>
      </c>
      <c r="BE86">
        <v>0</v>
      </c>
      <c r="BF86">
        <v>0</v>
      </c>
      <c r="BG86">
        <v>9996.2416666666668</v>
      </c>
      <c r="BH86">
        <v>359.77400000000011</v>
      </c>
      <c r="BI86">
        <v>1.4123686666666659</v>
      </c>
      <c r="BJ86">
        <v>-7.6331859999999994</v>
      </c>
      <c r="BK86">
        <v>421.20206666666661</v>
      </c>
      <c r="BL86">
        <v>428.41346666666658</v>
      </c>
      <c r="BM86">
        <v>1.337388</v>
      </c>
      <c r="BN86">
        <v>420.00743333333332</v>
      </c>
      <c r="BO86">
        <v>19.62100666666667</v>
      </c>
      <c r="BP86">
        <v>1.7720196666666661</v>
      </c>
      <c r="BQ86">
        <v>1.658944</v>
      </c>
      <c r="BR86">
        <v>15.54211666666666</v>
      </c>
      <c r="BS86">
        <v>14.51748666666666</v>
      </c>
      <c r="BT86">
        <v>1200.0650000000001</v>
      </c>
      <c r="BU86">
        <v>0.64300120000000005</v>
      </c>
      <c r="BV86">
        <v>0.35699880000000012</v>
      </c>
      <c r="BW86">
        <v>31</v>
      </c>
      <c r="BX86">
        <v>20043.38</v>
      </c>
      <c r="BY86">
        <v>1654280151</v>
      </c>
      <c r="BZ86" t="s">
        <v>488</v>
      </c>
      <c r="CA86">
        <v>1654280149.5</v>
      </c>
      <c r="CB86">
        <v>1654280151</v>
      </c>
      <c r="CC86">
        <v>8</v>
      </c>
      <c r="CD86">
        <v>-4.2000000000000003E-2</v>
      </c>
      <c r="CE86">
        <v>0</v>
      </c>
      <c r="CF86">
        <v>2.82</v>
      </c>
      <c r="CG86">
        <v>0.19700000000000001</v>
      </c>
      <c r="CH86">
        <v>420</v>
      </c>
      <c r="CI86">
        <v>21</v>
      </c>
      <c r="CJ86">
        <v>0.35</v>
      </c>
      <c r="CK86">
        <v>0.05</v>
      </c>
      <c r="CL86">
        <v>-7.6174563414634138</v>
      </c>
      <c r="CM86">
        <v>-0.37957902439026509</v>
      </c>
      <c r="CN86">
        <v>4.3904873542255543E-2</v>
      </c>
      <c r="CO86">
        <v>0</v>
      </c>
      <c r="CP86">
        <v>1.3271817073170731</v>
      </c>
      <c r="CQ86">
        <v>0.1494209059233462</v>
      </c>
      <c r="CR86">
        <v>1.987993116031158E-2</v>
      </c>
      <c r="CS86">
        <v>0</v>
      </c>
      <c r="CT86">
        <v>0</v>
      </c>
      <c r="CU86">
        <v>2</v>
      </c>
      <c r="CV86" t="s">
        <v>444</v>
      </c>
      <c r="CW86">
        <v>3.2310099999999999</v>
      </c>
      <c r="CX86">
        <v>2.7813099999999999</v>
      </c>
      <c r="CY86">
        <v>8.0557599999999993E-2</v>
      </c>
      <c r="CZ86">
        <v>8.3199499999999996E-2</v>
      </c>
      <c r="DA86">
        <v>9.12525E-2</v>
      </c>
      <c r="DB86">
        <v>8.9019399999999999E-2</v>
      </c>
      <c r="DC86">
        <v>23209.599999999999</v>
      </c>
      <c r="DD86">
        <v>22833.7</v>
      </c>
      <c r="DE86">
        <v>24276.1</v>
      </c>
      <c r="DF86">
        <v>22192.400000000001</v>
      </c>
      <c r="DG86">
        <v>32601.599999999999</v>
      </c>
      <c r="DH86">
        <v>25799.8</v>
      </c>
      <c r="DI86">
        <v>39679.5</v>
      </c>
      <c r="DJ86">
        <v>30737.9</v>
      </c>
      <c r="DK86">
        <v>2.1583999999999999</v>
      </c>
      <c r="DL86">
        <v>2.1943800000000002</v>
      </c>
      <c r="DM86">
        <v>-2.2433700000000001E-2</v>
      </c>
      <c r="DN86">
        <v>0</v>
      </c>
      <c r="DO86">
        <v>24.6663</v>
      </c>
      <c r="DP86">
        <v>999.9</v>
      </c>
      <c r="DQ86">
        <v>59.7</v>
      </c>
      <c r="DR86">
        <v>28.9</v>
      </c>
      <c r="DS86">
        <v>28.233599999999999</v>
      </c>
      <c r="DT86">
        <v>63.566499999999998</v>
      </c>
      <c r="DU86">
        <v>15.817299999999999</v>
      </c>
      <c r="DV86">
        <v>2</v>
      </c>
      <c r="DW86">
        <v>0.157975</v>
      </c>
      <c r="DX86">
        <v>3.2932700000000001</v>
      </c>
      <c r="DY86">
        <v>20.337599999999998</v>
      </c>
      <c r="DZ86">
        <v>5.2294200000000002</v>
      </c>
      <c r="EA86">
        <v>11.9427</v>
      </c>
      <c r="EB86">
        <v>4.9778000000000002</v>
      </c>
      <c r="EC86">
        <v>3.2815699999999999</v>
      </c>
      <c r="ED86">
        <v>1266.2</v>
      </c>
      <c r="EE86">
        <v>4510.3999999999996</v>
      </c>
      <c r="EF86">
        <v>378.3</v>
      </c>
      <c r="EG86">
        <v>103.4</v>
      </c>
      <c r="EH86">
        <v>4.9717200000000004</v>
      </c>
      <c r="EI86">
        <v>1.8615699999999999</v>
      </c>
      <c r="EJ86">
        <v>1.86707</v>
      </c>
      <c r="EK86">
        <v>1.85829</v>
      </c>
      <c r="EL86">
        <v>1.86277</v>
      </c>
      <c r="EM86">
        <v>1.8632500000000001</v>
      </c>
      <c r="EN86">
        <v>1.8640699999999999</v>
      </c>
      <c r="EO86">
        <v>1.86002</v>
      </c>
      <c r="EP86">
        <v>0</v>
      </c>
      <c r="EQ86">
        <v>0</v>
      </c>
      <c r="ER86">
        <v>0</v>
      </c>
      <c r="ES86">
        <v>0</v>
      </c>
      <c r="ET86" t="s">
        <v>334</v>
      </c>
      <c r="EU86" t="s">
        <v>335</v>
      </c>
      <c r="EV86" t="s">
        <v>336</v>
      </c>
      <c r="EW86" t="s">
        <v>336</v>
      </c>
      <c r="EX86" t="s">
        <v>336</v>
      </c>
      <c r="EY86" t="s">
        <v>336</v>
      </c>
      <c r="EZ86">
        <v>0</v>
      </c>
      <c r="FA86">
        <v>100</v>
      </c>
      <c r="FB86">
        <v>100</v>
      </c>
      <c r="FC86">
        <v>2.82</v>
      </c>
      <c r="FD86">
        <v>0.20469999999999999</v>
      </c>
      <c r="FE86">
        <v>2.670998037886994</v>
      </c>
      <c r="FF86">
        <v>6.7843858137211317E-4</v>
      </c>
      <c r="FG86">
        <v>-9.1149672394835243E-7</v>
      </c>
      <c r="FH86">
        <v>3.4220399332756191E-10</v>
      </c>
      <c r="FI86">
        <v>4.5909994036280259E-2</v>
      </c>
      <c r="FJ86">
        <v>-1.0294496597657229E-2</v>
      </c>
      <c r="FK86">
        <v>9.3241379300954626E-4</v>
      </c>
      <c r="FL86">
        <v>-3.1998259251072341E-6</v>
      </c>
      <c r="FM86">
        <v>1</v>
      </c>
      <c r="FN86">
        <v>2092</v>
      </c>
      <c r="FO86">
        <v>0</v>
      </c>
      <c r="FP86">
        <v>27</v>
      </c>
      <c r="FQ86">
        <v>5.8</v>
      </c>
      <c r="FR86">
        <v>5.8</v>
      </c>
      <c r="FS86">
        <v>1.3598600000000001</v>
      </c>
      <c r="FT86">
        <v>2.4060100000000002</v>
      </c>
      <c r="FU86">
        <v>2.1496599999999999</v>
      </c>
      <c r="FV86">
        <v>2.7404799999999998</v>
      </c>
      <c r="FW86">
        <v>2.1508799999999999</v>
      </c>
      <c r="FX86">
        <v>2.3889200000000002</v>
      </c>
      <c r="FY86">
        <v>33.355899999999998</v>
      </c>
      <c r="FZ86">
        <v>14.403499999999999</v>
      </c>
      <c r="GA86">
        <v>19</v>
      </c>
      <c r="GB86">
        <v>621.11099999999999</v>
      </c>
      <c r="GC86">
        <v>676.22900000000004</v>
      </c>
      <c r="GD86">
        <v>19.997199999999999</v>
      </c>
      <c r="GE86">
        <v>29.371700000000001</v>
      </c>
      <c r="GF86">
        <v>29.9983</v>
      </c>
      <c r="GG86">
        <v>29.571000000000002</v>
      </c>
      <c r="GH86">
        <v>29.571999999999999</v>
      </c>
      <c r="GI86">
        <v>27.235700000000001</v>
      </c>
      <c r="GJ86">
        <v>32.477499999999999</v>
      </c>
      <c r="GK86">
        <v>0</v>
      </c>
      <c r="GL86">
        <v>20</v>
      </c>
      <c r="GM86">
        <v>420</v>
      </c>
      <c r="GN86">
        <v>19.523299999999999</v>
      </c>
      <c r="GO86">
        <v>100.346</v>
      </c>
      <c r="GP86">
        <v>100.81699999999999</v>
      </c>
    </row>
    <row r="87" spans="1:198" x14ac:dyDescent="0.25">
      <c r="A87">
        <v>71</v>
      </c>
      <c r="B87">
        <v>1654280588</v>
      </c>
      <c r="C87">
        <v>7386.9000000953674</v>
      </c>
      <c r="D87" t="s">
        <v>495</v>
      </c>
      <c r="E87" t="s">
        <v>496</v>
      </c>
      <c r="F87">
        <v>15</v>
      </c>
      <c r="G87">
        <v>1654280580.25</v>
      </c>
      <c r="H87">
        <f t="shared" si="60"/>
        <v>3.3696055932687062E-3</v>
      </c>
      <c r="I87">
        <f t="shared" si="61"/>
        <v>3.3696055932687061</v>
      </c>
      <c r="J87">
        <f t="shared" si="62"/>
        <v>17.320636921942945</v>
      </c>
      <c r="K87">
        <f t="shared" si="63"/>
        <v>412.54556666666662</v>
      </c>
      <c r="L87">
        <f t="shared" si="64"/>
        <v>285.07555726168215</v>
      </c>
      <c r="M87">
        <f t="shared" si="65"/>
        <v>24.131796761380254</v>
      </c>
      <c r="N87">
        <f t="shared" si="66"/>
        <v>34.922200504443566</v>
      </c>
      <c r="O87">
        <f t="shared" si="67"/>
        <v>0.24047392142567728</v>
      </c>
      <c r="P87">
        <f t="shared" si="68"/>
        <v>3.1858553307679984</v>
      </c>
      <c r="Q87">
        <f t="shared" si="69"/>
        <v>0.23082581984689721</v>
      </c>
      <c r="R87">
        <f t="shared" si="70"/>
        <v>0.14510072627173887</v>
      </c>
      <c r="S87">
        <f t="shared" si="71"/>
        <v>160.18381691441391</v>
      </c>
      <c r="T87">
        <f t="shared" si="72"/>
        <v>23.438957336627801</v>
      </c>
      <c r="U87">
        <f t="shared" si="73"/>
        <v>23.721910000000001</v>
      </c>
      <c r="V87">
        <f t="shared" si="74"/>
        <v>2.9453077440180992</v>
      </c>
      <c r="W87">
        <f t="shared" si="75"/>
        <v>60.454765549435777</v>
      </c>
      <c r="X87">
        <f t="shared" si="76"/>
        <v>1.7438014642088611</v>
      </c>
      <c r="Y87">
        <f t="shared" si="77"/>
        <v>2.8844731235999905</v>
      </c>
      <c r="Z87">
        <f t="shared" si="78"/>
        <v>1.2015062798092382</v>
      </c>
      <c r="AA87">
        <f t="shared" si="79"/>
        <v>-148.59960666314996</v>
      </c>
      <c r="AB87">
        <f t="shared" si="80"/>
        <v>-59.472747112873975</v>
      </c>
      <c r="AC87">
        <f t="shared" si="81"/>
        <v>-3.8912731949916228</v>
      </c>
      <c r="AD87">
        <f t="shared" si="82"/>
        <v>-51.779810056601633</v>
      </c>
      <c r="AE87">
        <v>0</v>
      </c>
      <c r="AF87">
        <v>0</v>
      </c>
      <c r="AG87">
        <f t="shared" si="83"/>
        <v>1</v>
      </c>
      <c r="AH87">
        <f t="shared" si="84"/>
        <v>0</v>
      </c>
      <c r="AI87">
        <f t="shared" si="85"/>
        <v>45243.252799597241</v>
      </c>
      <c r="AJ87">
        <f t="shared" si="86"/>
        <v>900.03499999999997</v>
      </c>
      <c r="AK87">
        <f t="shared" si="87"/>
        <v>765.66883335227487</v>
      </c>
      <c r="AL87">
        <f t="shared" si="88"/>
        <v>0.8507100649999999</v>
      </c>
      <c r="AM87">
        <f t="shared" si="89"/>
        <v>0.17797509754000002</v>
      </c>
      <c r="AN87">
        <v>2.4</v>
      </c>
      <c r="AO87">
        <v>0.5</v>
      </c>
      <c r="AP87" t="s">
        <v>331</v>
      </c>
      <c r="AQ87">
        <v>2</v>
      </c>
      <c r="AR87">
        <v>1654280580.25</v>
      </c>
      <c r="AS87">
        <v>412.54556666666662</v>
      </c>
      <c r="AT87">
        <v>420.03</v>
      </c>
      <c r="AU87">
        <v>20.600006666666669</v>
      </c>
      <c r="AV87">
        <v>19.279906666666669</v>
      </c>
      <c r="AW87">
        <v>409.726</v>
      </c>
      <c r="AX87">
        <v>20.403163333333332</v>
      </c>
      <c r="AY87">
        <v>599.98940000000005</v>
      </c>
      <c r="AZ87">
        <v>84.550576666666672</v>
      </c>
      <c r="BA87">
        <v>9.9952453333333344E-2</v>
      </c>
      <c r="BB87">
        <v>23.375646666666668</v>
      </c>
      <c r="BC87">
        <v>23.721910000000001</v>
      </c>
      <c r="BD87">
        <v>999.9000000000002</v>
      </c>
      <c r="BE87">
        <v>0</v>
      </c>
      <c r="BF87">
        <v>0</v>
      </c>
      <c r="BG87">
        <v>9997.3666666666668</v>
      </c>
      <c r="BH87">
        <v>269.70133333333331</v>
      </c>
      <c r="BI87">
        <v>1.5020933333333339</v>
      </c>
      <c r="BJ87">
        <v>-7.4844113333333322</v>
      </c>
      <c r="BK87">
        <v>421.22283333333343</v>
      </c>
      <c r="BL87">
        <v>428.28730000000002</v>
      </c>
      <c r="BM87">
        <v>1.320102333333333</v>
      </c>
      <c r="BN87">
        <v>420.03</v>
      </c>
      <c r="BO87">
        <v>19.279906666666669</v>
      </c>
      <c r="BP87">
        <v>1.7417416666666661</v>
      </c>
      <c r="BQ87">
        <v>1.6301266666666669</v>
      </c>
      <c r="BR87">
        <v>15.27353666666667</v>
      </c>
      <c r="BS87">
        <v>14.24656333333334</v>
      </c>
      <c r="BT87">
        <v>900.03499999999997</v>
      </c>
      <c r="BU87">
        <v>0.64299880000000009</v>
      </c>
      <c r="BV87">
        <v>0.35700123333333328</v>
      </c>
      <c r="BW87">
        <v>30.25277333333333</v>
      </c>
      <c r="BX87">
        <v>15032.26666666667</v>
      </c>
      <c r="BY87">
        <v>1654280151</v>
      </c>
      <c r="BZ87" t="s">
        <v>488</v>
      </c>
      <c r="CA87">
        <v>1654280149.5</v>
      </c>
      <c r="CB87">
        <v>1654280151</v>
      </c>
      <c r="CC87">
        <v>8</v>
      </c>
      <c r="CD87">
        <v>-4.2000000000000003E-2</v>
      </c>
      <c r="CE87">
        <v>0</v>
      </c>
      <c r="CF87">
        <v>2.82</v>
      </c>
      <c r="CG87">
        <v>0.19700000000000001</v>
      </c>
      <c r="CH87">
        <v>420</v>
      </c>
      <c r="CI87">
        <v>21</v>
      </c>
      <c r="CJ87">
        <v>0.35</v>
      </c>
      <c r="CK87">
        <v>0.05</v>
      </c>
      <c r="CL87">
        <v>-7.4649980487804886</v>
      </c>
      <c r="CM87">
        <v>-0.33372627177702008</v>
      </c>
      <c r="CN87">
        <v>3.7133933480106053E-2</v>
      </c>
      <c r="CO87">
        <v>0</v>
      </c>
      <c r="CP87">
        <v>1.3173897560975609</v>
      </c>
      <c r="CQ87">
        <v>0.110046898954703</v>
      </c>
      <c r="CR87">
        <v>1.690516380740352E-2</v>
      </c>
      <c r="CS87">
        <v>0</v>
      </c>
      <c r="CT87">
        <v>0</v>
      </c>
      <c r="CU87">
        <v>2</v>
      </c>
      <c r="CV87" t="s">
        <v>444</v>
      </c>
      <c r="CW87">
        <v>3.23136</v>
      </c>
      <c r="CX87">
        <v>2.7810600000000001</v>
      </c>
      <c r="CY87">
        <v>8.0648499999999998E-2</v>
      </c>
      <c r="CZ87">
        <v>8.3270300000000005E-2</v>
      </c>
      <c r="DA87">
        <v>9.0249999999999997E-2</v>
      </c>
      <c r="DB87">
        <v>8.8103100000000004E-2</v>
      </c>
      <c r="DC87">
        <v>23221.9</v>
      </c>
      <c r="DD87">
        <v>22843.5</v>
      </c>
      <c r="DE87">
        <v>24290</v>
      </c>
      <c r="DF87">
        <v>22202.6</v>
      </c>
      <c r="DG87">
        <v>32654.9</v>
      </c>
      <c r="DH87">
        <v>25836.799999999999</v>
      </c>
      <c r="DI87">
        <v>39700.699999999997</v>
      </c>
      <c r="DJ87">
        <v>30751.599999999999</v>
      </c>
      <c r="DK87">
        <v>2.1632799999999999</v>
      </c>
      <c r="DL87">
        <v>2.19902</v>
      </c>
      <c r="DM87">
        <v>-3.3974600000000001E-2</v>
      </c>
      <c r="DN87">
        <v>0</v>
      </c>
      <c r="DO87">
        <v>24.257899999999999</v>
      </c>
      <c r="DP87">
        <v>999.9</v>
      </c>
      <c r="DQ87">
        <v>59.4</v>
      </c>
      <c r="DR87">
        <v>28.9</v>
      </c>
      <c r="DS87">
        <v>28.091799999999999</v>
      </c>
      <c r="DT87">
        <v>63.466500000000003</v>
      </c>
      <c r="DU87">
        <v>15.9215</v>
      </c>
      <c r="DV87">
        <v>2</v>
      </c>
      <c r="DW87">
        <v>0.13023899999999999</v>
      </c>
      <c r="DX87">
        <v>3.1145200000000002</v>
      </c>
      <c r="DY87">
        <v>20.3443</v>
      </c>
      <c r="DZ87">
        <v>5.2274700000000003</v>
      </c>
      <c r="EA87">
        <v>11.9436</v>
      </c>
      <c r="EB87">
        <v>4.97715</v>
      </c>
      <c r="EC87">
        <v>3.28118</v>
      </c>
      <c r="ED87">
        <v>1268.5999999999999</v>
      </c>
      <c r="EE87">
        <v>4528.2</v>
      </c>
      <c r="EF87">
        <v>378.3</v>
      </c>
      <c r="EG87">
        <v>103.4</v>
      </c>
      <c r="EH87">
        <v>4.9717099999999999</v>
      </c>
      <c r="EI87">
        <v>1.8615699999999999</v>
      </c>
      <c r="EJ87">
        <v>1.86707</v>
      </c>
      <c r="EK87">
        <v>1.8583400000000001</v>
      </c>
      <c r="EL87">
        <v>1.8627800000000001</v>
      </c>
      <c r="EM87">
        <v>1.8632500000000001</v>
      </c>
      <c r="EN87">
        <v>1.86412</v>
      </c>
      <c r="EO87">
        <v>1.86005</v>
      </c>
      <c r="EP87">
        <v>0</v>
      </c>
      <c r="EQ87">
        <v>0</v>
      </c>
      <c r="ER87">
        <v>0</v>
      </c>
      <c r="ES87">
        <v>0</v>
      </c>
      <c r="ET87" t="s">
        <v>334</v>
      </c>
      <c r="EU87" t="s">
        <v>335</v>
      </c>
      <c r="EV87" t="s">
        <v>336</v>
      </c>
      <c r="EW87" t="s">
        <v>336</v>
      </c>
      <c r="EX87" t="s">
        <v>336</v>
      </c>
      <c r="EY87" t="s">
        <v>336</v>
      </c>
      <c r="EZ87">
        <v>0</v>
      </c>
      <c r="FA87">
        <v>100</v>
      </c>
      <c r="FB87">
        <v>100</v>
      </c>
      <c r="FC87">
        <v>2.819</v>
      </c>
      <c r="FD87">
        <v>0.1963</v>
      </c>
      <c r="FE87">
        <v>2.670998037886994</v>
      </c>
      <c r="FF87">
        <v>6.7843858137211317E-4</v>
      </c>
      <c r="FG87">
        <v>-9.1149672394835243E-7</v>
      </c>
      <c r="FH87">
        <v>3.4220399332756191E-10</v>
      </c>
      <c r="FI87">
        <v>4.5909994036280259E-2</v>
      </c>
      <c r="FJ87">
        <v>-1.0294496597657229E-2</v>
      </c>
      <c r="FK87">
        <v>9.3241379300954626E-4</v>
      </c>
      <c r="FL87">
        <v>-3.1998259251072341E-6</v>
      </c>
      <c r="FM87">
        <v>1</v>
      </c>
      <c r="FN87">
        <v>2092</v>
      </c>
      <c r="FO87">
        <v>0</v>
      </c>
      <c r="FP87">
        <v>27</v>
      </c>
      <c r="FQ87">
        <v>7.3</v>
      </c>
      <c r="FR87">
        <v>7.3</v>
      </c>
      <c r="FS87">
        <v>1.3586400000000001</v>
      </c>
      <c r="FT87">
        <v>2.4108900000000002</v>
      </c>
      <c r="FU87">
        <v>2.1496599999999999</v>
      </c>
      <c r="FV87">
        <v>2.7392599999999998</v>
      </c>
      <c r="FW87">
        <v>2.1508799999999999</v>
      </c>
      <c r="FX87">
        <v>2.36816</v>
      </c>
      <c r="FY87">
        <v>33.423200000000001</v>
      </c>
      <c r="FZ87">
        <v>14.385999999999999</v>
      </c>
      <c r="GA87">
        <v>19</v>
      </c>
      <c r="GB87">
        <v>620.97299999999996</v>
      </c>
      <c r="GC87">
        <v>676.03899999999999</v>
      </c>
      <c r="GD87">
        <v>19.9985</v>
      </c>
      <c r="GE87">
        <v>28.992999999999999</v>
      </c>
      <c r="GF87">
        <v>29.998699999999999</v>
      </c>
      <c r="GG87">
        <v>29.209800000000001</v>
      </c>
      <c r="GH87">
        <v>29.2181</v>
      </c>
      <c r="GI87">
        <v>27.228000000000002</v>
      </c>
      <c r="GJ87">
        <v>33.332099999999997</v>
      </c>
      <c r="GK87">
        <v>0</v>
      </c>
      <c r="GL87">
        <v>20</v>
      </c>
      <c r="GM87">
        <v>420</v>
      </c>
      <c r="GN87">
        <v>19.195</v>
      </c>
      <c r="GO87">
        <v>100.401</v>
      </c>
      <c r="GP87">
        <v>100.863</v>
      </c>
    </row>
    <row r="88" spans="1:198" x14ac:dyDescent="0.25">
      <c r="A88">
        <v>72</v>
      </c>
      <c r="B88">
        <v>1654280649.5</v>
      </c>
      <c r="C88">
        <v>7448.4000000953674</v>
      </c>
      <c r="D88" t="s">
        <v>497</v>
      </c>
      <c r="E88" t="s">
        <v>498</v>
      </c>
      <c r="F88">
        <v>15</v>
      </c>
      <c r="G88">
        <v>1654280641.75</v>
      </c>
      <c r="H88">
        <f t="shared" si="60"/>
        <v>3.2707155700558059E-3</v>
      </c>
      <c r="I88">
        <f t="shared" si="61"/>
        <v>3.2707155700558062</v>
      </c>
      <c r="J88">
        <f t="shared" si="62"/>
        <v>15.132493902823528</v>
      </c>
      <c r="K88">
        <f t="shared" si="63"/>
        <v>413.41213333333332</v>
      </c>
      <c r="L88">
        <f t="shared" si="64"/>
        <v>303.74747566177427</v>
      </c>
      <c r="M88">
        <f t="shared" si="65"/>
        <v>25.711511322415454</v>
      </c>
      <c r="N88">
        <f t="shared" si="66"/>
        <v>34.994367356849821</v>
      </c>
      <c r="O88">
        <f t="shared" si="67"/>
        <v>0.24662978749102785</v>
      </c>
      <c r="P88">
        <f t="shared" si="68"/>
        <v>3.1854854341627297</v>
      </c>
      <c r="Q88">
        <f t="shared" si="69"/>
        <v>0.23649147266305209</v>
      </c>
      <c r="R88">
        <f t="shared" si="70"/>
        <v>0.14868332969528741</v>
      </c>
      <c r="S88">
        <f t="shared" si="71"/>
        <v>106.78805750589065</v>
      </c>
      <c r="T88">
        <f t="shared" si="72"/>
        <v>22.990551568450947</v>
      </c>
      <c r="U88">
        <f t="shared" si="73"/>
        <v>23.25102</v>
      </c>
      <c r="V88">
        <f t="shared" si="74"/>
        <v>2.8628481523495997</v>
      </c>
      <c r="W88">
        <f t="shared" si="75"/>
        <v>60.418552123718342</v>
      </c>
      <c r="X88">
        <f t="shared" si="76"/>
        <v>1.7238748746588641</v>
      </c>
      <c r="Y88">
        <f t="shared" si="77"/>
        <v>2.8532210952836246</v>
      </c>
      <c r="Z88">
        <f t="shared" si="78"/>
        <v>1.1389732776907355</v>
      </c>
      <c r="AA88">
        <f t="shared" si="79"/>
        <v>-144.23855663946105</v>
      </c>
      <c r="AB88">
        <f t="shared" si="80"/>
        <v>-9.5737034550386007</v>
      </c>
      <c r="AC88">
        <f t="shared" si="81"/>
        <v>-0.62441385661724635</v>
      </c>
      <c r="AD88">
        <f t="shared" si="82"/>
        <v>-47.648616445226253</v>
      </c>
      <c r="AE88">
        <v>0</v>
      </c>
      <c r="AF88">
        <v>0</v>
      </c>
      <c r="AG88">
        <f t="shared" si="83"/>
        <v>1</v>
      </c>
      <c r="AH88">
        <f t="shared" si="84"/>
        <v>0</v>
      </c>
      <c r="AI88">
        <f t="shared" si="85"/>
        <v>45263.923720466701</v>
      </c>
      <c r="AJ88">
        <f t="shared" si="86"/>
        <v>600.01679999999988</v>
      </c>
      <c r="AK88">
        <f t="shared" si="87"/>
        <v>510.44033452919274</v>
      </c>
      <c r="AL88">
        <f t="shared" si="88"/>
        <v>0.85071007100000007</v>
      </c>
      <c r="AM88">
        <f t="shared" si="89"/>
        <v>0.17797511254000001</v>
      </c>
      <c r="AN88">
        <v>2.4</v>
      </c>
      <c r="AO88">
        <v>0.5</v>
      </c>
      <c r="AP88" t="s">
        <v>331</v>
      </c>
      <c r="AQ88">
        <v>2</v>
      </c>
      <c r="AR88">
        <v>1654280641.75</v>
      </c>
      <c r="AS88">
        <v>413.41213333333332</v>
      </c>
      <c r="AT88">
        <v>420.00613333333342</v>
      </c>
      <c r="AU88">
        <v>20.365300000000001</v>
      </c>
      <c r="AV88">
        <v>19.083629999999999</v>
      </c>
      <c r="AW88">
        <v>410.59253333333339</v>
      </c>
      <c r="AX88">
        <v>20.173866666666669</v>
      </c>
      <c r="AY88">
        <v>599.98716666666655</v>
      </c>
      <c r="AZ88">
        <v>84.547689999999974</v>
      </c>
      <c r="BA88">
        <v>9.9964326666666672E-2</v>
      </c>
      <c r="BB88">
        <v>23.195273333333329</v>
      </c>
      <c r="BC88">
        <v>23.25102</v>
      </c>
      <c r="BD88">
        <v>999.9000000000002</v>
      </c>
      <c r="BE88">
        <v>0</v>
      </c>
      <c r="BF88">
        <v>0</v>
      </c>
      <c r="BG88">
        <v>9996.1383333333342</v>
      </c>
      <c r="BH88">
        <v>181.03563333333341</v>
      </c>
      <c r="BI88">
        <v>1.5871740000000001</v>
      </c>
      <c r="BJ88">
        <v>-6.5940543333333341</v>
      </c>
      <c r="BK88">
        <v>422.00630000000001</v>
      </c>
      <c r="BL88">
        <v>428.1773</v>
      </c>
      <c r="BM88">
        <v>1.2816616666666669</v>
      </c>
      <c r="BN88">
        <v>420.00613333333342</v>
      </c>
      <c r="BO88">
        <v>19.083629999999999</v>
      </c>
      <c r="BP88">
        <v>1.7218389999999999</v>
      </c>
      <c r="BQ88">
        <v>1.613477333333333</v>
      </c>
      <c r="BR88">
        <v>15.09474</v>
      </c>
      <c r="BS88">
        <v>14.08812666666666</v>
      </c>
      <c r="BT88">
        <v>600.01679999999988</v>
      </c>
      <c r="BU88">
        <v>0.64299860000000009</v>
      </c>
      <c r="BV88">
        <v>0.35700143333333328</v>
      </c>
      <c r="BW88">
        <v>30</v>
      </c>
      <c r="BX88">
        <v>10021.41666666667</v>
      </c>
      <c r="BY88">
        <v>1654280151</v>
      </c>
      <c r="BZ88" t="s">
        <v>488</v>
      </c>
      <c r="CA88">
        <v>1654280149.5</v>
      </c>
      <c r="CB88">
        <v>1654280151</v>
      </c>
      <c r="CC88">
        <v>8</v>
      </c>
      <c r="CD88">
        <v>-4.2000000000000003E-2</v>
      </c>
      <c r="CE88">
        <v>0</v>
      </c>
      <c r="CF88">
        <v>2.82</v>
      </c>
      <c r="CG88">
        <v>0.19700000000000001</v>
      </c>
      <c r="CH88">
        <v>420</v>
      </c>
      <c r="CI88">
        <v>21</v>
      </c>
      <c r="CJ88">
        <v>0.35</v>
      </c>
      <c r="CK88">
        <v>0.05</v>
      </c>
      <c r="CL88">
        <v>-6.5850757499999997</v>
      </c>
      <c r="CM88">
        <v>-9.3370694183854769E-2</v>
      </c>
      <c r="CN88">
        <v>2.6378952584162681E-2</v>
      </c>
      <c r="CO88">
        <v>1</v>
      </c>
      <c r="CP88">
        <v>1.2790225</v>
      </c>
      <c r="CQ88">
        <v>-1.6655909943718489E-2</v>
      </c>
      <c r="CR88">
        <v>1.492304555879932E-2</v>
      </c>
      <c r="CS88">
        <v>1</v>
      </c>
      <c r="CT88">
        <v>2</v>
      </c>
      <c r="CU88">
        <v>2</v>
      </c>
      <c r="CV88" t="s">
        <v>333</v>
      </c>
      <c r="CW88">
        <v>3.2318199999999999</v>
      </c>
      <c r="CX88">
        <v>2.7814899999999998</v>
      </c>
      <c r="CY88">
        <v>8.0816700000000005E-2</v>
      </c>
      <c r="CZ88">
        <v>8.3301E-2</v>
      </c>
      <c r="DA88">
        <v>8.9602699999999993E-2</v>
      </c>
      <c r="DB88">
        <v>8.7658600000000003E-2</v>
      </c>
      <c r="DC88">
        <v>23225.7</v>
      </c>
      <c r="DD88">
        <v>22848.5</v>
      </c>
      <c r="DE88">
        <v>24297.5</v>
      </c>
      <c r="DF88">
        <v>22207.5</v>
      </c>
      <c r="DG88">
        <v>32687.5</v>
      </c>
      <c r="DH88">
        <v>25854.799999999999</v>
      </c>
      <c r="DI88">
        <v>39712.199999999997</v>
      </c>
      <c r="DJ88">
        <v>30758.3</v>
      </c>
      <c r="DK88">
        <v>2.16622</v>
      </c>
      <c r="DL88">
        <v>2.2009500000000002</v>
      </c>
      <c r="DM88">
        <v>-4.56236E-2</v>
      </c>
      <c r="DN88">
        <v>0</v>
      </c>
      <c r="DO88">
        <v>23.982099999999999</v>
      </c>
      <c r="DP88">
        <v>999.9</v>
      </c>
      <c r="DQ88">
        <v>59.4</v>
      </c>
      <c r="DR88">
        <v>29</v>
      </c>
      <c r="DS88">
        <v>28.253799999999998</v>
      </c>
      <c r="DT88">
        <v>63.546500000000002</v>
      </c>
      <c r="DU88">
        <v>15.897399999999999</v>
      </c>
      <c r="DV88">
        <v>2</v>
      </c>
      <c r="DW88">
        <v>0.115866</v>
      </c>
      <c r="DX88">
        <v>3.0250400000000002</v>
      </c>
      <c r="DY88">
        <v>20.350100000000001</v>
      </c>
      <c r="DZ88">
        <v>5.2292699999999996</v>
      </c>
      <c r="EA88">
        <v>11.9414</v>
      </c>
      <c r="EB88">
        <v>4.9779</v>
      </c>
      <c r="EC88">
        <v>3.2816700000000001</v>
      </c>
      <c r="ED88">
        <v>1270.4000000000001</v>
      </c>
      <c r="EE88">
        <v>4542</v>
      </c>
      <c r="EF88">
        <v>378.3</v>
      </c>
      <c r="EG88">
        <v>103.5</v>
      </c>
      <c r="EH88">
        <v>4.9717000000000002</v>
      </c>
      <c r="EI88">
        <v>1.8615699999999999</v>
      </c>
      <c r="EJ88">
        <v>1.86707</v>
      </c>
      <c r="EK88">
        <v>1.85833</v>
      </c>
      <c r="EL88">
        <v>1.8627899999999999</v>
      </c>
      <c r="EM88">
        <v>1.8632500000000001</v>
      </c>
      <c r="EN88">
        <v>1.8641399999999999</v>
      </c>
      <c r="EO88">
        <v>1.86005</v>
      </c>
      <c r="EP88">
        <v>0</v>
      </c>
      <c r="EQ88">
        <v>0</v>
      </c>
      <c r="ER88">
        <v>0</v>
      </c>
      <c r="ES88">
        <v>0</v>
      </c>
      <c r="ET88" t="s">
        <v>334</v>
      </c>
      <c r="EU88" t="s">
        <v>335</v>
      </c>
      <c r="EV88" t="s">
        <v>336</v>
      </c>
      <c r="EW88" t="s">
        <v>336</v>
      </c>
      <c r="EX88" t="s">
        <v>336</v>
      </c>
      <c r="EY88" t="s">
        <v>336</v>
      </c>
      <c r="EZ88">
        <v>0</v>
      </c>
      <c r="FA88">
        <v>100</v>
      </c>
      <c r="FB88">
        <v>100</v>
      </c>
      <c r="FC88">
        <v>2.82</v>
      </c>
      <c r="FD88">
        <v>0.19120000000000001</v>
      </c>
      <c r="FE88">
        <v>2.670998037886994</v>
      </c>
      <c r="FF88">
        <v>6.7843858137211317E-4</v>
      </c>
      <c r="FG88">
        <v>-9.1149672394835243E-7</v>
      </c>
      <c r="FH88">
        <v>3.4220399332756191E-10</v>
      </c>
      <c r="FI88">
        <v>4.5909994036280259E-2</v>
      </c>
      <c r="FJ88">
        <v>-1.0294496597657229E-2</v>
      </c>
      <c r="FK88">
        <v>9.3241379300954626E-4</v>
      </c>
      <c r="FL88">
        <v>-3.1998259251072341E-6</v>
      </c>
      <c r="FM88">
        <v>1</v>
      </c>
      <c r="FN88">
        <v>2092</v>
      </c>
      <c r="FO88">
        <v>0</v>
      </c>
      <c r="FP88">
        <v>27</v>
      </c>
      <c r="FQ88">
        <v>8.3000000000000007</v>
      </c>
      <c r="FR88">
        <v>8.3000000000000007</v>
      </c>
      <c r="FS88">
        <v>1.3586400000000001</v>
      </c>
      <c r="FT88">
        <v>2.4084500000000002</v>
      </c>
      <c r="FU88">
        <v>2.1496599999999999</v>
      </c>
      <c r="FV88">
        <v>2.7404799999999998</v>
      </c>
      <c r="FW88">
        <v>2.1508799999999999</v>
      </c>
      <c r="FX88">
        <v>2.3535200000000001</v>
      </c>
      <c r="FY88">
        <v>33.490600000000001</v>
      </c>
      <c r="FZ88">
        <v>14.385999999999999</v>
      </c>
      <c r="GA88">
        <v>19</v>
      </c>
      <c r="GB88">
        <v>620.93700000000001</v>
      </c>
      <c r="GC88">
        <v>675.18899999999996</v>
      </c>
      <c r="GD88">
        <v>19.999700000000001</v>
      </c>
      <c r="GE88">
        <v>28.778500000000001</v>
      </c>
      <c r="GF88">
        <v>29.999099999999999</v>
      </c>
      <c r="GG88">
        <v>28.9971</v>
      </c>
      <c r="GH88">
        <v>29.0093</v>
      </c>
      <c r="GI88">
        <v>27.224</v>
      </c>
      <c r="GJ88">
        <v>33.895600000000002</v>
      </c>
      <c r="GK88">
        <v>0</v>
      </c>
      <c r="GL88">
        <v>20</v>
      </c>
      <c r="GM88">
        <v>420</v>
      </c>
      <c r="GN88">
        <v>19.012</v>
      </c>
      <c r="GO88">
        <v>100.431</v>
      </c>
      <c r="GP88">
        <v>100.88500000000001</v>
      </c>
    </row>
    <row r="89" spans="1:198" x14ac:dyDescent="0.25">
      <c r="A89">
        <v>73</v>
      </c>
      <c r="B89">
        <v>1654280710</v>
      </c>
      <c r="C89">
        <v>7508.9000000953674</v>
      </c>
      <c r="D89" t="s">
        <v>499</v>
      </c>
      <c r="E89" t="s">
        <v>500</v>
      </c>
      <c r="F89">
        <v>15</v>
      </c>
      <c r="G89">
        <v>1654280702.25</v>
      </c>
      <c r="H89">
        <f t="shared" si="60"/>
        <v>3.1083266248562698E-3</v>
      </c>
      <c r="I89">
        <f t="shared" si="61"/>
        <v>3.1083266248562698</v>
      </c>
      <c r="J89">
        <f t="shared" si="62"/>
        <v>12.669205522447678</v>
      </c>
      <c r="K89">
        <f t="shared" si="63"/>
        <v>414.41396666666668</v>
      </c>
      <c r="L89">
        <f t="shared" si="64"/>
        <v>319.74229594381461</v>
      </c>
      <c r="M89">
        <f t="shared" si="65"/>
        <v>27.064363626307614</v>
      </c>
      <c r="N89">
        <f t="shared" si="66"/>
        <v>35.077781163046538</v>
      </c>
      <c r="O89">
        <f t="shared" si="67"/>
        <v>0.24179753865992989</v>
      </c>
      <c r="P89">
        <f t="shared" si="68"/>
        <v>3.1877579776151119</v>
      </c>
      <c r="Q89">
        <f t="shared" si="69"/>
        <v>0.23205081897080379</v>
      </c>
      <c r="R89">
        <f t="shared" si="70"/>
        <v>0.14587472837376156</v>
      </c>
      <c r="S89">
        <f t="shared" si="71"/>
        <v>71.191287219030826</v>
      </c>
      <c r="T89">
        <f t="shared" si="72"/>
        <v>22.712063987035602</v>
      </c>
      <c r="U89">
        <f t="shared" si="73"/>
        <v>22.941243333333329</v>
      </c>
      <c r="V89">
        <f t="shared" si="74"/>
        <v>2.8097095261111398</v>
      </c>
      <c r="W89">
        <f t="shared" si="75"/>
        <v>60.244370347867118</v>
      </c>
      <c r="X89">
        <f t="shared" si="76"/>
        <v>1.7061419124699826</v>
      </c>
      <c r="Y89">
        <f t="shared" si="77"/>
        <v>2.8320354293990668</v>
      </c>
      <c r="Z89">
        <f t="shared" si="78"/>
        <v>1.1035676136411572</v>
      </c>
      <c r="AA89">
        <f t="shared" si="79"/>
        <v>-137.07720415616149</v>
      </c>
      <c r="AB89">
        <f t="shared" si="80"/>
        <v>22.473924025823159</v>
      </c>
      <c r="AC89">
        <f t="shared" si="81"/>
        <v>1.4615346109413736</v>
      </c>
      <c r="AD89">
        <f t="shared" si="82"/>
        <v>-41.95045830036613</v>
      </c>
      <c r="AE89">
        <v>0</v>
      </c>
      <c r="AF89">
        <v>0</v>
      </c>
      <c r="AG89">
        <f t="shared" si="83"/>
        <v>1</v>
      </c>
      <c r="AH89">
        <f t="shared" si="84"/>
        <v>0</v>
      </c>
      <c r="AI89">
        <f t="shared" si="85"/>
        <v>45324.596541302955</v>
      </c>
      <c r="AJ89">
        <f t="shared" si="86"/>
        <v>400.00779999999997</v>
      </c>
      <c r="AK89">
        <f t="shared" si="87"/>
        <v>340.29060553741505</v>
      </c>
      <c r="AL89">
        <f t="shared" si="88"/>
        <v>0.8507099250000002</v>
      </c>
      <c r="AM89">
        <f t="shared" si="89"/>
        <v>0.17797474754000003</v>
      </c>
      <c r="AN89">
        <v>2.4</v>
      </c>
      <c r="AO89">
        <v>0.5</v>
      </c>
      <c r="AP89" t="s">
        <v>331</v>
      </c>
      <c r="AQ89">
        <v>2</v>
      </c>
      <c r="AR89">
        <v>1654280702.25</v>
      </c>
      <c r="AS89">
        <v>414.41396666666668</v>
      </c>
      <c r="AT89">
        <v>419.99696666666671</v>
      </c>
      <c r="AU89">
        <v>20.156606666666669</v>
      </c>
      <c r="AV89">
        <v>18.938323333333329</v>
      </c>
      <c r="AW89">
        <v>411.59446666666662</v>
      </c>
      <c r="AX89">
        <v>19.96991666666667</v>
      </c>
      <c r="AY89">
        <v>599.99310000000003</v>
      </c>
      <c r="AZ89">
        <v>84.544353333333348</v>
      </c>
      <c r="BA89">
        <v>9.9949186666666662E-2</v>
      </c>
      <c r="BB89">
        <v>23.072013333333331</v>
      </c>
      <c r="BC89">
        <v>22.941243333333329</v>
      </c>
      <c r="BD89">
        <v>999.9000000000002</v>
      </c>
      <c r="BE89">
        <v>0</v>
      </c>
      <c r="BF89">
        <v>0</v>
      </c>
      <c r="BG89">
        <v>10006.177666666659</v>
      </c>
      <c r="BH89">
        <v>121.33929999999999</v>
      </c>
      <c r="BI89">
        <v>1.670042666666667</v>
      </c>
      <c r="BJ89">
        <v>-5.5828746666666671</v>
      </c>
      <c r="BK89">
        <v>422.9389333333333</v>
      </c>
      <c r="BL89">
        <v>428.10446666666672</v>
      </c>
      <c r="BM89">
        <v>1.2182813333333331</v>
      </c>
      <c r="BN89">
        <v>419.99696666666671</v>
      </c>
      <c r="BO89">
        <v>18.938323333333329</v>
      </c>
      <c r="BP89">
        <v>1.704126666666667</v>
      </c>
      <c r="BQ89">
        <v>1.6011280000000001</v>
      </c>
      <c r="BR89">
        <v>14.93407</v>
      </c>
      <c r="BS89">
        <v>13.96966666666667</v>
      </c>
      <c r="BT89">
        <v>400.00779999999997</v>
      </c>
      <c r="BU89">
        <v>0.64300346666666675</v>
      </c>
      <c r="BV89">
        <v>0.35699656666666679</v>
      </c>
      <c r="BW89">
        <v>30</v>
      </c>
      <c r="BX89">
        <v>6680.9033333333346</v>
      </c>
      <c r="BY89">
        <v>1654280151</v>
      </c>
      <c r="BZ89" t="s">
        <v>488</v>
      </c>
      <c r="CA89">
        <v>1654280149.5</v>
      </c>
      <c r="CB89">
        <v>1654280151</v>
      </c>
      <c r="CC89">
        <v>8</v>
      </c>
      <c r="CD89">
        <v>-4.2000000000000003E-2</v>
      </c>
      <c r="CE89">
        <v>0</v>
      </c>
      <c r="CF89">
        <v>2.82</v>
      </c>
      <c r="CG89">
        <v>0.19700000000000001</v>
      </c>
      <c r="CH89">
        <v>420</v>
      </c>
      <c r="CI89">
        <v>21</v>
      </c>
      <c r="CJ89">
        <v>0.35</v>
      </c>
      <c r="CK89">
        <v>0.05</v>
      </c>
      <c r="CL89">
        <v>-5.5797610000000004</v>
      </c>
      <c r="CM89">
        <v>-2.6517073170713661E-2</v>
      </c>
      <c r="CN89">
        <v>2.7198386514644589E-2</v>
      </c>
      <c r="CO89">
        <v>1</v>
      </c>
      <c r="CP89">
        <v>1.2197264999999999</v>
      </c>
      <c r="CQ89">
        <v>-3.323347091932681E-2</v>
      </c>
      <c r="CR89">
        <v>3.300657926838205E-3</v>
      </c>
      <c r="CS89">
        <v>1</v>
      </c>
      <c r="CT89">
        <v>2</v>
      </c>
      <c r="CU89">
        <v>2</v>
      </c>
      <c r="CV89" t="s">
        <v>333</v>
      </c>
      <c r="CW89">
        <v>3.23211</v>
      </c>
      <c r="CX89">
        <v>2.7815799999999999</v>
      </c>
      <c r="CY89">
        <v>8.0999000000000002E-2</v>
      </c>
      <c r="CZ89">
        <v>8.3336900000000005E-2</v>
      </c>
      <c r="DA89">
        <v>8.9046600000000004E-2</v>
      </c>
      <c r="DB89">
        <v>8.7219900000000003E-2</v>
      </c>
      <c r="DC89">
        <v>23225.7</v>
      </c>
      <c r="DD89">
        <v>22850.799999999999</v>
      </c>
      <c r="DE89">
        <v>24301.8</v>
      </c>
      <c r="DF89">
        <v>22210.1</v>
      </c>
      <c r="DG89">
        <v>32712.799999999999</v>
      </c>
      <c r="DH89">
        <v>25869.8</v>
      </c>
      <c r="DI89">
        <v>39718.699999999997</v>
      </c>
      <c r="DJ89">
        <v>30761.5</v>
      </c>
      <c r="DK89">
        <v>2.1682999999999999</v>
      </c>
      <c r="DL89">
        <v>2.2023000000000001</v>
      </c>
      <c r="DM89">
        <v>-5.24074E-2</v>
      </c>
      <c r="DN89">
        <v>0</v>
      </c>
      <c r="DO89">
        <v>23.783799999999999</v>
      </c>
      <c r="DP89">
        <v>999.9</v>
      </c>
      <c r="DQ89">
        <v>59.4</v>
      </c>
      <c r="DR89">
        <v>29</v>
      </c>
      <c r="DS89">
        <v>28.257000000000001</v>
      </c>
      <c r="DT89">
        <v>63.656500000000001</v>
      </c>
      <c r="DU89">
        <v>15.9696</v>
      </c>
      <c r="DV89">
        <v>2</v>
      </c>
      <c r="DW89">
        <v>0.106153</v>
      </c>
      <c r="DX89">
        <v>3.0236999999999998</v>
      </c>
      <c r="DY89">
        <v>20.352599999999999</v>
      </c>
      <c r="DZ89">
        <v>5.22912</v>
      </c>
      <c r="EA89">
        <v>11.9412</v>
      </c>
      <c r="EB89">
        <v>4.9776999999999996</v>
      </c>
      <c r="EC89">
        <v>3.2814999999999999</v>
      </c>
      <c r="ED89">
        <v>1272.0999999999999</v>
      </c>
      <c r="EE89">
        <v>4556</v>
      </c>
      <c r="EF89">
        <v>378.3</v>
      </c>
      <c r="EG89">
        <v>103.5</v>
      </c>
      <c r="EH89">
        <v>4.9717099999999999</v>
      </c>
      <c r="EI89">
        <v>1.8615699999999999</v>
      </c>
      <c r="EJ89">
        <v>1.86707</v>
      </c>
      <c r="EK89">
        <v>1.8583400000000001</v>
      </c>
      <c r="EL89">
        <v>1.8627899999999999</v>
      </c>
      <c r="EM89">
        <v>1.8632500000000001</v>
      </c>
      <c r="EN89">
        <v>1.86415</v>
      </c>
      <c r="EO89">
        <v>1.86005</v>
      </c>
      <c r="EP89">
        <v>0</v>
      </c>
      <c r="EQ89">
        <v>0</v>
      </c>
      <c r="ER89">
        <v>0</v>
      </c>
      <c r="ES89">
        <v>0</v>
      </c>
      <c r="ET89" t="s">
        <v>334</v>
      </c>
      <c r="EU89" t="s">
        <v>335</v>
      </c>
      <c r="EV89" t="s">
        <v>336</v>
      </c>
      <c r="EW89" t="s">
        <v>336</v>
      </c>
      <c r="EX89" t="s">
        <v>336</v>
      </c>
      <c r="EY89" t="s">
        <v>336</v>
      </c>
      <c r="EZ89">
        <v>0</v>
      </c>
      <c r="FA89">
        <v>100</v>
      </c>
      <c r="FB89">
        <v>100</v>
      </c>
      <c r="FC89">
        <v>2.819</v>
      </c>
      <c r="FD89">
        <v>0.18679999999999999</v>
      </c>
      <c r="FE89">
        <v>2.670998037886994</v>
      </c>
      <c r="FF89">
        <v>6.7843858137211317E-4</v>
      </c>
      <c r="FG89">
        <v>-9.1149672394835243E-7</v>
      </c>
      <c r="FH89">
        <v>3.4220399332756191E-10</v>
      </c>
      <c r="FI89">
        <v>4.5909994036280259E-2</v>
      </c>
      <c r="FJ89">
        <v>-1.0294496597657229E-2</v>
      </c>
      <c r="FK89">
        <v>9.3241379300954626E-4</v>
      </c>
      <c r="FL89">
        <v>-3.1998259251072341E-6</v>
      </c>
      <c r="FM89">
        <v>1</v>
      </c>
      <c r="FN89">
        <v>2092</v>
      </c>
      <c r="FO89">
        <v>0</v>
      </c>
      <c r="FP89">
        <v>27</v>
      </c>
      <c r="FQ89">
        <v>9.3000000000000007</v>
      </c>
      <c r="FR89">
        <v>9.3000000000000007</v>
      </c>
      <c r="FS89">
        <v>1.3586400000000001</v>
      </c>
      <c r="FT89">
        <v>2.4121100000000002</v>
      </c>
      <c r="FU89">
        <v>2.1496599999999999</v>
      </c>
      <c r="FV89">
        <v>2.7404799999999998</v>
      </c>
      <c r="FW89">
        <v>2.1508799999999999</v>
      </c>
      <c r="FX89">
        <v>2.36938</v>
      </c>
      <c r="FY89">
        <v>33.558</v>
      </c>
      <c r="FZ89">
        <v>14.3772</v>
      </c>
      <c r="GA89">
        <v>19</v>
      </c>
      <c r="GB89">
        <v>620.66399999999999</v>
      </c>
      <c r="GC89">
        <v>674.30799999999999</v>
      </c>
      <c r="GD89">
        <v>19.999600000000001</v>
      </c>
      <c r="GE89">
        <v>28.624300000000002</v>
      </c>
      <c r="GF89">
        <v>29.999400000000001</v>
      </c>
      <c r="GG89">
        <v>28.825099999999999</v>
      </c>
      <c r="GH89">
        <v>28.840199999999999</v>
      </c>
      <c r="GI89">
        <v>27.2151</v>
      </c>
      <c r="GJ89">
        <v>34.478499999999997</v>
      </c>
      <c r="GK89">
        <v>0</v>
      </c>
      <c r="GL89">
        <v>20</v>
      </c>
      <c r="GM89">
        <v>420</v>
      </c>
      <c r="GN89">
        <v>18.909800000000001</v>
      </c>
      <c r="GO89">
        <v>100.44799999999999</v>
      </c>
      <c r="GP89">
        <v>100.896</v>
      </c>
    </row>
    <row r="90" spans="1:198" x14ac:dyDescent="0.25">
      <c r="A90">
        <v>74</v>
      </c>
      <c r="B90">
        <v>1654280790.5</v>
      </c>
      <c r="C90">
        <v>7589.4000000953674</v>
      </c>
      <c r="D90" t="s">
        <v>501</v>
      </c>
      <c r="E90" t="s">
        <v>502</v>
      </c>
      <c r="F90">
        <v>15</v>
      </c>
      <c r="G90">
        <v>1654280782.75</v>
      </c>
      <c r="H90">
        <f t="shared" si="60"/>
        <v>2.996658641659621E-3</v>
      </c>
      <c r="I90">
        <f t="shared" si="61"/>
        <v>2.996658641659621</v>
      </c>
      <c r="J90">
        <f t="shared" si="62"/>
        <v>7.9036145965950961</v>
      </c>
      <c r="K90">
        <f t="shared" si="63"/>
        <v>416.33659999999992</v>
      </c>
      <c r="L90">
        <f t="shared" si="64"/>
        <v>354.52134647852961</v>
      </c>
      <c r="M90">
        <f t="shared" si="65"/>
        <v>30.008127548967003</v>
      </c>
      <c r="N90">
        <f t="shared" si="66"/>
        <v>35.240421825656917</v>
      </c>
      <c r="O90">
        <f t="shared" si="67"/>
        <v>0.24294395515741041</v>
      </c>
      <c r="P90">
        <f t="shared" si="68"/>
        <v>3.1884149526647918</v>
      </c>
      <c r="Q90">
        <f t="shared" si="69"/>
        <v>0.23310855406961878</v>
      </c>
      <c r="R90">
        <f t="shared" si="70"/>
        <v>0.14654333912668002</v>
      </c>
      <c r="S90">
        <f t="shared" si="71"/>
        <v>35.595667686485569</v>
      </c>
      <c r="T90">
        <f t="shared" si="72"/>
        <v>22.383280620071172</v>
      </c>
      <c r="U90">
        <f t="shared" si="73"/>
        <v>22.596626666666669</v>
      </c>
      <c r="V90">
        <f t="shared" si="74"/>
        <v>2.7516102534502345</v>
      </c>
      <c r="W90">
        <f t="shared" si="75"/>
        <v>60.333058095557881</v>
      </c>
      <c r="X90">
        <f t="shared" si="76"/>
        <v>1.6920554365486786</v>
      </c>
      <c r="Y90">
        <f t="shared" si="77"/>
        <v>2.8045245673917845</v>
      </c>
      <c r="Z90">
        <f t="shared" si="78"/>
        <v>1.0595548169015558</v>
      </c>
      <c r="AA90">
        <f t="shared" si="79"/>
        <v>-132.15264609718929</v>
      </c>
      <c r="AB90">
        <f t="shared" si="80"/>
        <v>53.99471593522113</v>
      </c>
      <c r="AC90">
        <f t="shared" si="81"/>
        <v>3.5016944460498829</v>
      </c>
      <c r="AD90">
        <f t="shared" si="82"/>
        <v>-39.060568029432709</v>
      </c>
      <c r="AE90">
        <v>0</v>
      </c>
      <c r="AF90">
        <v>0</v>
      </c>
      <c r="AG90">
        <f t="shared" si="83"/>
        <v>1</v>
      </c>
      <c r="AH90">
        <f t="shared" si="84"/>
        <v>0</v>
      </c>
      <c r="AI90">
        <f t="shared" si="85"/>
        <v>45361.412004484657</v>
      </c>
      <c r="AJ90">
        <f t="shared" si="86"/>
        <v>200.00360000000001</v>
      </c>
      <c r="AK90">
        <f t="shared" si="87"/>
        <v>170.14505775591357</v>
      </c>
      <c r="AL90">
        <f t="shared" si="88"/>
        <v>0.85070997599999987</v>
      </c>
      <c r="AM90">
        <f t="shared" si="89"/>
        <v>0.17797513488</v>
      </c>
      <c r="AN90">
        <v>2.4</v>
      </c>
      <c r="AO90">
        <v>0.5</v>
      </c>
      <c r="AP90" t="s">
        <v>331</v>
      </c>
      <c r="AQ90">
        <v>2</v>
      </c>
      <c r="AR90">
        <v>1654280782.75</v>
      </c>
      <c r="AS90">
        <v>416.33659999999992</v>
      </c>
      <c r="AT90">
        <v>419.99706666666668</v>
      </c>
      <c r="AU90">
        <v>19.990243333333328</v>
      </c>
      <c r="AV90">
        <v>18.815550000000002</v>
      </c>
      <c r="AW90">
        <v>413.51666666666671</v>
      </c>
      <c r="AX90">
        <v>19.807283333333331</v>
      </c>
      <c r="AY90">
        <v>600.00436666666667</v>
      </c>
      <c r="AZ90">
        <v>84.544096666666675</v>
      </c>
      <c r="BA90">
        <v>9.9967356666666646E-2</v>
      </c>
      <c r="BB90">
        <v>22.91074333333334</v>
      </c>
      <c r="BC90">
        <v>22.596626666666669</v>
      </c>
      <c r="BD90">
        <v>999.9000000000002</v>
      </c>
      <c r="BE90">
        <v>0</v>
      </c>
      <c r="BF90">
        <v>0</v>
      </c>
      <c r="BG90">
        <v>10008.99666666667</v>
      </c>
      <c r="BH90">
        <v>60.986413333333331</v>
      </c>
      <c r="BI90">
        <v>1.771150666666667</v>
      </c>
      <c r="BJ90">
        <v>-3.6604046666666661</v>
      </c>
      <c r="BK90">
        <v>424.82906666666662</v>
      </c>
      <c r="BL90">
        <v>428.05106666666671</v>
      </c>
      <c r="BM90">
        <v>1.1746810000000001</v>
      </c>
      <c r="BN90">
        <v>419.99706666666668</v>
      </c>
      <c r="BO90">
        <v>18.815550000000002</v>
      </c>
      <c r="BP90">
        <v>1.690055333333333</v>
      </c>
      <c r="BQ90">
        <v>1.5907426666666671</v>
      </c>
      <c r="BR90">
        <v>14.805389999999999</v>
      </c>
      <c r="BS90">
        <v>13.86942333333333</v>
      </c>
      <c r="BT90">
        <v>200.00360000000001</v>
      </c>
      <c r="BU90">
        <v>0.6429978999999999</v>
      </c>
      <c r="BV90">
        <v>0.3570020000000001</v>
      </c>
      <c r="BW90">
        <v>29.05</v>
      </c>
      <c r="BX90">
        <v>3340.4353333333329</v>
      </c>
      <c r="BY90">
        <v>1654280151</v>
      </c>
      <c r="BZ90" t="s">
        <v>488</v>
      </c>
      <c r="CA90">
        <v>1654280149.5</v>
      </c>
      <c r="CB90">
        <v>1654280151</v>
      </c>
      <c r="CC90">
        <v>8</v>
      </c>
      <c r="CD90">
        <v>-4.2000000000000003E-2</v>
      </c>
      <c r="CE90">
        <v>0</v>
      </c>
      <c r="CF90">
        <v>2.82</v>
      </c>
      <c r="CG90">
        <v>0.19700000000000001</v>
      </c>
      <c r="CH90">
        <v>420</v>
      </c>
      <c r="CI90">
        <v>21</v>
      </c>
      <c r="CJ90">
        <v>0.35</v>
      </c>
      <c r="CK90">
        <v>0.05</v>
      </c>
      <c r="CL90">
        <v>-3.6530472500000002</v>
      </c>
      <c r="CM90">
        <v>-1.190656660405134E-3</v>
      </c>
      <c r="CN90">
        <v>3.4723736621186108E-2</v>
      </c>
      <c r="CO90">
        <v>1</v>
      </c>
      <c r="CP90">
        <v>1.176774</v>
      </c>
      <c r="CQ90">
        <v>-3.8145365853660899E-2</v>
      </c>
      <c r="CR90">
        <v>3.838641556592642E-3</v>
      </c>
      <c r="CS90">
        <v>1</v>
      </c>
      <c r="CT90">
        <v>2</v>
      </c>
      <c r="CU90">
        <v>2</v>
      </c>
      <c r="CV90" t="s">
        <v>333</v>
      </c>
      <c r="CW90">
        <v>3.2318500000000001</v>
      </c>
      <c r="CX90">
        <v>2.7809599999999999</v>
      </c>
      <c r="CY90">
        <v>8.1326399999999993E-2</v>
      </c>
      <c r="CZ90">
        <v>8.3371700000000007E-2</v>
      </c>
      <c r="DA90">
        <v>8.8556999999999997E-2</v>
      </c>
      <c r="DB90">
        <v>8.6862200000000001E-2</v>
      </c>
      <c r="DC90">
        <v>23223.7</v>
      </c>
      <c r="DD90">
        <v>22854.799999999999</v>
      </c>
      <c r="DE90">
        <v>24307.8</v>
      </c>
      <c r="DF90">
        <v>22214.400000000001</v>
      </c>
      <c r="DG90">
        <v>32738</v>
      </c>
      <c r="DH90">
        <v>25885.1</v>
      </c>
      <c r="DI90">
        <v>39728</v>
      </c>
      <c r="DJ90">
        <v>30767.8</v>
      </c>
      <c r="DK90">
        <v>2.17015</v>
      </c>
      <c r="DL90">
        <v>2.20397</v>
      </c>
      <c r="DM90">
        <v>-5.8598799999999999E-2</v>
      </c>
      <c r="DN90">
        <v>0</v>
      </c>
      <c r="DO90">
        <v>23.551100000000002</v>
      </c>
      <c r="DP90">
        <v>999.9</v>
      </c>
      <c r="DQ90">
        <v>59.4</v>
      </c>
      <c r="DR90">
        <v>29.1</v>
      </c>
      <c r="DS90">
        <v>28.4193</v>
      </c>
      <c r="DT90">
        <v>63.216500000000003</v>
      </c>
      <c r="DU90">
        <v>16.101800000000001</v>
      </c>
      <c r="DV90">
        <v>2</v>
      </c>
      <c r="DW90">
        <v>9.5040600000000003E-2</v>
      </c>
      <c r="DX90">
        <v>2.95607</v>
      </c>
      <c r="DY90">
        <v>20.3551</v>
      </c>
      <c r="DZ90">
        <v>5.2273199999999997</v>
      </c>
      <c r="EA90">
        <v>11.940300000000001</v>
      </c>
      <c r="EB90">
        <v>4.9771999999999998</v>
      </c>
      <c r="EC90">
        <v>3.2807499999999998</v>
      </c>
      <c r="ED90">
        <v>1274.5</v>
      </c>
      <c r="EE90">
        <v>4575.1000000000004</v>
      </c>
      <c r="EF90">
        <v>378.3</v>
      </c>
      <c r="EG90">
        <v>103.5</v>
      </c>
      <c r="EH90">
        <v>4.9717000000000002</v>
      </c>
      <c r="EI90">
        <v>1.86158</v>
      </c>
      <c r="EJ90">
        <v>1.86707</v>
      </c>
      <c r="EK90">
        <v>1.8583700000000001</v>
      </c>
      <c r="EL90">
        <v>1.8627899999999999</v>
      </c>
      <c r="EM90">
        <v>1.8632500000000001</v>
      </c>
      <c r="EN90">
        <v>1.8641399999999999</v>
      </c>
      <c r="EO90">
        <v>1.86005</v>
      </c>
      <c r="EP90">
        <v>0</v>
      </c>
      <c r="EQ90">
        <v>0</v>
      </c>
      <c r="ER90">
        <v>0</v>
      </c>
      <c r="ES90">
        <v>0</v>
      </c>
      <c r="ET90" t="s">
        <v>334</v>
      </c>
      <c r="EU90" t="s">
        <v>335</v>
      </c>
      <c r="EV90" t="s">
        <v>336</v>
      </c>
      <c r="EW90" t="s">
        <v>336</v>
      </c>
      <c r="EX90" t="s">
        <v>336</v>
      </c>
      <c r="EY90" t="s">
        <v>336</v>
      </c>
      <c r="EZ90">
        <v>0</v>
      </c>
      <c r="FA90">
        <v>100</v>
      </c>
      <c r="FB90">
        <v>100</v>
      </c>
      <c r="FC90">
        <v>2.82</v>
      </c>
      <c r="FD90">
        <v>0.183</v>
      </c>
      <c r="FE90">
        <v>2.670998037886994</v>
      </c>
      <c r="FF90">
        <v>6.7843858137211317E-4</v>
      </c>
      <c r="FG90">
        <v>-9.1149672394835243E-7</v>
      </c>
      <c r="FH90">
        <v>3.4220399332756191E-10</v>
      </c>
      <c r="FI90">
        <v>4.5909994036280259E-2</v>
      </c>
      <c r="FJ90">
        <v>-1.0294496597657229E-2</v>
      </c>
      <c r="FK90">
        <v>9.3241379300954626E-4</v>
      </c>
      <c r="FL90">
        <v>-3.1998259251072341E-6</v>
      </c>
      <c r="FM90">
        <v>1</v>
      </c>
      <c r="FN90">
        <v>2092</v>
      </c>
      <c r="FO90">
        <v>0</v>
      </c>
      <c r="FP90">
        <v>27</v>
      </c>
      <c r="FQ90">
        <v>10.7</v>
      </c>
      <c r="FR90">
        <v>10.7</v>
      </c>
      <c r="FS90">
        <v>1.3586400000000001</v>
      </c>
      <c r="FT90">
        <v>2.4084500000000002</v>
      </c>
      <c r="FU90">
        <v>2.1496599999999999</v>
      </c>
      <c r="FV90">
        <v>2.7392599999999998</v>
      </c>
      <c r="FW90">
        <v>2.1508799999999999</v>
      </c>
      <c r="FX90">
        <v>2.3767100000000001</v>
      </c>
      <c r="FY90">
        <v>33.6479</v>
      </c>
      <c r="FZ90">
        <v>14.385999999999999</v>
      </c>
      <c r="GA90">
        <v>19</v>
      </c>
      <c r="GB90">
        <v>620.02300000000002</v>
      </c>
      <c r="GC90">
        <v>673.42200000000003</v>
      </c>
      <c r="GD90">
        <v>19.998799999999999</v>
      </c>
      <c r="GE90">
        <v>28.464300000000001</v>
      </c>
      <c r="GF90">
        <v>29.999500000000001</v>
      </c>
      <c r="GG90">
        <v>28.635300000000001</v>
      </c>
      <c r="GH90">
        <v>28.6478</v>
      </c>
      <c r="GI90">
        <v>27.212499999999999</v>
      </c>
      <c r="GJ90">
        <v>35.026800000000001</v>
      </c>
      <c r="GK90">
        <v>0</v>
      </c>
      <c r="GL90">
        <v>20</v>
      </c>
      <c r="GM90">
        <v>420</v>
      </c>
      <c r="GN90">
        <v>18.743300000000001</v>
      </c>
      <c r="GO90">
        <v>100.47199999999999</v>
      </c>
      <c r="GP90">
        <v>100.916</v>
      </c>
    </row>
    <row r="91" spans="1:198" x14ac:dyDescent="0.25">
      <c r="A91">
        <v>75</v>
      </c>
      <c r="B91">
        <v>1654280853.5</v>
      </c>
      <c r="C91">
        <v>7652.4000000953674</v>
      </c>
      <c r="D91" t="s">
        <v>503</v>
      </c>
      <c r="E91" t="s">
        <v>504</v>
      </c>
      <c r="F91">
        <v>15</v>
      </c>
      <c r="G91">
        <v>1654280845.5</v>
      </c>
      <c r="H91">
        <f t="shared" si="60"/>
        <v>2.8917063954437346E-3</v>
      </c>
      <c r="I91">
        <f t="shared" si="61"/>
        <v>2.8917063954437348</v>
      </c>
      <c r="J91">
        <f t="shared" si="62"/>
        <v>3.9964741116342397</v>
      </c>
      <c r="K91">
        <f t="shared" si="63"/>
        <v>417.92183870967739</v>
      </c>
      <c r="L91">
        <f t="shared" si="64"/>
        <v>382.04616787985873</v>
      </c>
      <c r="M91">
        <f t="shared" si="65"/>
        <v>32.33789988421146</v>
      </c>
      <c r="N91">
        <f t="shared" si="66"/>
        <v>35.37455866817924</v>
      </c>
      <c r="O91">
        <f t="shared" si="67"/>
        <v>0.23796327788003641</v>
      </c>
      <c r="P91">
        <f t="shared" si="68"/>
        <v>3.1861839333374884</v>
      </c>
      <c r="Q91">
        <f t="shared" si="69"/>
        <v>0.22851226008327827</v>
      </c>
      <c r="R91">
        <f t="shared" si="70"/>
        <v>0.14363802244929219</v>
      </c>
      <c r="S91">
        <f t="shared" si="71"/>
        <v>17.798080159657118</v>
      </c>
      <c r="T91">
        <f t="shared" si="72"/>
        <v>22.196964666567006</v>
      </c>
      <c r="U91">
        <f t="shared" si="73"/>
        <v>22.41300322580646</v>
      </c>
      <c r="V91">
        <f t="shared" si="74"/>
        <v>2.7210844337068818</v>
      </c>
      <c r="W91">
        <f t="shared" si="75"/>
        <v>60.238890429449476</v>
      </c>
      <c r="X91">
        <f t="shared" si="76"/>
        <v>1.6777909699063682</v>
      </c>
      <c r="Y91">
        <f t="shared" si="77"/>
        <v>2.7852288744782938</v>
      </c>
      <c r="Z91">
        <f t="shared" si="78"/>
        <v>1.0432934638005136</v>
      </c>
      <c r="AA91">
        <f t="shared" si="79"/>
        <v>-127.5242520390687</v>
      </c>
      <c r="AB91">
        <f t="shared" si="80"/>
        <v>65.926687804566313</v>
      </c>
      <c r="AC91">
        <f t="shared" si="81"/>
        <v>4.2720537179862648</v>
      </c>
      <c r="AD91">
        <f t="shared" si="82"/>
        <v>-39.527430356859</v>
      </c>
      <c r="AE91">
        <v>0</v>
      </c>
      <c r="AF91">
        <v>0</v>
      </c>
      <c r="AG91">
        <f t="shared" si="83"/>
        <v>1</v>
      </c>
      <c r="AH91">
        <f t="shared" si="84"/>
        <v>0</v>
      </c>
      <c r="AI91">
        <f t="shared" si="85"/>
        <v>45337.706513072211</v>
      </c>
      <c r="AJ91">
        <f t="shared" si="86"/>
        <v>100.0029225806452</v>
      </c>
      <c r="AK91">
        <f t="shared" si="87"/>
        <v>85.073517817889794</v>
      </c>
      <c r="AL91">
        <f t="shared" si="88"/>
        <v>0.85071031548387088</v>
      </c>
      <c r="AM91">
        <f t="shared" si="89"/>
        <v>0.17797560011612901</v>
      </c>
      <c r="AN91">
        <v>2.4</v>
      </c>
      <c r="AO91">
        <v>0.5</v>
      </c>
      <c r="AP91" t="s">
        <v>331</v>
      </c>
      <c r="AQ91">
        <v>2</v>
      </c>
      <c r="AR91">
        <v>1654280845.5</v>
      </c>
      <c r="AS91">
        <v>417.92183870967739</v>
      </c>
      <c r="AT91">
        <v>420.00374193548379</v>
      </c>
      <c r="AU91">
        <v>19.82174516129032</v>
      </c>
      <c r="AV91">
        <v>18.688038709677421</v>
      </c>
      <c r="AW91">
        <v>415.10177419354841</v>
      </c>
      <c r="AX91">
        <v>19.642538709677421</v>
      </c>
      <c r="AY91">
        <v>600.02574193548401</v>
      </c>
      <c r="AZ91">
        <v>84.543851612903239</v>
      </c>
      <c r="BA91">
        <v>0.1001066387096774</v>
      </c>
      <c r="BB91">
        <v>22.79680322580645</v>
      </c>
      <c r="BC91">
        <v>22.41300322580646</v>
      </c>
      <c r="BD91">
        <v>999.90000000000032</v>
      </c>
      <c r="BE91">
        <v>0</v>
      </c>
      <c r="BF91">
        <v>0</v>
      </c>
      <c r="BG91">
        <v>9999.5564516129034</v>
      </c>
      <c r="BH91">
        <v>30.392625806451619</v>
      </c>
      <c r="BI91">
        <v>1.8212538709677419</v>
      </c>
      <c r="BJ91">
        <v>-2.0820138709677418</v>
      </c>
      <c r="BK91">
        <v>426.37325806451622</v>
      </c>
      <c r="BL91">
        <v>428.00235483870972</v>
      </c>
      <c r="BM91">
        <v>1.1336983870967741</v>
      </c>
      <c r="BN91">
        <v>420.00374193548379</v>
      </c>
      <c r="BO91">
        <v>18.688038709677421</v>
      </c>
      <c r="BP91">
        <v>1.6758054838709679</v>
      </c>
      <c r="BQ91">
        <v>1.5799583870967739</v>
      </c>
      <c r="BR91">
        <v>14.67411290322581</v>
      </c>
      <c r="BS91">
        <v>13.764712903225799</v>
      </c>
      <c r="BT91">
        <v>100.0029225806452</v>
      </c>
      <c r="BU91">
        <v>0.64299229032258065</v>
      </c>
      <c r="BV91">
        <v>0.35700780645161279</v>
      </c>
      <c r="BW91">
        <v>29</v>
      </c>
      <c r="BX91">
        <v>1670.232903225806</v>
      </c>
      <c r="BY91">
        <v>1654280151</v>
      </c>
      <c r="BZ91" t="s">
        <v>488</v>
      </c>
      <c r="CA91">
        <v>1654280149.5</v>
      </c>
      <c r="CB91">
        <v>1654280151</v>
      </c>
      <c r="CC91">
        <v>8</v>
      </c>
      <c r="CD91">
        <v>-4.2000000000000003E-2</v>
      </c>
      <c r="CE91">
        <v>0</v>
      </c>
      <c r="CF91">
        <v>2.82</v>
      </c>
      <c r="CG91">
        <v>0.19700000000000001</v>
      </c>
      <c r="CH91">
        <v>420</v>
      </c>
      <c r="CI91">
        <v>21</v>
      </c>
      <c r="CJ91">
        <v>0.35</v>
      </c>
      <c r="CK91">
        <v>0.05</v>
      </c>
      <c r="CL91">
        <v>-2.0816602500000001</v>
      </c>
      <c r="CM91">
        <v>4.4796810506574393E-2</v>
      </c>
      <c r="CN91">
        <v>2.5125672676318541E-2</v>
      </c>
      <c r="CO91">
        <v>1</v>
      </c>
      <c r="CP91">
        <v>1.1372530000000001</v>
      </c>
      <c r="CQ91">
        <v>-7.7594746716698346E-2</v>
      </c>
      <c r="CR91">
        <v>7.5805877740449511E-3</v>
      </c>
      <c r="CS91">
        <v>1</v>
      </c>
      <c r="CT91">
        <v>2</v>
      </c>
      <c r="CU91">
        <v>2</v>
      </c>
      <c r="CV91" t="s">
        <v>333</v>
      </c>
      <c r="CW91">
        <v>3.23211</v>
      </c>
      <c r="CX91">
        <v>2.7811599999999999</v>
      </c>
      <c r="CY91">
        <v>8.1584699999999996E-2</v>
      </c>
      <c r="CZ91">
        <v>8.3395700000000003E-2</v>
      </c>
      <c r="DA91">
        <v>8.8055400000000006E-2</v>
      </c>
      <c r="DB91">
        <v>8.6463499999999999E-2</v>
      </c>
      <c r="DC91">
        <v>23220.799999999999</v>
      </c>
      <c r="DD91">
        <v>22856.3</v>
      </c>
      <c r="DE91">
        <v>24311.200000000001</v>
      </c>
      <c r="DF91">
        <v>22216.1</v>
      </c>
      <c r="DG91">
        <v>32760.2</v>
      </c>
      <c r="DH91">
        <v>25897.5</v>
      </c>
      <c r="DI91">
        <v>39733</v>
      </c>
      <c r="DJ91">
        <v>30769.200000000001</v>
      </c>
      <c r="DK91">
        <v>2.1715</v>
      </c>
      <c r="DL91">
        <v>2.2045499999999998</v>
      </c>
      <c r="DM91">
        <v>-5.8826099999999999E-2</v>
      </c>
      <c r="DN91">
        <v>0</v>
      </c>
      <c r="DO91">
        <v>23.379200000000001</v>
      </c>
      <c r="DP91">
        <v>999.9</v>
      </c>
      <c r="DQ91">
        <v>59.4</v>
      </c>
      <c r="DR91">
        <v>29.2</v>
      </c>
      <c r="DS91">
        <v>28.584800000000001</v>
      </c>
      <c r="DT91">
        <v>63.426499999999997</v>
      </c>
      <c r="DU91">
        <v>16.0657</v>
      </c>
      <c r="DV91">
        <v>2</v>
      </c>
      <c r="DW91">
        <v>8.8142799999999993E-2</v>
      </c>
      <c r="DX91">
        <v>2.8841800000000002</v>
      </c>
      <c r="DY91">
        <v>20.3582</v>
      </c>
      <c r="DZ91">
        <v>5.2303199999999999</v>
      </c>
      <c r="EA91">
        <v>11.9412</v>
      </c>
      <c r="EB91">
        <v>4.9778000000000002</v>
      </c>
      <c r="EC91">
        <v>3.2815300000000001</v>
      </c>
      <c r="ED91">
        <v>1276.3</v>
      </c>
      <c r="EE91">
        <v>4589.8</v>
      </c>
      <c r="EF91">
        <v>378.3</v>
      </c>
      <c r="EG91">
        <v>103.5</v>
      </c>
      <c r="EH91">
        <v>4.97173</v>
      </c>
      <c r="EI91">
        <v>1.8615699999999999</v>
      </c>
      <c r="EJ91">
        <v>1.86707</v>
      </c>
      <c r="EK91">
        <v>1.8583700000000001</v>
      </c>
      <c r="EL91">
        <v>1.8627899999999999</v>
      </c>
      <c r="EM91">
        <v>1.8632599999999999</v>
      </c>
      <c r="EN91">
        <v>1.86415</v>
      </c>
      <c r="EO91">
        <v>1.86005</v>
      </c>
      <c r="EP91">
        <v>0</v>
      </c>
      <c r="EQ91">
        <v>0</v>
      </c>
      <c r="ER91">
        <v>0</v>
      </c>
      <c r="ES91">
        <v>0</v>
      </c>
      <c r="ET91" t="s">
        <v>334</v>
      </c>
      <c r="EU91" t="s">
        <v>335</v>
      </c>
      <c r="EV91" t="s">
        <v>336</v>
      </c>
      <c r="EW91" t="s">
        <v>336</v>
      </c>
      <c r="EX91" t="s">
        <v>336</v>
      </c>
      <c r="EY91" t="s">
        <v>336</v>
      </c>
      <c r="EZ91">
        <v>0</v>
      </c>
      <c r="FA91">
        <v>100</v>
      </c>
      <c r="FB91">
        <v>100</v>
      </c>
      <c r="FC91">
        <v>2.82</v>
      </c>
      <c r="FD91">
        <v>0.1792</v>
      </c>
      <c r="FE91">
        <v>2.670998037886994</v>
      </c>
      <c r="FF91">
        <v>6.7843858137211317E-4</v>
      </c>
      <c r="FG91">
        <v>-9.1149672394835243E-7</v>
      </c>
      <c r="FH91">
        <v>3.4220399332756191E-10</v>
      </c>
      <c r="FI91">
        <v>4.5909994036280259E-2</v>
      </c>
      <c r="FJ91">
        <v>-1.0294496597657229E-2</v>
      </c>
      <c r="FK91">
        <v>9.3241379300954626E-4</v>
      </c>
      <c r="FL91">
        <v>-3.1998259251072341E-6</v>
      </c>
      <c r="FM91">
        <v>1</v>
      </c>
      <c r="FN91">
        <v>2092</v>
      </c>
      <c r="FO91">
        <v>0</v>
      </c>
      <c r="FP91">
        <v>27</v>
      </c>
      <c r="FQ91">
        <v>11.7</v>
      </c>
      <c r="FR91">
        <v>11.7</v>
      </c>
      <c r="FS91">
        <v>1.3574200000000001</v>
      </c>
      <c r="FT91">
        <v>2.4133300000000002</v>
      </c>
      <c r="FU91">
        <v>2.1496599999999999</v>
      </c>
      <c r="FV91">
        <v>2.7392599999999998</v>
      </c>
      <c r="FW91">
        <v>2.1508799999999999</v>
      </c>
      <c r="FX91">
        <v>2.3718300000000001</v>
      </c>
      <c r="FY91">
        <v>33.692999999999998</v>
      </c>
      <c r="FZ91">
        <v>14.3772</v>
      </c>
      <c r="GA91">
        <v>19</v>
      </c>
      <c r="GB91">
        <v>619.66899999999998</v>
      </c>
      <c r="GC91">
        <v>672.32799999999997</v>
      </c>
      <c r="GD91">
        <v>19.999500000000001</v>
      </c>
      <c r="GE91">
        <v>28.355799999999999</v>
      </c>
      <c r="GF91">
        <v>29.999700000000001</v>
      </c>
      <c r="GG91">
        <v>28.5078</v>
      </c>
      <c r="GH91">
        <v>28.517700000000001</v>
      </c>
      <c r="GI91">
        <v>27.209399999999999</v>
      </c>
      <c r="GJ91">
        <v>35.599499999999999</v>
      </c>
      <c r="GK91">
        <v>0</v>
      </c>
      <c r="GL91">
        <v>20</v>
      </c>
      <c r="GM91">
        <v>420</v>
      </c>
      <c r="GN91">
        <v>18.654800000000002</v>
      </c>
      <c r="GO91">
        <v>100.485</v>
      </c>
      <c r="GP91">
        <v>100.922</v>
      </c>
    </row>
    <row r="92" spans="1:198" x14ac:dyDescent="0.25">
      <c r="A92">
        <v>76</v>
      </c>
      <c r="B92">
        <v>1654280914</v>
      </c>
      <c r="C92">
        <v>7712.9000000953674</v>
      </c>
      <c r="D92" t="s">
        <v>505</v>
      </c>
      <c r="E92" t="s">
        <v>506</v>
      </c>
      <c r="F92">
        <v>15</v>
      </c>
      <c r="G92">
        <v>1654280906.25</v>
      </c>
      <c r="H92">
        <f t="shared" si="60"/>
        <v>2.7067399161413092E-3</v>
      </c>
      <c r="I92">
        <f t="shared" si="61"/>
        <v>2.7067399161413093</v>
      </c>
      <c r="J92">
        <f t="shared" si="62"/>
        <v>1.6043895998075262</v>
      </c>
      <c r="K92">
        <f t="shared" si="63"/>
        <v>418.89546666666672</v>
      </c>
      <c r="L92">
        <f t="shared" si="64"/>
        <v>398.86220778366891</v>
      </c>
      <c r="M92">
        <f t="shared" si="65"/>
        <v>33.761150279287385</v>
      </c>
      <c r="N92">
        <f t="shared" si="66"/>
        <v>35.45683829016955</v>
      </c>
      <c r="O92">
        <f t="shared" si="67"/>
        <v>0.22374261329193076</v>
      </c>
      <c r="P92">
        <f t="shared" si="68"/>
        <v>3.1866345798177806</v>
      </c>
      <c r="Q92">
        <f t="shared" si="69"/>
        <v>0.21536718098585172</v>
      </c>
      <c r="R92">
        <f t="shared" si="70"/>
        <v>0.13533086579793779</v>
      </c>
      <c r="S92">
        <f t="shared" si="71"/>
        <v>8.8989357680959102</v>
      </c>
      <c r="T92">
        <f t="shared" si="72"/>
        <v>22.123332028916391</v>
      </c>
      <c r="U92">
        <f t="shared" si="73"/>
        <v>22.3338</v>
      </c>
      <c r="V92">
        <f t="shared" si="74"/>
        <v>2.7080093294121137</v>
      </c>
      <c r="W92">
        <f t="shared" si="75"/>
        <v>60.275165387504956</v>
      </c>
      <c r="X92">
        <f t="shared" si="76"/>
        <v>1.6717283115809596</v>
      </c>
      <c r="Y92">
        <f t="shared" si="77"/>
        <v>2.7734943584700789</v>
      </c>
      <c r="Z92">
        <f t="shared" si="78"/>
        <v>1.0362810178311541</v>
      </c>
      <c r="AA92">
        <f t="shared" si="79"/>
        <v>-119.36723030183174</v>
      </c>
      <c r="AB92">
        <f t="shared" si="80"/>
        <v>67.580690344144912</v>
      </c>
      <c r="AC92">
        <f t="shared" si="81"/>
        <v>4.3753079567813735</v>
      </c>
      <c r="AD92">
        <f t="shared" si="82"/>
        <v>-38.512296232809547</v>
      </c>
      <c r="AE92">
        <v>0</v>
      </c>
      <c r="AF92">
        <v>0</v>
      </c>
      <c r="AG92">
        <f t="shared" si="83"/>
        <v>1</v>
      </c>
      <c r="AH92">
        <f t="shared" si="84"/>
        <v>0</v>
      </c>
      <c r="AI92">
        <f t="shared" si="85"/>
        <v>45356.696042477044</v>
      </c>
      <c r="AJ92">
        <f t="shared" si="86"/>
        <v>50.000103333333321</v>
      </c>
      <c r="AK92">
        <f t="shared" si="87"/>
        <v>42.535656156841036</v>
      </c>
      <c r="AL92">
        <f t="shared" si="88"/>
        <v>0.85071136499999989</v>
      </c>
      <c r="AM92">
        <f t="shared" si="89"/>
        <v>0.17797834754</v>
      </c>
      <c r="AN92">
        <v>2.4</v>
      </c>
      <c r="AO92">
        <v>0.5</v>
      </c>
      <c r="AP92" t="s">
        <v>331</v>
      </c>
      <c r="AQ92">
        <v>2</v>
      </c>
      <c r="AR92">
        <v>1654280906.25</v>
      </c>
      <c r="AS92">
        <v>418.89546666666672</v>
      </c>
      <c r="AT92">
        <v>419.99076666666667</v>
      </c>
      <c r="AU92">
        <v>19.750193333333339</v>
      </c>
      <c r="AV92">
        <v>18.68887333333333</v>
      </c>
      <c r="AW92">
        <v>416.07539999999989</v>
      </c>
      <c r="AX92">
        <v>19.572573333333331</v>
      </c>
      <c r="AY92">
        <v>599.99576666666678</v>
      </c>
      <c r="AZ92">
        <v>84.543659999999988</v>
      </c>
      <c r="BA92">
        <v>9.9982893333333323E-2</v>
      </c>
      <c r="BB92">
        <v>22.727173333333329</v>
      </c>
      <c r="BC92">
        <v>22.3338</v>
      </c>
      <c r="BD92">
        <v>999.9000000000002</v>
      </c>
      <c r="BE92">
        <v>0</v>
      </c>
      <c r="BF92">
        <v>0</v>
      </c>
      <c r="BG92">
        <v>10001.49166666667</v>
      </c>
      <c r="BH92">
        <v>14.922323333333329</v>
      </c>
      <c r="BI92">
        <v>1.7863206666666669</v>
      </c>
      <c r="BJ92">
        <v>-1.095349333333334</v>
      </c>
      <c r="BK92">
        <v>427.33546666666649</v>
      </c>
      <c r="BL92">
        <v>427.98950000000002</v>
      </c>
      <c r="BM92">
        <v>1.061326666666667</v>
      </c>
      <c r="BN92">
        <v>419.99076666666667</v>
      </c>
      <c r="BO92">
        <v>18.68887333333333</v>
      </c>
      <c r="BP92">
        <v>1.669754</v>
      </c>
      <c r="BQ92">
        <v>1.580025</v>
      </c>
      <c r="BR92">
        <v>14.618066666666669</v>
      </c>
      <c r="BS92">
        <v>13.76536333333333</v>
      </c>
      <c r="BT92">
        <v>50.000103333333321</v>
      </c>
      <c r="BU92">
        <v>0.64295546666666659</v>
      </c>
      <c r="BV92">
        <v>0.35704456666666667</v>
      </c>
      <c r="BW92">
        <v>29</v>
      </c>
      <c r="BX92">
        <v>835.07646666666676</v>
      </c>
      <c r="BY92">
        <v>1654280151</v>
      </c>
      <c r="BZ92" t="s">
        <v>488</v>
      </c>
      <c r="CA92">
        <v>1654280149.5</v>
      </c>
      <c r="CB92">
        <v>1654280151</v>
      </c>
      <c r="CC92">
        <v>8</v>
      </c>
      <c r="CD92">
        <v>-4.2000000000000003E-2</v>
      </c>
      <c r="CE92">
        <v>0</v>
      </c>
      <c r="CF92">
        <v>2.82</v>
      </c>
      <c r="CG92">
        <v>0.19700000000000001</v>
      </c>
      <c r="CH92">
        <v>420</v>
      </c>
      <c r="CI92">
        <v>21</v>
      </c>
      <c r="CJ92">
        <v>0.35</v>
      </c>
      <c r="CK92">
        <v>0.05</v>
      </c>
      <c r="CL92">
        <v>-1.0960352499999999</v>
      </c>
      <c r="CM92">
        <v>-5.4945703564728117E-2</v>
      </c>
      <c r="CN92">
        <v>3.9523570751356707E-2</v>
      </c>
      <c r="CO92">
        <v>1</v>
      </c>
      <c r="CP92">
        <v>1.06727175</v>
      </c>
      <c r="CQ92">
        <v>-9.3997485928708269E-2</v>
      </c>
      <c r="CR92">
        <v>9.1578957428822081E-3</v>
      </c>
      <c r="CS92">
        <v>1</v>
      </c>
      <c r="CT92">
        <v>2</v>
      </c>
      <c r="CU92">
        <v>2</v>
      </c>
      <c r="CV92" t="s">
        <v>333</v>
      </c>
      <c r="CW92">
        <v>3.2321</v>
      </c>
      <c r="CX92">
        <v>2.7810299999999999</v>
      </c>
      <c r="CY92">
        <v>8.1756200000000001E-2</v>
      </c>
      <c r="CZ92">
        <v>8.3412299999999995E-2</v>
      </c>
      <c r="DA92">
        <v>8.7844699999999998E-2</v>
      </c>
      <c r="DB92">
        <v>8.6492899999999998E-2</v>
      </c>
      <c r="DC92">
        <v>23218.2</v>
      </c>
      <c r="DD92">
        <v>22856.3</v>
      </c>
      <c r="DE92">
        <v>24312.7</v>
      </c>
      <c r="DF92">
        <v>22216.3</v>
      </c>
      <c r="DG92">
        <v>32769.699999999997</v>
      </c>
      <c r="DH92">
        <v>25897</v>
      </c>
      <c r="DI92">
        <v>39735.300000000003</v>
      </c>
      <c r="DJ92">
        <v>30769.7</v>
      </c>
      <c r="DK92">
        <v>2.1724800000000002</v>
      </c>
      <c r="DL92">
        <v>2.20465</v>
      </c>
      <c r="DM92">
        <v>-5.7294999999999999E-2</v>
      </c>
      <c r="DN92">
        <v>0</v>
      </c>
      <c r="DO92">
        <v>23.271899999999999</v>
      </c>
      <c r="DP92">
        <v>999.9</v>
      </c>
      <c r="DQ92">
        <v>59.4</v>
      </c>
      <c r="DR92">
        <v>29.3</v>
      </c>
      <c r="DS92">
        <v>28.752600000000001</v>
      </c>
      <c r="DT92">
        <v>63.386499999999998</v>
      </c>
      <c r="DU92">
        <v>16.129799999999999</v>
      </c>
      <c r="DV92">
        <v>2</v>
      </c>
      <c r="DW92">
        <v>8.3480700000000005E-2</v>
      </c>
      <c r="DX92">
        <v>2.8780000000000001</v>
      </c>
      <c r="DY92">
        <v>20.358499999999999</v>
      </c>
      <c r="DZ92">
        <v>5.2256799999999997</v>
      </c>
      <c r="EA92">
        <v>11.940300000000001</v>
      </c>
      <c r="EB92">
        <v>4.9770500000000002</v>
      </c>
      <c r="EC92">
        <v>3.28078</v>
      </c>
      <c r="ED92">
        <v>1277.7</v>
      </c>
      <c r="EE92">
        <v>4602.1000000000004</v>
      </c>
      <c r="EF92">
        <v>378.3</v>
      </c>
      <c r="EG92">
        <v>103.5</v>
      </c>
      <c r="EH92">
        <v>4.97173</v>
      </c>
      <c r="EI92">
        <v>1.8615900000000001</v>
      </c>
      <c r="EJ92">
        <v>1.86707</v>
      </c>
      <c r="EK92">
        <v>1.8583700000000001</v>
      </c>
      <c r="EL92">
        <v>1.8627899999999999</v>
      </c>
      <c r="EM92">
        <v>1.8632599999999999</v>
      </c>
      <c r="EN92">
        <v>1.8641399999999999</v>
      </c>
      <c r="EO92">
        <v>1.86005</v>
      </c>
      <c r="EP92">
        <v>0</v>
      </c>
      <c r="EQ92">
        <v>0</v>
      </c>
      <c r="ER92">
        <v>0</v>
      </c>
      <c r="ES92">
        <v>0</v>
      </c>
      <c r="ET92" t="s">
        <v>334</v>
      </c>
      <c r="EU92" t="s">
        <v>335</v>
      </c>
      <c r="EV92" t="s">
        <v>336</v>
      </c>
      <c r="EW92" t="s">
        <v>336</v>
      </c>
      <c r="EX92" t="s">
        <v>336</v>
      </c>
      <c r="EY92" t="s">
        <v>336</v>
      </c>
      <c r="EZ92">
        <v>0</v>
      </c>
      <c r="FA92">
        <v>100</v>
      </c>
      <c r="FB92">
        <v>100</v>
      </c>
      <c r="FC92">
        <v>2.82</v>
      </c>
      <c r="FD92">
        <v>0.17760000000000001</v>
      </c>
      <c r="FE92">
        <v>2.670998037886994</v>
      </c>
      <c r="FF92">
        <v>6.7843858137211317E-4</v>
      </c>
      <c r="FG92">
        <v>-9.1149672394835243E-7</v>
      </c>
      <c r="FH92">
        <v>3.4220399332756191E-10</v>
      </c>
      <c r="FI92">
        <v>4.5909994036280259E-2</v>
      </c>
      <c r="FJ92">
        <v>-1.0294496597657229E-2</v>
      </c>
      <c r="FK92">
        <v>9.3241379300954626E-4</v>
      </c>
      <c r="FL92">
        <v>-3.1998259251072341E-6</v>
      </c>
      <c r="FM92">
        <v>1</v>
      </c>
      <c r="FN92">
        <v>2092</v>
      </c>
      <c r="FO92">
        <v>0</v>
      </c>
      <c r="FP92">
        <v>27</v>
      </c>
      <c r="FQ92">
        <v>12.7</v>
      </c>
      <c r="FR92">
        <v>12.7</v>
      </c>
      <c r="FS92">
        <v>1.3586400000000001</v>
      </c>
      <c r="FT92">
        <v>2.4084500000000002</v>
      </c>
      <c r="FU92">
        <v>2.1496599999999999</v>
      </c>
      <c r="FV92">
        <v>2.7392599999999998</v>
      </c>
      <c r="FW92">
        <v>2.1508799999999999</v>
      </c>
      <c r="FX92">
        <v>2.3852500000000001</v>
      </c>
      <c r="FY92">
        <v>33.738100000000003</v>
      </c>
      <c r="FZ92">
        <v>14.3772</v>
      </c>
      <c r="GA92">
        <v>19</v>
      </c>
      <c r="GB92">
        <v>619.33399999999995</v>
      </c>
      <c r="GC92">
        <v>671.178</v>
      </c>
      <c r="GD92">
        <v>19.9999</v>
      </c>
      <c r="GE92">
        <v>28.277699999999999</v>
      </c>
      <c r="GF92">
        <v>29.999700000000001</v>
      </c>
      <c r="GG92">
        <v>28.4085</v>
      </c>
      <c r="GH92">
        <v>28.417100000000001</v>
      </c>
      <c r="GI92">
        <v>27.21</v>
      </c>
      <c r="GJ92">
        <v>36.142499999999998</v>
      </c>
      <c r="GK92">
        <v>0</v>
      </c>
      <c r="GL92">
        <v>20</v>
      </c>
      <c r="GM92">
        <v>420</v>
      </c>
      <c r="GN92">
        <v>18.577200000000001</v>
      </c>
      <c r="GO92">
        <v>100.491</v>
      </c>
      <c r="GP92">
        <v>100.923</v>
      </c>
    </row>
    <row r="93" spans="1:198" x14ac:dyDescent="0.25">
      <c r="A93">
        <v>77</v>
      </c>
      <c r="B93">
        <v>1654281004.5</v>
      </c>
      <c r="C93">
        <v>7803.4000000953674</v>
      </c>
      <c r="D93" t="s">
        <v>507</v>
      </c>
      <c r="E93" t="s">
        <v>508</v>
      </c>
      <c r="F93">
        <v>15</v>
      </c>
      <c r="G93">
        <v>1654280996.75</v>
      </c>
      <c r="H93">
        <f t="shared" si="60"/>
        <v>2.3342184696381772E-3</v>
      </c>
      <c r="I93">
        <f t="shared" si="61"/>
        <v>2.3342184696381771</v>
      </c>
      <c r="J93">
        <f t="shared" si="62"/>
        <v>-1.2758112911571957</v>
      </c>
      <c r="K93">
        <f t="shared" si="63"/>
        <v>420.08136666666661</v>
      </c>
      <c r="L93">
        <f t="shared" si="64"/>
        <v>422.58069983802739</v>
      </c>
      <c r="M93">
        <f t="shared" si="65"/>
        <v>35.768259846509849</v>
      </c>
      <c r="N93">
        <f t="shared" si="66"/>
        <v>35.556710198476942</v>
      </c>
      <c r="O93">
        <f t="shared" si="67"/>
        <v>0.19250866925096069</v>
      </c>
      <c r="P93">
        <f t="shared" si="68"/>
        <v>3.1866424283886117</v>
      </c>
      <c r="Q93">
        <f t="shared" si="69"/>
        <v>0.18627335790425339</v>
      </c>
      <c r="R93">
        <f t="shared" si="70"/>
        <v>0.11696424264583644</v>
      </c>
      <c r="S93">
        <f t="shared" si="71"/>
        <v>0</v>
      </c>
      <c r="T93">
        <f t="shared" si="72"/>
        <v>22.015764727233051</v>
      </c>
      <c r="U93">
        <f t="shared" si="73"/>
        <v>22.219646666666669</v>
      </c>
      <c r="V93">
        <f t="shared" si="74"/>
        <v>2.6892612934075761</v>
      </c>
      <c r="W93">
        <f t="shared" si="75"/>
        <v>60.242631054759663</v>
      </c>
      <c r="X93">
        <f t="shared" si="76"/>
        <v>1.6558190652181004</v>
      </c>
      <c r="Y93">
        <f t="shared" si="77"/>
        <v>2.7485835798124176</v>
      </c>
      <c r="Z93">
        <f t="shared" si="78"/>
        <v>1.0334422281894757</v>
      </c>
      <c r="AA93">
        <f t="shared" si="79"/>
        <v>-102.93903451104362</v>
      </c>
      <c r="AB93">
        <f t="shared" si="80"/>
        <v>61.650380630041973</v>
      </c>
      <c r="AC93">
        <f t="shared" si="81"/>
        <v>3.9860356801246741</v>
      </c>
      <c r="AD93">
        <f t="shared" si="82"/>
        <v>-37.302618200876971</v>
      </c>
      <c r="AE93">
        <v>0</v>
      </c>
      <c r="AF93">
        <v>0</v>
      </c>
      <c r="AG93">
        <f t="shared" si="83"/>
        <v>1</v>
      </c>
      <c r="AH93">
        <f t="shared" si="84"/>
        <v>0</v>
      </c>
      <c r="AI93">
        <f t="shared" si="85"/>
        <v>45379.628583329155</v>
      </c>
      <c r="AJ93">
        <f t="shared" si="86"/>
        <v>0</v>
      </c>
      <c r="AK93">
        <f t="shared" si="87"/>
        <v>0</v>
      </c>
      <c r="AL93">
        <f t="shared" si="88"/>
        <v>0</v>
      </c>
      <c r="AM93">
        <f t="shared" si="89"/>
        <v>0</v>
      </c>
      <c r="AN93">
        <v>2.4</v>
      </c>
      <c r="AO93">
        <v>0.5</v>
      </c>
      <c r="AP93" t="s">
        <v>331</v>
      </c>
      <c r="AQ93">
        <v>2</v>
      </c>
      <c r="AR93">
        <v>1654280996.75</v>
      </c>
      <c r="AS93">
        <v>420.08136666666661</v>
      </c>
      <c r="AT93">
        <v>419.9632666666667</v>
      </c>
      <c r="AU93">
        <v>19.562516666666671</v>
      </c>
      <c r="AV93">
        <v>18.647093333333331</v>
      </c>
      <c r="AW93">
        <v>417.26109999999989</v>
      </c>
      <c r="AX93">
        <v>19.389003333333331</v>
      </c>
      <c r="AY93">
        <v>599.99919999999997</v>
      </c>
      <c r="AZ93">
        <v>84.542456666666652</v>
      </c>
      <c r="BA93">
        <v>9.9979346666666677E-2</v>
      </c>
      <c r="BB93">
        <v>22.578499999999998</v>
      </c>
      <c r="BC93">
        <v>22.219646666666669</v>
      </c>
      <c r="BD93">
        <v>999.9000000000002</v>
      </c>
      <c r="BE93">
        <v>0</v>
      </c>
      <c r="BF93">
        <v>0</v>
      </c>
      <c r="BG93">
        <v>10001.667333333329</v>
      </c>
      <c r="BH93">
        <v>-0.59425556666666657</v>
      </c>
      <c r="BI93">
        <v>1.6134679999999999</v>
      </c>
      <c r="BJ93">
        <v>0.1181346066666667</v>
      </c>
      <c r="BK93">
        <v>428.46316666666672</v>
      </c>
      <c r="BL93">
        <v>427.9430999999999</v>
      </c>
      <c r="BM93">
        <v>0.91542010000000018</v>
      </c>
      <c r="BN93">
        <v>419.9632666666667</v>
      </c>
      <c r="BO93">
        <v>18.647093333333331</v>
      </c>
      <c r="BP93">
        <v>1.6538623333333331</v>
      </c>
      <c r="BQ93">
        <v>1.5764713333333329</v>
      </c>
      <c r="BR93">
        <v>14.470039999999999</v>
      </c>
      <c r="BS93">
        <v>13.73072</v>
      </c>
      <c r="BT93">
        <v>0</v>
      </c>
      <c r="BU93">
        <v>0</v>
      </c>
      <c r="BV93">
        <v>0</v>
      </c>
      <c r="BW93">
        <v>28</v>
      </c>
      <c r="BX93">
        <v>2</v>
      </c>
      <c r="BY93">
        <v>1654280151</v>
      </c>
      <c r="BZ93" t="s">
        <v>488</v>
      </c>
      <c r="CA93">
        <v>1654280149.5</v>
      </c>
      <c r="CB93">
        <v>1654280151</v>
      </c>
      <c r="CC93">
        <v>8</v>
      </c>
      <c r="CD93">
        <v>-4.2000000000000003E-2</v>
      </c>
      <c r="CE93">
        <v>0</v>
      </c>
      <c r="CF93">
        <v>2.82</v>
      </c>
      <c r="CG93">
        <v>0.19700000000000001</v>
      </c>
      <c r="CH93">
        <v>420</v>
      </c>
      <c r="CI93">
        <v>21</v>
      </c>
      <c r="CJ93">
        <v>0.35</v>
      </c>
      <c r="CK93">
        <v>0.05</v>
      </c>
      <c r="CL93">
        <v>0.1000783365853658</v>
      </c>
      <c r="CM93">
        <v>0.27725260557491282</v>
      </c>
      <c r="CN93">
        <v>4.295731470570812E-2</v>
      </c>
      <c r="CO93">
        <v>0</v>
      </c>
      <c r="CP93">
        <v>0.92044560975609757</v>
      </c>
      <c r="CQ93">
        <v>-0.1130210174216003</v>
      </c>
      <c r="CR93">
        <v>1.120935501914676E-2</v>
      </c>
      <c r="CS93">
        <v>0</v>
      </c>
      <c r="CT93">
        <v>0</v>
      </c>
      <c r="CU93">
        <v>2</v>
      </c>
      <c r="CV93" t="s">
        <v>444</v>
      </c>
      <c r="CW93">
        <v>3.2324199999999998</v>
      </c>
      <c r="CX93">
        <v>2.7814700000000001</v>
      </c>
      <c r="CY93">
        <v>8.1957699999999994E-2</v>
      </c>
      <c r="CZ93">
        <v>8.3456000000000002E-2</v>
      </c>
      <c r="DA93">
        <v>8.7250599999999998E-2</v>
      </c>
      <c r="DB93">
        <v>8.6365399999999995E-2</v>
      </c>
      <c r="DC93">
        <v>23216.5</v>
      </c>
      <c r="DD93">
        <v>22857.5</v>
      </c>
      <c r="DE93">
        <v>24315.9</v>
      </c>
      <c r="DF93">
        <v>22218.2</v>
      </c>
      <c r="DG93">
        <v>32795.199999999997</v>
      </c>
      <c r="DH93">
        <v>25902</v>
      </c>
      <c r="DI93">
        <v>39740.199999999997</v>
      </c>
      <c r="DJ93">
        <v>30771.5</v>
      </c>
      <c r="DK93">
        <v>2.1739000000000002</v>
      </c>
      <c r="DL93">
        <v>2.2050999999999998</v>
      </c>
      <c r="DM93">
        <v>-5.4605300000000002E-2</v>
      </c>
      <c r="DN93">
        <v>0</v>
      </c>
      <c r="DO93">
        <v>23.113600000000002</v>
      </c>
      <c r="DP93">
        <v>999.9</v>
      </c>
      <c r="DQ93">
        <v>59.4</v>
      </c>
      <c r="DR93">
        <v>29.4</v>
      </c>
      <c r="DS93">
        <v>28.919599999999999</v>
      </c>
      <c r="DT93">
        <v>63.326500000000003</v>
      </c>
      <c r="DU93">
        <v>16.089700000000001</v>
      </c>
      <c r="DV93">
        <v>2</v>
      </c>
      <c r="DW93">
        <v>7.7337400000000001E-2</v>
      </c>
      <c r="DX93">
        <v>2.7083400000000002</v>
      </c>
      <c r="DY93">
        <v>20.363399999999999</v>
      </c>
      <c r="DZ93">
        <v>5.2301700000000002</v>
      </c>
      <c r="EA93">
        <v>11.9411</v>
      </c>
      <c r="EB93">
        <v>4.9775499999999999</v>
      </c>
      <c r="EC93">
        <v>3.2814800000000002</v>
      </c>
      <c r="ED93">
        <v>1280.4000000000001</v>
      </c>
      <c r="EE93">
        <v>4624.5</v>
      </c>
      <c r="EF93">
        <v>378.3</v>
      </c>
      <c r="EG93">
        <v>103.6</v>
      </c>
      <c r="EH93">
        <v>4.97173</v>
      </c>
      <c r="EI93">
        <v>1.86158</v>
      </c>
      <c r="EJ93">
        <v>1.86707</v>
      </c>
      <c r="EK93">
        <v>1.8583700000000001</v>
      </c>
      <c r="EL93">
        <v>1.8627899999999999</v>
      </c>
      <c r="EM93">
        <v>1.86327</v>
      </c>
      <c r="EN93">
        <v>1.8641700000000001</v>
      </c>
      <c r="EO93">
        <v>1.86005</v>
      </c>
      <c r="EP93">
        <v>0</v>
      </c>
      <c r="EQ93">
        <v>0</v>
      </c>
      <c r="ER93">
        <v>0</v>
      </c>
      <c r="ES93">
        <v>0</v>
      </c>
      <c r="ET93" t="s">
        <v>334</v>
      </c>
      <c r="EU93" t="s">
        <v>335</v>
      </c>
      <c r="EV93" t="s">
        <v>336</v>
      </c>
      <c r="EW93" t="s">
        <v>336</v>
      </c>
      <c r="EX93" t="s">
        <v>336</v>
      </c>
      <c r="EY93" t="s">
        <v>336</v>
      </c>
      <c r="EZ93">
        <v>0</v>
      </c>
      <c r="FA93">
        <v>100</v>
      </c>
      <c r="FB93">
        <v>100</v>
      </c>
      <c r="FC93">
        <v>2.8210000000000002</v>
      </c>
      <c r="FD93">
        <v>0.17319999999999999</v>
      </c>
      <c r="FE93">
        <v>2.670998037886994</v>
      </c>
      <c r="FF93">
        <v>6.7843858137211317E-4</v>
      </c>
      <c r="FG93">
        <v>-9.1149672394835243E-7</v>
      </c>
      <c r="FH93">
        <v>3.4220399332756191E-10</v>
      </c>
      <c r="FI93">
        <v>4.5909994036280259E-2</v>
      </c>
      <c r="FJ93">
        <v>-1.0294496597657229E-2</v>
      </c>
      <c r="FK93">
        <v>9.3241379300954626E-4</v>
      </c>
      <c r="FL93">
        <v>-3.1998259251072341E-6</v>
      </c>
      <c r="FM93">
        <v>1</v>
      </c>
      <c r="FN93">
        <v>2092</v>
      </c>
      <c r="FO93">
        <v>0</v>
      </c>
      <c r="FP93">
        <v>27</v>
      </c>
      <c r="FQ93">
        <v>14.2</v>
      </c>
      <c r="FR93">
        <v>14.2</v>
      </c>
      <c r="FS93">
        <v>1.3574200000000001</v>
      </c>
      <c r="FT93">
        <v>2.4108900000000002</v>
      </c>
      <c r="FU93">
        <v>2.1496599999999999</v>
      </c>
      <c r="FV93">
        <v>2.7392599999999998</v>
      </c>
      <c r="FW93">
        <v>2.1508799999999999</v>
      </c>
      <c r="FX93">
        <v>2.3840300000000001</v>
      </c>
      <c r="FY93">
        <v>33.783200000000001</v>
      </c>
      <c r="FZ93">
        <v>14.368399999999999</v>
      </c>
      <c r="GA93">
        <v>19</v>
      </c>
      <c r="GB93">
        <v>619.05999999999995</v>
      </c>
      <c r="GC93">
        <v>669.96100000000001</v>
      </c>
      <c r="GD93">
        <v>19.997499999999999</v>
      </c>
      <c r="GE93">
        <v>28.180499999999999</v>
      </c>
      <c r="GF93">
        <v>29.999500000000001</v>
      </c>
      <c r="GG93">
        <v>28.2837</v>
      </c>
      <c r="GH93">
        <v>28.286200000000001</v>
      </c>
      <c r="GI93">
        <v>27.2027</v>
      </c>
      <c r="GJ93">
        <v>36.142499999999998</v>
      </c>
      <c r="GK93">
        <v>0</v>
      </c>
      <c r="GL93">
        <v>20</v>
      </c>
      <c r="GM93">
        <v>420</v>
      </c>
      <c r="GN93">
        <v>18.648299999999999</v>
      </c>
      <c r="GO93">
        <v>100.504</v>
      </c>
      <c r="GP93">
        <v>100.93</v>
      </c>
    </row>
    <row r="94" spans="1:198" x14ac:dyDescent="0.25">
      <c r="A94">
        <v>78</v>
      </c>
      <c r="B94">
        <v>1654281294.5</v>
      </c>
      <c r="C94">
        <v>8093.4000000953674</v>
      </c>
      <c r="D94" t="s">
        <v>511</v>
      </c>
      <c r="E94" t="s">
        <v>512</v>
      </c>
      <c r="F94">
        <v>15</v>
      </c>
      <c r="G94">
        <v>1654281286.75</v>
      </c>
      <c r="H94">
        <f t="shared" si="60"/>
        <v>6.6099458594539645E-3</v>
      </c>
      <c r="I94">
        <f t="shared" si="61"/>
        <v>6.6099458594539646</v>
      </c>
      <c r="J94">
        <f t="shared" si="62"/>
        <v>16.113669546373231</v>
      </c>
      <c r="K94">
        <f t="shared" si="63"/>
        <v>411.53016666666667</v>
      </c>
      <c r="L94">
        <f t="shared" si="64"/>
        <v>339.81797174404426</v>
      </c>
      <c r="M94">
        <f t="shared" si="65"/>
        <v>28.766249316928377</v>
      </c>
      <c r="N94">
        <f t="shared" si="66"/>
        <v>34.836825477515085</v>
      </c>
      <c r="O94">
        <f t="shared" si="67"/>
        <v>0.44218071867142922</v>
      </c>
      <c r="P94">
        <f t="shared" si="68"/>
        <v>3.1856978029150373</v>
      </c>
      <c r="Q94">
        <f t="shared" si="69"/>
        <v>0.41069515569570686</v>
      </c>
      <c r="R94">
        <f t="shared" si="70"/>
        <v>0.25932625301299767</v>
      </c>
      <c r="S94">
        <f t="shared" si="71"/>
        <v>427.13682779883339</v>
      </c>
      <c r="T94">
        <f t="shared" si="72"/>
        <v>23.483459694685237</v>
      </c>
      <c r="U94">
        <f t="shared" si="73"/>
        <v>23.983229999999999</v>
      </c>
      <c r="V94">
        <f t="shared" si="74"/>
        <v>2.9919587517992223</v>
      </c>
      <c r="W94">
        <f t="shared" si="75"/>
        <v>60.051888826941749</v>
      </c>
      <c r="X94">
        <f t="shared" si="76"/>
        <v>1.6670175684166568</v>
      </c>
      <c r="Y94">
        <f t="shared" si="77"/>
        <v>2.775961923896662</v>
      </c>
      <c r="Z94">
        <f t="shared" si="78"/>
        <v>1.3249411833825655</v>
      </c>
      <c r="AA94">
        <f t="shared" si="79"/>
        <v>-291.49861240191984</v>
      </c>
      <c r="AB94">
        <f t="shared" si="80"/>
        <v>-213.20600283260055</v>
      </c>
      <c r="AC94">
        <f t="shared" si="81"/>
        <v>-13.924443922094694</v>
      </c>
      <c r="AD94">
        <f t="shared" si="82"/>
        <v>-91.492231357781662</v>
      </c>
      <c r="AE94">
        <v>0</v>
      </c>
      <c r="AF94">
        <v>0</v>
      </c>
      <c r="AG94">
        <f t="shared" si="83"/>
        <v>1</v>
      </c>
      <c r="AH94">
        <f t="shared" si="84"/>
        <v>0</v>
      </c>
      <c r="AI94">
        <f t="shared" si="85"/>
        <v>45364.174878947728</v>
      </c>
      <c r="AJ94">
        <f t="shared" si="86"/>
        <v>2399.9813333333341</v>
      </c>
      <c r="AK94">
        <f t="shared" si="87"/>
        <v>2041.6881800795334</v>
      </c>
      <c r="AL94">
        <f t="shared" si="88"/>
        <v>0.8507100249999997</v>
      </c>
      <c r="AM94">
        <f t="shared" si="89"/>
        <v>0.17797506249999998</v>
      </c>
      <c r="AN94">
        <v>2.7</v>
      </c>
      <c r="AO94">
        <v>0.5</v>
      </c>
      <c r="AP94" t="s">
        <v>331</v>
      </c>
      <c r="AQ94">
        <v>2</v>
      </c>
      <c r="AR94">
        <v>1654281286.75</v>
      </c>
      <c r="AS94">
        <v>411.53016666666667</v>
      </c>
      <c r="AT94">
        <v>420.00549999999998</v>
      </c>
      <c r="AU94">
        <v>19.692609999999998</v>
      </c>
      <c r="AV94">
        <v>16.77667666666667</v>
      </c>
      <c r="AW94">
        <v>408.53150000000011</v>
      </c>
      <c r="AX94">
        <v>19.517610000000001</v>
      </c>
      <c r="AY94">
        <v>599.99323333333336</v>
      </c>
      <c r="AZ94">
        <v>84.551949999999977</v>
      </c>
      <c r="BA94">
        <v>9.9986356666666679E-2</v>
      </c>
      <c r="BB94">
        <v>22.741836666666671</v>
      </c>
      <c r="BC94">
        <v>23.983229999999999</v>
      </c>
      <c r="BD94">
        <v>999.9000000000002</v>
      </c>
      <c r="BE94">
        <v>0</v>
      </c>
      <c r="BF94">
        <v>0</v>
      </c>
      <c r="BG94">
        <v>10002.70566666667</v>
      </c>
      <c r="BH94">
        <v>723.2965999999999</v>
      </c>
      <c r="BI94">
        <v>2.9614720000000001</v>
      </c>
      <c r="BJ94">
        <v>-8.4753280000000011</v>
      </c>
      <c r="BK94">
        <v>419.79716666666661</v>
      </c>
      <c r="BL94">
        <v>427.17203333333327</v>
      </c>
      <c r="BM94">
        <v>2.9159299999999999</v>
      </c>
      <c r="BN94">
        <v>420.00549999999998</v>
      </c>
      <c r="BO94">
        <v>16.77667666666667</v>
      </c>
      <c r="BP94">
        <v>1.6650480000000001</v>
      </c>
      <c r="BQ94">
        <v>1.418500333333333</v>
      </c>
      <c r="BR94">
        <v>14.57435666666666</v>
      </c>
      <c r="BS94">
        <v>12.11685666666666</v>
      </c>
      <c r="BT94">
        <v>2399.9813333333341</v>
      </c>
      <c r="BU94">
        <v>0.64299916666666646</v>
      </c>
      <c r="BV94">
        <v>0.35700083333333332</v>
      </c>
      <c r="BW94">
        <v>28</v>
      </c>
      <c r="BX94">
        <v>40084.206666666672</v>
      </c>
      <c r="BY94">
        <v>1654281193.5</v>
      </c>
      <c r="BZ94" t="s">
        <v>513</v>
      </c>
      <c r="CA94">
        <v>1654281184.5</v>
      </c>
      <c r="CB94">
        <v>1654281193.5</v>
      </c>
      <c r="CC94">
        <v>9</v>
      </c>
      <c r="CD94">
        <v>0.17899999999999999</v>
      </c>
      <c r="CE94">
        <v>-1E-3</v>
      </c>
      <c r="CF94">
        <v>2.9990000000000001</v>
      </c>
      <c r="CG94">
        <v>0.11899999999999999</v>
      </c>
      <c r="CH94">
        <v>420</v>
      </c>
      <c r="CI94">
        <v>17</v>
      </c>
      <c r="CJ94">
        <v>0.25</v>
      </c>
      <c r="CK94">
        <v>0.03</v>
      </c>
      <c r="CL94">
        <v>-8.469338500000001</v>
      </c>
      <c r="CM94">
        <v>-5.7513545966201028E-2</v>
      </c>
      <c r="CN94">
        <v>2.7533855482841499E-2</v>
      </c>
      <c r="CO94">
        <v>1</v>
      </c>
      <c r="CP94">
        <v>2.918676</v>
      </c>
      <c r="CQ94">
        <v>-5.9642026266420463E-2</v>
      </c>
      <c r="CR94">
        <v>5.8436413305404389E-3</v>
      </c>
      <c r="CS94">
        <v>1</v>
      </c>
      <c r="CT94">
        <v>2</v>
      </c>
      <c r="CU94">
        <v>2</v>
      </c>
      <c r="CV94" t="s">
        <v>333</v>
      </c>
      <c r="CW94">
        <v>3.2331500000000002</v>
      </c>
      <c r="CX94">
        <v>2.7815699999999999</v>
      </c>
      <c r="CY94">
        <v>8.0774100000000001E-2</v>
      </c>
      <c r="CZ94">
        <v>8.3562600000000001E-2</v>
      </c>
      <c r="DA94">
        <v>8.7808300000000006E-2</v>
      </c>
      <c r="DB94">
        <v>8.0205299999999993E-2</v>
      </c>
      <c r="DC94">
        <v>23269.9</v>
      </c>
      <c r="DD94">
        <v>22875.200000000001</v>
      </c>
      <c r="DE94">
        <v>24338.1</v>
      </c>
      <c r="DF94">
        <v>22236.2</v>
      </c>
      <c r="DG94">
        <v>32802.9</v>
      </c>
      <c r="DH94">
        <v>26097.3</v>
      </c>
      <c r="DI94">
        <v>39774.9</v>
      </c>
      <c r="DJ94">
        <v>30795.9</v>
      </c>
      <c r="DK94">
        <v>2.1850999999999998</v>
      </c>
      <c r="DL94">
        <v>2.2088800000000002</v>
      </c>
      <c r="DM94">
        <v>3.9078300000000003E-2</v>
      </c>
      <c r="DN94">
        <v>0</v>
      </c>
      <c r="DO94">
        <v>23.347100000000001</v>
      </c>
      <c r="DP94">
        <v>999.9</v>
      </c>
      <c r="DQ94">
        <v>58.8</v>
      </c>
      <c r="DR94">
        <v>29.6</v>
      </c>
      <c r="DS94">
        <v>28.954599999999999</v>
      </c>
      <c r="DT94">
        <v>63.546599999999998</v>
      </c>
      <c r="DU94">
        <v>16.2179</v>
      </c>
      <c r="DV94">
        <v>2</v>
      </c>
      <c r="DW94">
        <v>3.1839399999999997E-2</v>
      </c>
      <c r="DX94">
        <v>2.3012199999999998</v>
      </c>
      <c r="DY94">
        <v>20.343499999999999</v>
      </c>
      <c r="DZ94">
        <v>5.22987</v>
      </c>
      <c r="EA94">
        <v>11.9381</v>
      </c>
      <c r="EB94">
        <v>4.9784499999999996</v>
      </c>
      <c r="EC94">
        <v>3.2818499999999999</v>
      </c>
      <c r="ED94">
        <v>1288.4000000000001</v>
      </c>
      <c r="EE94">
        <v>4697.8</v>
      </c>
      <c r="EF94">
        <v>378.3</v>
      </c>
      <c r="EG94">
        <v>103.6</v>
      </c>
      <c r="EH94">
        <v>4.9716800000000001</v>
      </c>
      <c r="EI94">
        <v>1.8615699999999999</v>
      </c>
      <c r="EJ94">
        <v>1.86707</v>
      </c>
      <c r="EK94">
        <v>1.85829</v>
      </c>
      <c r="EL94">
        <v>1.8627800000000001</v>
      </c>
      <c r="EM94">
        <v>1.8632500000000001</v>
      </c>
      <c r="EN94">
        <v>1.8641300000000001</v>
      </c>
      <c r="EO94">
        <v>1.86005</v>
      </c>
      <c r="EP94">
        <v>0</v>
      </c>
      <c r="EQ94">
        <v>0</v>
      </c>
      <c r="ER94">
        <v>0</v>
      </c>
      <c r="ES94">
        <v>0</v>
      </c>
      <c r="ET94" t="s">
        <v>334</v>
      </c>
      <c r="EU94" t="s">
        <v>335</v>
      </c>
      <c r="EV94" t="s">
        <v>336</v>
      </c>
      <c r="EW94" t="s">
        <v>336</v>
      </c>
      <c r="EX94" t="s">
        <v>336</v>
      </c>
      <c r="EY94" t="s">
        <v>336</v>
      </c>
      <c r="EZ94">
        <v>0</v>
      </c>
      <c r="FA94">
        <v>100</v>
      </c>
      <c r="FB94">
        <v>100</v>
      </c>
      <c r="FC94">
        <v>2.9990000000000001</v>
      </c>
      <c r="FD94">
        <v>0.17480000000000001</v>
      </c>
      <c r="FE94">
        <v>2.85027770956283</v>
      </c>
      <c r="FF94">
        <v>6.7843858137211317E-4</v>
      </c>
      <c r="FG94">
        <v>-9.1149672394835243E-7</v>
      </c>
      <c r="FH94">
        <v>3.4220399332756191E-10</v>
      </c>
      <c r="FI94">
        <v>4.450580850365362E-2</v>
      </c>
      <c r="FJ94">
        <v>-1.0294496597657229E-2</v>
      </c>
      <c r="FK94">
        <v>9.3241379300954626E-4</v>
      </c>
      <c r="FL94">
        <v>-3.1998259251072341E-6</v>
      </c>
      <c r="FM94">
        <v>1</v>
      </c>
      <c r="FN94">
        <v>2092</v>
      </c>
      <c r="FO94">
        <v>0</v>
      </c>
      <c r="FP94">
        <v>27</v>
      </c>
      <c r="FQ94">
        <v>1.8</v>
      </c>
      <c r="FR94">
        <v>1.7</v>
      </c>
      <c r="FS94">
        <v>1.3562000000000001</v>
      </c>
      <c r="FT94">
        <v>2.4121100000000002</v>
      </c>
      <c r="FU94">
        <v>2.1496599999999999</v>
      </c>
      <c r="FV94">
        <v>2.7368199999999998</v>
      </c>
      <c r="FW94">
        <v>2.1508799999999999</v>
      </c>
      <c r="FX94">
        <v>2.3742700000000001</v>
      </c>
      <c r="FY94">
        <v>33.805700000000002</v>
      </c>
      <c r="FZ94">
        <v>14.3247</v>
      </c>
      <c r="GA94">
        <v>19</v>
      </c>
      <c r="GB94">
        <v>621.31200000000001</v>
      </c>
      <c r="GC94">
        <v>666.22500000000002</v>
      </c>
      <c r="GD94">
        <v>19.999199999999998</v>
      </c>
      <c r="GE94">
        <v>27.563099999999999</v>
      </c>
      <c r="GF94">
        <v>29.999500000000001</v>
      </c>
      <c r="GG94">
        <v>27.714500000000001</v>
      </c>
      <c r="GH94">
        <v>27.716200000000001</v>
      </c>
      <c r="GI94">
        <v>27.1694</v>
      </c>
      <c r="GJ94">
        <v>41.404800000000002</v>
      </c>
      <c r="GK94">
        <v>0</v>
      </c>
      <c r="GL94">
        <v>20</v>
      </c>
      <c r="GM94">
        <v>420</v>
      </c>
      <c r="GN94">
        <v>16.740100000000002</v>
      </c>
      <c r="GO94">
        <v>100.593</v>
      </c>
      <c r="GP94">
        <v>101.011</v>
      </c>
    </row>
    <row r="95" spans="1:198" x14ac:dyDescent="0.25">
      <c r="A95">
        <v>79</v>
      </c>
      <c r="B95">
        <v>1654281355</v>
      </c>
      <c r="C95">
        <v>8153.9000000953674</v>
      </c>
      <c r="D95" t="s">
        <v>514</v>
      </c>
      <c r="E95" t="s">
        <v>515</v>
      </c>
      <c r="F95">
        <v>15</v>
      </c>
      <c r="G95">
        <v>1654281347.25</v>
      </c>
      <c r="H95">
        <f t="shared" si="60"/>
        <v>5.8899379656449152E-3</v>
      </c>
      <c r="I95">
        <f t="shared" si="61"/>
        <v>5.8899379656449149</v>
      </c>
      <c r="J95">
        <f t="shared" si="62"/>
        <v>15.699707302807466</v>
      </c>
      <c r="K95">
        <f t="shared" si="63"/>
        <v>411.84813333333329</v>
      </c>
      <c r="L95">
        <f t="shared" si="64"/>
        <v>337.16965298326983</v>
      </c>
      <c r="M95">
        <f t="shared" si="65"/>
        <v>28.540836486794216</v>
      </c>
      <c r="N95">
        <f t="shared" si="66"/>
        <v>34.862242573893027</v>
      </c>
      <c r="O95">
        <f t="shared" si="67"/>
        <v>0.40682467222196511</v>
      </c>
      <c r="P95">
        <f t="shared" si="68"/>
        <v>3.1858986410736896</v>
      </c>
      <c r="Q95">
        <f t="shared" si="69"/>
        <v>0.38001076887023821</v>
      </c>
      <c r="R95">
        <f t="shared" si="70"/>
        <v>0.23976842280611549</v>
      </c>
      <c r="S95">
        <f t="shared" si="71"/>
        <v>355.95172331906639</v>
      </c>
      <c r="T95">
        <f t="shared" si="72"/>
        <v>23.226997108045115</v>
      </c>
      <c r="U95">
        <f t="shared" si="73"/>
        <v>23.65290666666667</v>
      </c>
      <c r="V95">
        <f t="shared" si="74"/>
        <v>2.9330958955239592</v>
      </c>
      <c r="W95">
        <f t="shared" si="75"/>
        <v>59.82706060389291</v>
      </c>
      <c r="X95">
        <f t="shared" si="76"/>
        <v>1.6566675961598976</v>
      </c>
      <c r="Y95">
        <f t="shared" si="77"/>
        <v>2.7690940845790091</v>
      </c>
      <c r="Z95">
        <f t="shared" si="78"/>
        <v>1.2764282993640617</v>
      </c>
      <c r="AA95">
        <f t="shared" si="79"/>
        <v>-259.74626428494076</v>
      </c>
      <c r="AB95">
        <f t="shared" si="80"/>
        <v>-163.49831726068476</v>
      </c>
      <c r="AC95">
        <f t="shared" si="81"/>
        <v>-10.657306073136832</v>
      </c>
      <c r="AD95">
        <f t="shared" si="82"/>
        <v>-77.950164299695984</v>
      </c>
      <c r="AE95">
        <v>0</v>
      </c>
      <c r="AF95">
        <v>0</v>
      </c>
      <c r="AG95">
        <f t="shared" si="83"/>
        <v>1</v>
      </c>
      <c r="AH95">
        <f t="shared" si="84"/>
        <v>0</v>
      </c>
      <c r="AI95">
        <f t="shared" si="85"/>
        <v>45374.070113992559</v>
      </c>
      <c r="AJ95">
        <f t="shared" si="86"/>
        <v>2000.010666666667</v>
      </c>
      <c r="AK95">
        <f t="shared" si="87"/>
        <v>1701.4289522393499</v>
      </c>
      <c r="AL95">
        <f t="shared" si="88"/>
        <v>0.85070993900000014</v>
      </c>
      <c r="AM95">
        <f t="shared" si="89"/>
        <v>0.17797491246000005</v>
      </c>
      <c r="AN95">
        <v>2.7</v>
      </c>
      <c r="AO95">
        <v>0.5</v>
      </c>
      <c r="AP95" t="s">
        <v>331</v>
      </c>
      <c r="AQ95">
        <v>2</v>
      </c>
      <c r="AR95">
        <v>1654281347.25</v>
      </c>
      <c r="AS95">
        <v>411.84813333333329</v>
      </c>
      <c r="AT95">
        <v>420.00453333333331</v>
      </c>
      <c r="AU95">
        <v>19.571186666666669</v>
      </c>
      <c r="AV95">
        <v>16.972606666666671</v>
      </c>
      <c r="AW95">
        <v>408.84949999999998</v>
      </c>
      <c r="AX95">
        <v>19.398869999999999</v>
      </c>
      <c r="AY95">
        <v>600.00443333333317</v>
      </c>
      <c r="AZ95">
        <v>84.548303333333337</v>
      </c>
      <c r="BA95">
        <v>9.9992366666666679E-2</v>
      </c>
      <c r="BB95">
        <v>22.700996666666661</v>
      </c>
      <c r="BC95">
        <v>23.65290666666667</v>
      </c>
      <c r="BD95">
        <v>999.9000000000002</v>
      </c>
      <c r="BE95">
        <v>0</v>
      </c>
      <c r="BF95">
        <v>0</v>
      </c>
      <c r="BG95">
        <v>10003.99</v>
      </c>
      <c r="BH95">
        <v>592.28499999999997</v>
      </c>
      <c r="BI95">
        <v>2.9751576666666661</v>
      </c>
      <c r="BJ95">
        <v>-8.1563573333333341</v>
      </c>
      <c r="BK95">
        <v>420.06933333333342</v>
      </c>
      <c r="BL95">
        <v>427.25609999999989</v>
      </c>
      <c r="BM95">
        <v>2.5985863333333339</v>
      </c>
      <c r="BN95">
        <v>420.00453333333331</v>
      </c>
      <c r="BO95">
        <v>16.972606666666671</v>
      </c>
      <c r="BP95">
        <v>1.654711</v>
      </c>
      <c r="BQ95">
        <v>1.4350046666666669</v>
      </c>
      <c r="BR95">
        <v>14.477966666666671</v>
      </c>
      <c r="BS95">
        <v>12.292666666666671</v>
      </c>
      <c r="BT95">
        <v>2000.010666666667</v>
      </c>
      <c r="BU95">
        <v>0.6430010666666669</v>
      </c>
      <c r="BV95">
        <v>0.35699890000000001</v>
      </c>
      <c r="BW95">
        <v>28.480550000000001</v>
      </c>
      <c r="BX95">
        <v>33403.99</v>
      </c>
      <c r="BY95">
        <v>1654281193.5</v>
      </c>
      <c r="BZ95" t="s">
        <v>513</v>
      </c>
      <c r="CA95">
        <v>1654281184.5</v>
      </c>
      <c r="CB95">
        <v>1654281193.5</v>
      </c>
      <c r="CC95">
        <v>9</v>
      </c>
      <c r="CD95">
        <v>0.17899999999999999</v>
      </c>
      <c r="CE95">
        <v>-1E-3</v>
      </c>
      <c r="CF95">
        <v>2.9990000000000001</v>
      </c>
      <c r="CG95">
        <v>0.11899999999999999</v>
      </c>
      <c r="CH95">
        <v>420</v>
      </c>
      <c r="CI95">
        <v>17</v>
      </c>
      <c r="CJ95">
        <v>0.25</v>
      </c>
      <c r="CK95">
        <v>0.03</v>
      </c>
      <c r="CL95">
        <v>-8.1622409999999999</v>
      </c>
      <c r="CM95">
        <v>4.9270694183869403E-2</v>
      </c>
      <c r="CN95">
        <v>2.3035903259911519E-2</v>
      </c>
      <c r="CO95">
        <v>1</v>
      </c>
      <c r="CP95">
        <v>2.6018015000000001</v>
      </c>
      <c r="CQ95">
        <v>-6.2042251407135172E-2</v>
      </c>
      <c r="CR95">
        <v>6.688639828096624E-3</v>
      </c>
      <c r="CS95">
        <v>1</v>
      </c>
      <c r="CT95">
        <v>2</v>
      </c>
      <c r="CU95">
        <v>2</v>
      </c>
      <c r="CV95" t="s">
        <v>333</v>
      </c>
      <c r="CW95">
        <v>3.2332900000000002</v>
      </c>
      <c r="CX95">
        <v>2.7812700000000001</v>
      </c>
      <c r="CY95">
        <v>8.0843300000000007E-2</v>
      </c>
      <c r="CZ95">
        <v>8.3575700000000003E-2</v>
      </c>
      <c r="DA95">
        <v>8.7429400000000004E-2</v>
      </c>
      <c r="DB95">
        <v>8.0882399999999993E-2</v>
      </c>
      <c r="DC95">
        <v>23273</v>
      </c>
      <c r="DD95">
        <v>22877.9</v>
      </c>
      <c r="DE95">
        <v>24342.7</v>
      </c>
      <c r="DF95">
        <v>22238.7</v>
      </c>
      <c r="DG95">
        <v>32822.400000000001</v>
      </c>
      <c r="DH95">
        <v>26080.9</v>
      </c>
      <c r="DI95">
        <v>39782.1</v>
      </c>
      <c r="DJ95">
        <v>30799.5</v>
      </c>
      <c r="DK95">
        <v>2.1863800000000002</v>
      </c>
      <c r="DL95">
        <v>2.2107000000000001</v>
      </c>
      <c r="DM95">
        <v>2.5276099999999999E-2</v>
      </c>
      <c r="DN95">
        <v>0</v>
      </c>
      <c r="DO95">
        <v>23.2319</v>
      </c>
      <c r="DP95">
        <v>999.9</v>
      </c>
      <c r="DQ95">
        <v>58.6</v>
      </c>
      <c r="DR95">
        <v>29.6</v>
      </c>
      <c r="DS95">
        <v>28.858699999999999</v>
      </c>
      <c r="DT95">
        <v>63.476599999999998</v>
      </c>
      <c r="DU95">
        <v>16.1418</v>
      </c>
      <c r="DV95">
        <v>2</v>
      </c>
      <c r="DW95">
        <v>2.3188500000000001E-2</v>
      </c>
      <c r="DX95">
        <v>2.2551199999999998</v>
      </c>
      <c r="DY95">
        <v>20.349399999999999</v>
      </c>
      <c r="DZ95">
        <v>5.2292699999999996</v>
      </c>
      <c r="EA95">
        <v>11.9382</v>
      </c>
      <c r="EB95">
        <v>4.9781500000000003</v>
      </c>
      <c r="EC95">
        <v>3.2818000000000001</v>
      </c>
      <c r="ED95">
        <v>1289.8</v>
      </c>
      <c r="EE95">
        <v>4712</v>
      </c>
      <c r="EF95">
        <v>378.3</v>
      </c>
      <c r="EG95">
        <v>103.7</v>
      </c>
      <c r="EH95">
        <v>4.9716800000000001</v>
      </c>
      <c r="EI95">
        <v>1.8615900000000001</v>
      </c>
      <c r="EJ95">
        <v>1.86707</v>
      </c>
      <c r="EK95">
        <v>1.8583400000000001</v>
      </c>
      <c r="EL95">
        <v>1.8627800000000001</v>
      </c>
      <c r="EM95">
        <v>1.8632599999999999</v>
      </c>
      <c r="EN95">
        <v>1.86416</v>
      </c>
      <c r="EO95">
        <v>1.86005</v>
      </c>
      <c r="EP95">
        <v>0</v>
      </c>
      <c r="EQ95">
        <v>0</v>
      </c>
      <c r="ER95">
        <v>0</v>
      </c>
      <c r="ES95">
        <v>0</v>
      </c>
      <c r="ET95" t="s">
        <v>334</v>
      </c>
      <c r="EU95" t="s">
        <v>335</v>
      </c>
      <c r="EV95" t="s">
        <v>336</v>
      </c>
      <c r="EW95" t="s">
        <v>336</v>
      </c>
      <c r="EX95" t="s">
        <v>336</v>
      </c>
      <c r="EY95" t="s">
        <v>336</v>
      </c>
      <c r="EZ95">
        <v>0</v>
      </c>
      <c r="FA95">
        <v>100</v>
      </c>
      <c r="FB95">
        <v>100</v>
      </c>
      <c r="FC95">
        <v>2.9990000000000001</v>
      </c>
      <c r="FD95">
        <v>0.1721</v>
      </c>
      <c r="FE95">
        <v>2.85027770956283</v>
      </c>
      <c r="FF95">
        <v>6.7843858137211317E-4</v>
      </c>
      <c r="FG95">
        <v>-9.1149672394835243E-7</v>
      </c>
      <c r="FH95">
        <v>3.4220399332756191E-10</v>
      </c>
      <c r="FI95">
        <v>4.450580850365362E-2</v>
      </c>
      <c r="FJ95">
        <v>-1.0294496597657229E-2</v>
      </c>
      <c r="FK95">
        <v>9.3241379300954626E-4</v>
      </c>
      <c r="FL95">
        <v>-3.1998259251072341E-6</v>
      </c>
      <c r="FM95">
        <v>1</v>
      </c>
      <c r="FN95">
        <v>2092</v>
      </c>
      <c r="FO95">
        <v>0</v>
      </c>
      <c r="FP95">
        <v>27</v>
      </c>
      <c r="FQ95">
        <v>2.8</v>
      </c>
      <c r="FR95">
        <v>2.7</v>
      </c>
      <c r="FS95">
        <v>1.3562000000000001</v>
      </c>
      <c r="FT95">
        <v>2.4133300000000002</v>
      </c>
      <c r="FU95">
        <v>2.1496599999999999</v>
      </c>
      <c r="FV95">
        <v>2.7368199999999998</v>
      </c>
      <c r="FW95">
        <v>2.1508799999999999</v>
      </c>
      <c r="FX95">
        <v>2.3852500000000001</v>
      </c>
      <c r="FY95">
        <v>33.850900000000003</v>
      </c>
      <c r="FZ95">
        <v>14.333399999999999</v>
      </c>
      <c r="GA95">
        <v>19</v>
      </c>
      <c r="GB95">
        <v>621.00599999999997</v>
      </c>
      <c r="GC95">
        <v>666.399</v>
      </c>
      <c r="GD95">
        <v>19.999199999999998</v>
      </c>
      <c r="GE95">
        <v>27.447299999999998</v>
      </c>
      <c r="GF95">
        <v>29.999400000000001</v>
      </c>
      <c r="GG95">
        <v>27.5991</v>
      </c>
      <c r="GH95">
        <v>27.601900000000001</v>
      </c>
      <c r="GI95">
        <v>27.175999999999998</v>
      </c>
      <c r="GJ95">
        <v>40.850700000000003</v>
      </c>
      <c r="GK95">
        <v>0</v>
      </c>
      <c r="GL95">
        <v>20</v>
      </c>
      <c r="GM95">
        <v>420</v>
      </c>
      <c r="GN95">
        <v>17.074400000000001</v>
      </c>
      <c r="GO95">
        <v>100.611</v>
      </c>
      <c r="GP95">
        <v>101.023</v>
      </c>
    </row>
    <row r="96" spans="1:198" x14ac:dyDescent="0.25">
      <c r="A96">
        <v>80</v>
      </c>
      <c r="B96">
        <v>1654281415.5</v>
      </c>
      <c r="C96">
        <v>8214.4000000953674</v>
      </c>
      <c r="D96" t="s">
        <v>516</v>
      </c>
      <c r="E96" t="s">
        <v>517</v>
      </c>
      <c r="F96">
        <v>15</v>
      </c>
      <c r="G96">
        <v>1654281407.75</v>
      </c>
      <c r="H96">
        <f t="shared" si="60"/>
        <v>4.9184490628586385E-3</v>
      </c>
      <c r="I96">
        <f t="shared" si="61"/>
        <v>4.9184490628586381</v>
      </c>
      <c r="J96">
        <f t="shared" si="62"/>
        <v>15.431281782454766</v>
      </c>
      <c r="K96">
        <f t="shared" si="63"/>
        <v>412.11989999999997</v>
      </c>
      <c r="L96">
        <f t="shared" si="64"/>
        <v>330.07256025408884</v>
      </c>
      <c r="M96">
        <f t="shared" si="65"/>
        <v>27.939113768406024</v>
      </c>
      <c r="N96">
        <f t="shared" si="66"/>
        <v>34.884041143742657</v>
      </c>
      <c r="O96">
        <f t="shared" si="67"/>
        <v>0.35424430961761211</v>
      </c>
      <c r="P96">
        <f t="shared" si="68"/>
        <v>3.1860462419584894</v>
      </c>
      <c r="Q96">
        <f t="shared" si="69"/>
        <v>0.33372702891525841</v>
      </c>
      <c r="R96">
        <f t="shared" si="70"/>
        <v>0.21032369533484471</v>
      </c>
      <c r="S96">
        <f t="shared" si="71"/>
        <v>266.96430969019968</v>
      </c>
      <c r="T96">
        <f t="shared" si="72"/>
        <v>22.897439889577257</v>
      </c>
      <c r="U96">
        <f t="shared" si="73"/>
        <v>23.264346666666668</v>
      </c>
      <c r="V96">
        <f t="shared" si="74"/>
        <v>2.865153777468433</v>
      </c>
      <c r="W96">
        <f t="shared" si="75"/>
        <v>59.900194280526399</v>
      </c>
      <c r="X96">
        <f t="shared" si="76"/>
        <v>1.6509342873103325</v>
      </c>
      <c r="Y96">
        <f t="shared" si="77"/>
        <v>2.7561417907571841</v>
      </c>
      <c r="Z96">
        <f t="shared" si="78"/>
        <v>1.2142194901581005</v>
      </c>
      <c r="AA96">
        <f t="shared" si="79"/>
        <v>-216.90360367206597</v>
      </c>
      <c r="AB96">
        <f t="shared" si="80"/>
        <v>-110.03566988773692</v>
      </c>
      <c r="AC96">
        <f t="shared" si="81"/>
        <v>-7.155202478479068</v>
      </c>
      <c r="AD96">
        <f t="shared" si="82"/>
        <v>-67.130166348082255</v>
      </c>
      <c r="AE96">
        <v>0</v>
      </c>
      <c r="AF96">
        <v>0</v>
      </c>
      <c r="AG96">
        <f t="shared" si="83"/>
        <v>1</v>
      </c>
      <c r="AH96">
        <f t="shared" si="84"/>
        <v>0</v>
      </c>
      <c r="AI96">
        <f t="shared" si="85"/>
        <v>45388.592395653504</v>
      </c>
      <c r="AJ96">
        <f t="shared" si="86"/>
        <v>1500.01</v>
      </c>
      <c r="AK96">
        <f t="shared" si="87"/>
        <v>1276.0734800998205</v>
      </c>
      <c r="AL96">
        <f t="shared" si="88"/>
        <v>0.85070998200000036</v>
      </c>
      <c r="AM96">
        <f t="shared" si="89"/>
        <v>0.17797501996000006</v>
      </c>
      <c r="AN96">
        <v>2.7</v>
      </c>
      <c r="AO96">
        <v>0.5</v>
      </c>
      <c r="AP96" t="s">
        <v>331</v>
      </c>
      <c r="AQ96">
        <v>2</v>
      </c>
      <c r="AR96">
        <v>1654281407.75</v>
      </c>
      <c r="AS96">
        <v>412.11989999999997</v>
      </c>
      <c r="AT96">
        <v>419.97626666666667</v>
      </c>
      <c r="AU96">
        <v>19.50413</v>
      </c>
      <c r="AV96">
        <v>17.333956666666669</v>
      </c>
      <c r="AW96">
        <v>409.12130000000002</v>
      </c>
      <c r="AX96">
        <v>19.33325</v>
      </c>
      <c r="AY96">
        <v>599.98899999999992</v>
      </c>
      <c r="AZ96">
        <v>84.545403333333311</v>
      </c>
      <c r="BA96">
        <v>9.9965996666666654E-2</v>
      </c>
      <c r="BB96">
        <v>22.62373333333333</v>
      </c>
      <c r="BC96">
        <v>23.264346666666668</v>
      </c>
      <c r="BD96">
        <v>999.9000000000002</v>
      </c>
      <c r="BE96">
        <v>0</v>
      </c>
      <c r="BF96">
        <v>0</v>
      </c>
      <c r="BG96">
        <v>10004.959999999999</v>
      </c>
      <c r="BH96">
        <v>440.05613333333332</v>
      </c>
      <c r="BI96">
        <v>3.1437166666666672</v>
      </c>
      <c r="BJ96">
        <v>-7.856295666666667</v>
      </c>
      <c r="BK96">
        <v>420.31786666666659</v>
      </c>
      <c r="BL96">
        <v>427.3844666666667</v>
      </c>
      <c r="BM96">
        <v>2.1701676666666661</v>
      </c>
      <c r="BN96">
        <v>419.97626666666667</v>
      </c>
      <c r="BO96">
        <v>17.333956666666669</v>
      </c>
      <c r="BP96">
        <v>1.6489849999999999</v>
      </c>
      <c r="BQ96">
        <v>1.465505666666667</v>
      </c>
      <c r="BR96">
        <v>14.424343333333329</v>
      </c>
      <c r="BS96">
        <v>12.61296666666667</v>
      </c>
      <c r="BT96">
        <v>1500.01</v>
      </c>
      <c r="BU96">
        <v>0.64299963333333354</v>
      </c>
      <c r="BV96">
        <v>0.35700033333333347</v>
      </c>
      <c r="BW96">
        <v>28.397223333333329</v>
      </c>
      <c r="BX96">
        <v>25053.010000000009</v>
      </c>
      <c r="BY96">
        <v>1654281193.5</v>
      </c>
      <c r="BZ96" t="s">
        <v>513</v>
      </c>
      <c r="CA96">
        <v>1654281184.5</v>
      </c>
      <c r="CB96">
        <v>1654281193.5</v>
      </c>
      <c r="CC96">
        <v>9</v>
      </c>
      <c r="CD96">
        <v>0.17899999999999999</v>
      </c>
      <c r="CE96">
        <v>-1E-3</v>
      </c>
      <c r="CF96">
        <v>2.9990000000000001</v>
      </c>
      <c r="CG96">
        <v>0.11899999999999999</v>
      </c>
      <c r="CH96">
        <v>420</v>
      </c>
      <c r="CI96">
        <v>17</v>
      </c>
      <c r="CJ96">
        <v>0.25</v>
      </c>
      <c r="CK96">
        <v>0.03</v>
      </c>
      <c r="CL96">
        <v>-7.8633162499999996</v>
      </c>
      <c r="CM96">
        <v>9.8017373358362275E-2</v>
      </c>
      <c r="CN96">
        <v>4.095300646396427E-2</v>
      </c>
      <c r="CO96">
        <v>1</v>
      </c>
      <c r="CP96">
        <v>2.1741687500000002</v>
      </c>
      <c r="CQ96">
        <v>-6.0648517823638753E-2</v>
      </c>
      <c r="CR96">
        <v>1.536083301574169E-2</v>
      </c>
      <c r="CS96">
        <v>1</v>
      </c>
      <c r="CT96">
        <v>2</v>
      </c>
      <c r="CU96">
        <v>2</v>
      </c>
      <c r="CV96" t="s">
        <v>333</v>
      </c>
      <c r="CW96">
        <v>3.2334800000000001</v>
      </c>
      <c r="CX96">
        <v>2.7815400000000001</v>
      </c>
      <c r="CY96">
        <v>8.0906699999999998E-2</v>
      </c>
      <c r="CZ96">
        <v>8.3609900000000001E-2</v>
      </c>
      <c r="DA96">
        <v>8.7266300000000005E-2</v>
      </c>
      <c r="DB96">
        <v>8.2139100000000007E-2</v>
      </c>
      <c r="DC96">
        <v>23276</v>
      </c>
      <c r="DD96">
        <v>22880.6</v>
      </c>
      <c r="DE96">
        <v>24347.200000000001</v>
      </c>
      <c r="DF96">
        <v>22241.8</v>
      </c>
      <c r="DG96">
        <v>32834.1</v>
      </c>
      <c r="DH96">
        <v>26048.6</v>
      </c>
      <c r="DI96">
        <v>39789.199999999997</v>
      </c>
      <c r="DJ96">
        <v>30803.8</v>
      </c>
      <c r="DK96">
        <v>2.18757</v>
      </c>
      <c r="DL96">
        <v>2.2128299999999999</v>
      </c>
      <c r="DM96">
        <v>1.24425E-2</v>
      </c>
      <c r="DN96">
        <v>0</v>
      </c>
      <c r="DO96">
        <v>23.065100000000001</v>
      </c>
      <c r="DP96">
        <v>999.9</v>
      </c>
      <c r="DQ96">
        <v>58.5</v>
      </c>
      <c r="DR96">
        <v>29.7</v>
      </c>
      <c r="DS96">
        <v>28.977900000000002</v>
      </c>
      <c r="DT96">
        <v>63.326599999999999</v>
      </c>
      <c r="DU96">
        <v>16.213899999999999</v>
      </c>
      <c r="DV96">
        <v>2</v>
      </c>
      <c r="DW96">
        <v>1.49009E-2</v>
      </c>
      <c r="DX96">
        <v>2.21882</v>
      </c>
      <c r="DY96">
        <v>20.355499999999999</v>
      </c>
      <c r="DZ96">
        <v>5.2292699999999996</v>
      </c>
      <c r="EA96">
        <v>11.938800000000001</v>
      </c>
      <c r="EB96">
        <v>4.9778500000000001</v>
      </c>
      <c r="EC96">
        <v>3.2816999999999998</v>
      </c>
      <c r="ED96">
        <v>1291.5999999999999</v>
      </c>
      <c r="EE96">
        <v>4728.5</v>
      </c>
      <c r="EF96">
        <v>378.3</v>
      </c>
      <c r="EG96">
        <v>103.7</v>
      </c>
      <c r="EH96">
        <v>4.9717099999999999</v>
      </c>
      <c r="EI96">
        <v>1.8615699999999999</v>
      </c>
      <c r="EJ96">
        <v>1.86707</v>
      </c>
      <c r="EK96">
        <v>1.8583499999999999</v>
      </c>
      <c r="EL96">
        <v>1.8627800000000001</v>
      </c>
      <c r="EM96">
        <v>1.8632500000000001</v>
      </c>
      <c r="EN96">
        <v>1.8641300000000001</v>
      </c>
      <c r="EO96">
        <v>1.86005</v>
      </c>
      <c r="EP96">
        <v>0</v>
      </c>
      <c r="EQ96">
        <v>0</v>
      </c>
      <c r="ER96">
        <v>0</v>
      </c>
      <c r="ES96">
        <v>0</v>
      </c>
      <c r="ET96" t="s">
        <v>334</v>
      </c>
      <c r="EU96" t="s">
        <v>335</v>
      </c>
      <c r="EV96" t="s">
        <v>336</v>
      </c>
      <c r="EW96" t="s">
        <v>336</v>
      </c>
      <c r="EX96" t="s">
        <v>336</v>
      </c>
      <c r="EY96" t="s">
        <v>336</v>
      </c>
      <c r="EZ96">
        <v>0</v>
      </c>
      <c r="FA96">
        <v>100</v>
      </c>
      <c r="FB96">
        <v>100</v>
      </c>
      <c r="FC96">
        <v>2.9990000000000001</v>
      </c>
      <c r="FD96">
        <v>0.17080000000000001</v>
      </c>
      <c r="FE96">
        <v>2.85027770956283</v>
      </c>
      <c r="FF96">
        <v>6.7843858137211317E-4</v>
      </c>
      <c r="FG96">
        <v>-9.1149672394835243E-7</v>
      </c>
      <c r="FH96">
        <v>3.4220399332756191E-10</v>
      </c>
      <c r="FI96">
        <v>4.450580850365362E-2</v>
      </c>
      <c r="FJ96">
        <v>-1.0294496597657229E-2</v>
      </c>
      <c r="FK96">
        <v>9.3241379300954626E-4</v>
      </c>
      <c r="FL96">
        <v>-3.1998259251072341E-6</v>
      </c>
      <c r="FM96">
        <v>1</v>
      </c>
      <c r="FN96">
        <v>2092</v>
      </c>
      <c r="FO96">
        <v>0</v>
      </c>
      <c r="FP96">
        <v>27</v>
      </c>
      <c r="FQ96">
        <v>3.9</v>
      </c>
      <c r="FR96">
        <v>3.7</v>
      </c>
      <c r="FS96">
        <v>1.3562000000000001</v>
      </c>
      <c r="FT96">
        <v>2.4133300000000002</v>
      </c>
      <c r="FU96">
        <v>2.1496599999999999</v>
      </c>
      <c r="FV96">
        <v>2.7368199999999998</v>
      </c>
      <c r="FW96">
        <v>2.1508799999999999</v>
      </c>
      <c r="FX96">
        <v>2.3767100000000001</v>
      </c>
      <c r="FY96">
        <v>33.896099999999997</v>
      </c>
      <c r="FZ96">
        <v>14.333399999999999</v>
      </c>
      <c r="GA96">
        <v>19</v>
      </c>
      <c r="GB96">
        <v>620.68600000000004</v>
      </c>
      <c r="GC96">
        <v>666.89400000000001</v>
      </c>
      <c r="GD96">
        <v>19.999600000000001</v>
      </c>
      <c r="GE96">
        <v>27.334900000000001</v>
      </c>
      <c r="GF96">
        <v>29.999500000000001</v>
      </c>
      <c r="GG96">
        <v>27.4878</v>
      </c>
      <c r="GH96">
        <v>27.492899999999999</v>
      </c>
      <c r="GI96">
        <v>27.183800000000002</v>
      </c>
      <c r="GJ96">
        <v>39.095999999999997</v>
      </c>
      <c r="GK96">
        <v>0</v>
      </c>
      <c r="GL96">
        <v>20</v>
      </c>
      <c r="GM96">
        <v>420</v>
      </c>
      <c r="GN96">
        <v>17.361599999999999</v>
      </c>
      <c r="GO96">
        <v>100.629</v>
      </c>
      <c r="GP96">
        <v>101.03700000000001</v>
      </c>
    </row>
    <row r="97" spans="1:198" x14ac:dyDescent="0.25">
      <c r="A97">
        <v>81</v>
      </c>
      <c r="B97">
        <v>1654281506</v>
      </c>
      <c r="C97">
        <v>8304.9000000953674</v>
      </c>
      <c r="D97" t="s">
        <v>518</v>
      </c>
      <c r="E97" t="s">
        <v>519</v>
      </c>
      <c r="F97">
        <v>15</v>
      </c>
      <c r="G97">
        <v>1654281498.25</v>
      </c>
      <c r="H97">
        <f t="shared" si="60"/>
        <v>3.938399703911721E-3</v>
      </c>
      <c r="I97">
        <f t="shared" si="61"/>
        <v>3.9383997039117213</v>
      </c>
      <c r="J97">
        <f t="shared" si="62"/>
        <v>14.90448937625059</v>
      </c>
      <c r="K97">
        <f t="shared" si="63"/>
        <v>412.5454666666667</v>
      </c>
      <c r="L97">
        <f t="shared" si="64"/>
        <v>318.01666310377772</v>
      </c>
      <c r="M97">
        <f t="shared" si="65"/>
        <v>26.917195033411556</v>
      </c>
      <c r="N97">
        <f t="shared" si="66"/>
        <v>34.918191638256147</v>
      </c>
      <c r="O97">
        <f t="shared" si="67"/>
        <v>0.28850242236434803</v>
      </c>
      <c r="P97">
        <f t="shared" si="68"/>
        <v>3.1854949177895735</v>
      </c>
      <c r="Q97">
        <f t="shared" si="69"/>
        <v>0.27473265579345169</v>
      </c>
      <c r="R97">
        <f t="shared" si="70"/>
        <v>0.1728902894996045</v>
      </c>
      <c r="S97">
        <f t="shared" si="71"/>
        <v>213.57063385173981</v>
      </c>
      <c r="T97">
        <f t="shared" si="72"/>
        <v>22.789985457505821</v>
      </c>
      <c r="U97">
        <f t="shared" si="73"/>
        <v>23.083196666666669</v>
      </c>
      <c r="V97">
        <f t="shared" si="74"/>
        <v>2.8339519039161445</v>
      </c>
      <c r="W97">
        <f t="shared" si="75"/>
        <v>60.155289609259142</v>
      </c>
      <c r="X97">
        <f t="shared" si="76"/>
        <v>1.6527519069893735</v>
      </c>
      <c r="Y97">
        <f t="shared" si="77"/>
        <v>2.7474756047637428</v>
      </c>
      <c r="Z97">
        <f t="shared" si="78"/>
        <v>1.181199996926771</v>
      </c>
      <c r="AA97">
        <f t="shared" si="79"/>
        <v>-173.68342694250688</v>
      </c>
      <c r="AB97">
        <f t="shared" si="80"/>
        <v>-87.815119348031985</v>
      </c>
      <c r="AC97">
        <f t="shared" si="81"/>
        <v>-5.7045273472742029</v>
      </c>
      <c r="AD97">
        <f t="shared" si="82"/>
        <v>-53.632439786073249</v>
      </c>
      <c r="AE97">
        <v>0</v>
      </c>
      <c r="AF97">
        <v>0</v>
      </c>
      <c r="AG97">
        <f t="shared" si="83"/>
        <v>1</v>
      </c>
      <c r="AH97">
        <f t="shared" si="84"/>
        <v>0</v>
      </c>
      <c r="AI97">
        <f t="shared" si="85"/>
        <v>45386.270166492031</v>
      </c>
      <c r="AJ97">
        <f t="shared" si="86"/>
        <v>1200.0039999999999</v>
      </c>
      <c r="AK97">
        <f t="shared" si="87"/>
        <v>1020.8553404397919</v>
      </c>
      <c r="AL97">
        <f t="shared" si="88"/>
        <v>0.85070994799999999</v>
      </c>
      <c r="AM97">
        <f t="shared" si="89"/>
        <v>0.17797493496</v>
      </c>
      <c r="AN97">
        <v>2.7</v>
      </c>
      <c r="AO97">
        <v>0.5</v>
      </c>
      <c r="AP97" t="s">
        <v>331</v>
      </c>
      <c r="AQ97">
        <v>2</v>
      </c>
      <c r="AR97">
        <v>1654281498.25</v>
      </c>
      <c r="AS97">
        <v>412.5454666666667</v>
      </c>
      <c r="AT97">
        <v>419.98383333333339</v>
      </c>
      <c r="AU97">
        <v>19.52665</v>
      </c>
      <c r="AV97">
        <v>17.788930000000001</v>
      </c>
      <c r="AW97">
        <v>409.54676666666649</v>
      </c>
      <c r="AX97">
        <v>19.35528</v>
      </c>
      <c r="AY97">
        <v>599.98383333333345</v>
      </c>
      <c r="AZ97">
        <v>84.540886666666665</v>
      </c>
      <c r="BA97">
        <v>9.9945580000000006E-2</v>
      </c>
      <c r="BB97">
        <v>22.571860000000001</v>
      </c>
      <c r="BC97">
        <v>23.083196666666669</v>
      </c>
      <c r="BD97">
        <v>999.9000000000002</v>
      </c>
      <c r="BE97">
        <v>0</v>
      </c>
      <c r="BF97">
        <v>0</v>
      </c>
      <c r="BG97">
        <v>10003.153</v>
      </c>
      <c r="BH97">
        <v>352.75243333333339</v>
      </c>
      <c r="BI97">
        <v>3.6060986666666661</v>
      </c>
      <c r="BJ97">
        <v>-7.4383400000000002</v>
      </c>
      <c r="BK97">
        <v>420.7616666666666</v>
      </c>
      <c r="BL97">
        <v>427.59016666666668</v>
      </c>
      <c r="BM97">
        <v>1.7377303333333329</v>
      </c>
      <c r="BN97">
        <v>419.98383333333339</v>
      </c>
      <c r="BO97">
        <v>17.788930000000001</v>
      </c>
      <c r="BP97">
        <v>1.6508013333333329</v>
      </c>
      <c r="BQ97">
        <v>1.5038916666666671</v>
      </c>
      <c r="BR97">
        <v>14.44135333333333</v>
      </c>
      <c r="BS97">
        <v>13.00778</v>
      </c>
      <c r="BT97">
        <v>1200.0039999999999</v>
      </c>
      <c r="BU97">
        <v>0.64300076666666672</v>
      </c>
      <c r="BV97">
        <v>0.35699920000000002</v>
      </c>
      <c r="BW97">
        <v>28.519439999999999</v>
      </c>
      <c r="BX97">
        <v>20042.373333333329</v>
      </c>
      <c r="BY97">
        <v>1654281193.5</v>
      </c>
      <c r="BZ97" t="s">
        <v>513</v>
      </c>
      <c r="CA97">
        <v>1654281184.5</v>
      </c>
      <c r="CB97">
        <v>1654281193.5</v>
      </c>
      <c r="CC97">
        <v>9</v>
      </c>
      <c r="CD97">
        <v>0.17899999999999999</v>
      </c>
      <c r="CE97">
        <v>-1E-3</v>
      </c>
      <c r="CF97">
        <v>2.9990000000000001</v>
      </c>
      <c r="CG97">
        <v>0.11899999999999999</v>
      </c>
      <c r="CH97">
        <v>420</v>
      </c>
      <c r="CI97">
        <v>17</v>
      </c>
      <c r="CJ97">
        <v>0.25</v>
      </c>
      <c r="CK97">
        <v>0.03</v>
      </c>
      <c r="CL97">
        <v>-7.4351167500000006</v>
      </c>
      <c r="CM97">
        <v>4.9577448405259773E-2</v>
      </c>
      <c r="CN97">
        <v>3.7949605030059327E-2</v>
      </c>
      <c r="CO97">
        <v>1</v>
      </c>
      <c r="CP97">
        <v>1.7545042500000001</v>
      </c>
      <c r="CQ97">
        <v>-0.1934596998123817</v>
      </c>
      <c r="CR97">
        <v>3.6543984586214738E-2</v>
      </c>
      <c r="CS97">
        <v>0</v>
      </c>
      <c r="CT97">
        <v>1</v>
      </c>
      <c r="CU97">
        <v>2</v>
      </c>
      <c r="CV97" t="s">
        <v>380</v>
      </c>
      <c r="CW97">
        <v>3.2334200000000002</v>
      </c>
      <c r="CX97">
        <v>2.7813500000000002</v>
      </c>
      <c r="CY97">
        <v>8.0992400000000006E-2</v>
      </c>
      <c r="CZ97">
        <v>8.3641800000000002E-2</v>
      </c>
      <c r="DA97">
        <v>8.7439699999999995E-2</v>
      </c>
      <c r="DB97">
        <v>8.3604999999999999E-2</v>
      </c>
      <c r="DC97">
        <v>23278.2</v>
      </c>
      <c r="DD97">
        <v>22882.6</v>
      </c>
      <c r="DE97">
        <v>24351.200000000001</v>
      </c>
      <c r="DF97">
        <v>22244.1</v>
      </c>
      <c r="DG97">
        <v>32832.699999999997</v>
      </c>
      <c r="DH97">
        <v>26008.799999999999</v>
      </c>
      <c r="DI97">
        <v>39795.300000000003</v>
      </c>
      <c r="DJ97">
        <v>30806.3</v>
      </c>
      <c r="DK97">
        <v>2.18885</v>
      </c>
      <c r="DL97">
        <v>2.21502</v>
      </c>
      <c r="DM97">
        <v>1.19209E-2</v>
      </c>
      <c r="DN97">
        <v>0</v>
      </c>
      <c r="DO97">
        <v>22.901900000000001</v>
      </c>
      <c r="DP97">
        <v>999.9</v>
      </c>
      <c r="DQ97">
        <v>58.4</v>
      </c>
      <c r="DR97">
        <v>29.7</v>
      </c>
      <c r="DS97">
        <v>28.927399999999999</v>
      </c>
      <c r="DT97">
        <v>63.4666</v>
      </c>
      <c r="DU97">
        <v>16.245999999999999</v>
      </c>
      <c r="DV97">
        <v>2</v>
      </c>
      <c r="DW97">
        <v>6.4557900000000003E-3</v>
      </c>
      <c r="DX97">
        <v>2.2213699999999998</v>
      </c>
      <c r="DY97">
        <v>20.3582</v>
      </c>
      <c r="DZ97">
        <v>5.2301700000000002</v>
      </c>
      <c r="EA97">
        <v>11.938499999999999</v>
      </c>
      <c r="EB97">
        <v>4.9786999999999999</v>
      </c>
      <c r="EC97">
        <v>3.2816700000000001</v>
      </c>
      <c r="ED97">
        <v>1294.2</v>
      </c>
      <c r="EE97">
        <v>4752.3999999999996</v>
      </c>
      <c r="EF97">
        <v>378.3</v>
      </c>
      <c r="EG97">
        <v>103.7</v>
      </c>
      <c r="EH97">
        <v>4.9717099999999999</v>
      </c>
      <c r="EI97">
        <v>1.8615699999999999</v>
      </c>
      <c r="EJ97">
        <v>1.86707</v>
      </c>
      <c r="EK97">
        <v>1.8583700000000001</v>
      </c>
      <c r="EL97">
        <v>1.8627800000000001</v>
      </c>
      <c r="EM97">
        <v>1.8632599999999999</v>
      </c>
      <c r="EN97">
        <v>1.8641700000000001</v>
      </c>
      <c r="EO97">
        <v>1.86005</v>
      </c>
      <c r="EP97">
        <v>0</v>
      </c>
      <c r="EQ97">
        <v>0</v>
      </c>
      <c r="ER97">
        <v>0</v>
      </c>
      <c r="ES97">
        <v>0</v>
      </c>
      <c r="ET97" t="s">
        <v>334</v>
      </c>
      <c r="EU97" t="s">
        <v>335</v>
      </c>
      <c r="EV97" t="s">
        <v>336</v>
      </c>
      <c r="EW97" t="s">
        <v>336</v>
      </c>
      <c r="EX97" t="s">
        <v>336</v>
      </c>
      <c r="EY97" t="s">
        <v>336</v>
      </c>
      <c r="EZ97">
        <v>0</v>
      </c>
      <c r="FA97">
        <v>100</v>
      </c>
      <c r="FB97">
        <v>100</v>
      </c>
      <c r="FC97">
        <v>2.9990000000000001</v>
      </c>
      <c r="FD97">
        <v>0.1719</v>
      </c>
      <c r="FE97">
        <v>2.85027770956283</v>
      </c>
      <c r="FF97">
        <v>6.7843858137211317E-4</v>
      </c>
      <c r="FG97">
        <v>-9.1149672394835243E-7</v>
      </c>
      <c r="FH97">
        <v>3.4220399332756191E-10</v>
      </c>
      <c r="FI97">
        <v>4.450580850365362E-2</v>
      </c>
      <c r="FJ97">
        <v>-1.0294496597657229E-2</v>
      </c>
      <c r="FK97">
        <v>9.3241379300954626E-4</v>
      </c>
      <c r="FL97">
        <v>-3.1998259251072341E-6</v>
      </c>
      <c r="FM97">
        <v>1</v>
      </c>
      <c r="FN97">
        <v>2092</v>
      </c>
      <c r="FO97">
        <v>0</v>
      </c>
      <c r="FP97">
        <v>27</v>
      </c>
      <c r="FQ97">
        <v>5.4</v>
      </c>
      <c r="FR97">
        <v>5.2</v>
      </c>
      <c r="FS97">
        <v>1.3574200000000001</v>
      </c>
      <c r="FT97">
        <v>2.4108900000000002</v>
      </c>
      <c r="FU97">
        <v>2.1496599999999999</v>
      </c>
      <c r="FV97">
        <v>2.7368199999999998</v>
      </c>
      <c r="FW97">
        <v>2.1508799999999999</v>
      </c>
      <c r="FX97">
        <v>2.36938</v>
      </c>
      <c r="FY97">
        <v>34.0092</v>
      </c>
      <c r="FZ97">
        <v>14.3247</v>
      </c>
      <c r="GA97">
        <v>19</v>
      </c>
      <c r="GB97">
        <v>620.14400000000001</v>
      </c>
      <c r="GC97">
        <v>667.13499999999999</v>
      </c>
      <c r="GD97">
        <v>20</v>
      </c>
      <c r="GE97">
        <v>27.206099999999999</v>
      </c>
      <c r="GF97">
        <v>29.999700000000001</v>
      </c>
      <c r="GG97">
        <v>27.351400000000002</v>
      </c>
      <c r="GH97">
        <v>27.358499999999999</v>
      </c>
      <c r="GI97">
        <v>27.191800000000001</v>
      </c>
      <c r="GJ97">
        <v>38.210599999999999</v>
      </c>
      <c r="GK97">
        <v>0</v>
      </c>
      <c r="GL97">
        <v>20</v>
      </c>
      <c r="GM97">
        <v>420</v>
      </c>
      <c r="GN97">
        <v>17.7134</v>
      </c>
      <c r="GO97">
        <v>100.645</v>
      </c>
      <c r="GP97">
        <v>101.04600000000001</v>
      </c>
    </row>
    <row r="98" spans="1:198" x14ac:dyDescent="0.25">
      <c r="A98">
        <v>82</v>
      </c>
      <c r="B98">
        <v>1654281579.5</v>
      </c>
      <c r="C98">
        <v>8378.4000000953674</v>
      </c>
      <c r="D98" t="s">
        <v>520</v>
      </c>
      <c r="E98" t="s">
        <v>521</v>
      </c>
      <c r="F98">
        <v>15</v>
      </c>
      <c r="G98">
        <v>1654281571.75</v>
      </c>
      <c r="H98">
        <f t="shared" si="60"/>
        <v>3.4973695530915098E-3</v>
      </c>
      <c r="I98">
        <f t="shared" si="61"/>
        <v>3.4973695530915099</v>
      </c>
      <c r="J98">
        <f t="shared" si="62"/>
        <v>14.050815573135585</v>
      </c>
      <c r="K98">
        <f t="shared" si="63"/>
        <v>413.0157333333334</v>
      </c>
      <c r="L98">
        <f t="shared" si="64"/>
        <v>315.68150541800588</v>
      </c>
      <c r="M98">
        <f t="shared" si="65"/>
        <v>26.719069410448075</v>
      </c>
      <c r="N98">
        <f t="shared" si="66"/>
        <v>34.95737272263721</v>
      </c>
      <c r="O98">
        <f t="shared" si="67"/>
        <v>0.26173651427583056</v>
      </c>
      <c r="P98">
        <f t="shared" si="68"/>
        <v>3.1844160278446441</v>
      </c>
      <c r="Q98">
        <f t="shared" si="69"/>
        <v>0.25034534637147671</v>
      </c>
      <c r="R98">
        <f t="shared" si="70"/>
        <v>0.15744797764854607</v>
      </c>
      <c r="S98">
        <f t="shared" si="71"/>
        <v>160.17825506973935</v>
      </c>
      <c r="T98">
        <f t="shared" si="72"/>
        <v>22.541531450025325</v>
      </c>
      <c r="U98">
        <f t="shared" si="73"/>
        <v>22.841796666666671</v>
      </c>
      <c r="V98">
        <f t="shared" si="74"/>
        <v>2.7928345658978544</v>
      </c>
      <c r="W98">
        <f t="shared" si="75"/>
        <v>59.969912145985248</v>
      </c>
      <c r="X98">
        <f t="shared" si="76"/>
        <v>1.6413813626602809</v>
      </c>
      <c r="Y98">
        <f t="shared" si="77"/>
        <v>2.7370081161110473</v>
      </c>
      <c r="Z98">
        <f t="shared" si="78"/>
        <v>1.1514532032375735</v>
      </c>
      <c r="AA98">
        <f t="shared" si="79"/>
        <v>-154.23399729133558</v>
      </c>
      <c r="AB98">
        <f t="shared" si="80"/>
        <v>-57.131655934097125</v>
      </c>
      <c r="AC98">
        <f t="shared" si="81"/>
        <v>-3.7068409947322141</v>
      </c>
      <c r="AD98">
        <f t="shared" si="82"/>
        <v>-54.894239150425562</v>
      </c>
      <c r="AE98">
        <v>0</v>
      </c>
      <c r="AF98">
        <v>0</v>
      </c>
      <c r="AG98">
        <f t="shared" si="83"/>
        <v>1</v>
      </c>
      <c r="AH98">
        <f t="shared" si="84"/>
        <v>0</v>
      </c>
      <c r="AI98">
        <f t="shared" si="85"/>
        <v>45375.945966457526</v>
      </c>
      <c r="AJ98">
        <f t="shared" si="86"/>
        <v>900.00453333333337</v>
      </c>
      <c r="AK98">
        <f t="shared" si="87"/>
        <v>765.64283585189582</v>
      </c>
      <c r="AL98">
        <f t="shared" si="88"/>
        <v>0.85070997700000006</v>
      </c>
      <c r="AM98">
        <f t="shared" si="89"/>
        <v>0.17797494250000001</v>
      </c>
      <c r="AN98">
        <v>2.7</v>
      </c>
      <c r="AO98">
        <v>0.5</v>
      </c>
      <c r="AP98" t="s">
        <v>331</v>
      </c>
      <c r="AQ98">
        <v>2</v>
      </c>
      <c r="AR98">
        <v>1654281571.75</v>
      </c>
      <c r="AS98">
        <v>413.0157333333334</v>
      </c>
      <c r="AT98">
        <v>419.98859999999991</v>
      </c>
      <c r="AU98">
        <v>19.392656666666671</v>
      </c>
      <c r="AV98">
        <v>17.849363333333329</v>
      </c>
      <c r="AW98">
        <v>410.01686666666671</v>
      </c>
      <c r="AX98">
        <v>19.22419</v>
      </c>
      <c r="AY98">
        <v>600.00096666666673</v>
      </c>
      <c r="AZ98">
        <v>84.539346666666674</v>
      </c>
      <c r="BA98">
        <v>9.9977943333333333E-2</v>
      </c>
      <c r="BB98">
        <v>22.509013333333328</v>
      </c>
      <c r="BC98">
        <v>22.841796666666671</v>
      </c>
      <c r="BD98">
        <v>999.9000000000002</v>
      </c>
      <c r="BE98">
        <v>0</v>
      </c>
      <c r="BF98">
        <v>0</v>
      </c>
      <c r="BG98">
        <v>9998.7533333333322</v>
      </c>
      <c r="BH98">
        <v>266.43523333333337</v>
      </c>
      <c r="BI98">
        <v>3.3255046666666672</v>
      </c>
      <c r="BJ98">
        <v>-6.9729486666666674</v>
      </c>
      <c r="BK98">
        <v>421.18346666666662</v>
      </c>
      <c r="BL98">
        <v>427.62126666666671</v>
      </c>
      <c r="BM98">
        <v>1.543282666666667</v>
      </c>
      <c r="BN98">
        <v>419.98859999999991</v>
      </c>
      <c r="BO98">
        <v>17.849363333333329</v>
      </c>
      <c r="BP98">
        <v>1.6394420000000001</v>
      </c>
      <c r="BQ98">
        <v>1.508974</v>
      </c>
      <c r="BR98">
        <v>14.334619999999999</v>
      </c>
      <c r="BS98">
        <v>13.059406666666669</v>
      </c>
      <c r="BT98">
        <v>900.00453333333337</v>
      </c>
      <c r="BU98">
        <v>0.64300076666666672</v>
      </c>
      <c r="BV98">
        <v>0.35699923333333339</v>
      </c>
      <c r="BW98">
        <v>28</v>
      </c>
      <c r="BX98">
        <v>15031.79</v>
      </c>
      <c r="BY98">
        <v>1654281193.5</v>
      </c>
      <c r="BZ98" t="s">
        <v>513</v>
      </c>
      <c r="CA98">
        <v>1654281184.5</v>
      </c>
      <c r="CB98">
        <v>1654281193.5</v>
      </c>
      <c r="CC98">
        <v>9</v>
      </c>
      <c r="CD98">
        <v>0.17899999999999999</v>
      </c>
      <c r="CE98">
        <v>-1E-3</v>
      </c>
      <c r="CF98">
        <v>2.9990000000000001</v>
      </c>
      <c r="CG98">
        <v>0.11899999999999999</v>
      </c>
      <c r="CH98">
        <v>420</v>
      </c>
      <c r="CI98">
        <v>17</v>
      </c>
      <c r="CJ98">
        <v>0.25</v>
      </c>
      <c r="CK98">
        <v>0.03</v>
      </c>
      <c r="CL98">
        <v>-6.970420250000001</v>
      </c>
      <c r="CM98">
        <v>-7.4033133208245019E-2</v>
      </c>
      <c r="CN98">
        <v>2.3668331741749319E-2</v>
      </c>
      <c r="CO98">
        <v>1</v>
      </c>
      <c r="CP98">
        <v>1.5505409999999999</v>
      </c>
      <c r="CQ98">
        <v>-7.23365853658548E-2</v>
      </c>
      <c r="CR98">
        <v>1.666134265297969E-2</v>
      </c>
      <c r="CS98">
        <v>1</v>
      </c>
      <c r="CT98">
        <v>2</v>
      </c>
      <c r="CU98">
        <v>2</v>
      </c>
      <c r="CV98" t="s">
        <v>333</v>
      </c>
      <c r="CW98">
        <v>3.23346</v>
      </c>
      <c r="CX98">
        <v>2.7812000000000001</v>
      </c>
      <c r="CY98">
        <v>8.1078600000000001E-2</v>
      </c>
      <c r="CZ98">
        <v>8.3649799999999996E-2</v>
      </c>
      <c r="DA98">
        <v>8.7007200000000007E-2</v>
      </c>
      <c r="DB98">
        <v>8.3927299999999996E-2</v>
      </c>
      <c r="DC98">
        <v>23278.799999999999</v>
      </c>
      <c r="DD98">
        <v>22883.4</v>
      </c>
      <c r="DE98">
        <v>24353.9</v>
      </c>
      <c r="DF98">
        <v>22244.9</v>
      </c>
      <c r="DG98">
        <v>32851.800000000003</v>
      </c>
      <c r="DH98">
        <v>26000.6</v>
      </c>
      <c r="DI98">
        <v>39799.4</v>
      </c>
      <c r="DJ98">
        <v>30807.5</v>
      </c>
      <c r="DK98">
        <v>2.1896499999999999</v>
      </c>
      <c r="DL98">
        <v>2.2156500000000001</v>
      </c>
      <c r="DM98">
        <v>1.9371499999999999E-3</v>
      </c>
      <c r="DN98">
        <v>0</v>
      </c>
      <c r="DO98">
        <v>22.799499999999998</v>
      </c>
      <c r="DP98">
        <v>999.9</v>
      </c>
      <c r="DQ98">
        <v>58.3</v>
      </c>
      <c r="DR98">
        <v>29.8</v>
      </c>
      <c r="DS98">
        <v>29.045100000000001</v>
      </c>
      <c r="DT98">
        <v>63.306600000000003</v>
      </c>
      <c r="DU98">
        <v>16.2059</v>
      </c>
      <c r="DV98">
        <v>2</v>
      </c>
      <c r="DW98">
        <v>2.3907500000000001E-3</v>
      </c>
      <c r="DX98">
        <v>2.21923</v>
      </c>
      <c r="DY98">
        <v>20.3614</v>
      </c>
      <c r="DZ98">
        <v>5.2292699999999996</v>
      </c>
      <c r="EA98">
        <v>11.9381</v>
      </c>
      <c r="EB98">
        <v>4.9788500000000004</v>
      </c>
      <c r="EC98">
        <v>3.2817500000000002</v>
      </c>
      <c r="ED98">
        <v>1296.3</v>
      </c>
      <c r="EE98">
        <v>4771</v>
      </c>
      <c r="EF98">
        <v>378.3</v>
      </c>
      <c r="EG98">
        <v>103.7</v>
      </c>
      <c r="EH98">
        <v>4.9717000000000002</v>
      </c>
      <c r="EI98">
        <v>1.86161</v>
      </c>
      <c r="EJ98">
        <v>1.86707</v>
      </c>
      <c r="EK98">
        <v>1.8583700000000001</v>
      </c>
      <c r="EL98">
        <v>1.8627899999999999</v>
      </c>
      <c r="EM98">
        <v>1.86327</v>
      </c>
      <c r="EN98">
        <v>1.86415</v>
      </c>
      <c r="EO98">
        <v>1.86005</v>
      </c>
      <c r="EP98">
        <v>0</v>
      </c>
      <c r="EQ98">
        <v>0</v>
      </c>
      <c r="ER98">
        <v>0</v>
      </c>
      <c r="ES98">
        <v>0</v>
      </c>
      <c r="ET98" t="s">
        <v>334</v>
      </c>
      <c r="EU98" t="s">
        <v>335</v>
      </c>
      <c r="EV98" t="s">
        <v>336</v>
      </c>
      <c r="EW98" t="s">
        <v>336</v>
      </c>
      <c r="EX98" t="s">
        <v>336</v>
      </c>
      <c r="EY98" t="s">
        <v>336</v>
      </c>
      <c r="EZ98">
        <v>0</v>
      </c>
      <c r="FA98">
        <v>100</v>
      </c>
      <c r="FB98">
        <v>100</v>
      </c>
      <c r="FC98">
        <v>2.9990000000000001</v>
      </c>
      <c r="FD98">
        <v>0.16869999999999999</v>
      </c>
      <c r="FE98">
        <v>2.85027770956283</v>
      </c>
      <c r="FF98">
        <v>6.7843858137211317E-4</v>
      </c>
      <c r="FG98">
        <v>-9.1149672394835243E-7</v>
      </c>
      <c r="FH98">
        <v>3.4220399332756191E-10</v>
      </c>
      <c r="FI98">
        <v>4.450580850365362E-2</v>
      </c>
      <c r="FJ98">
        <v>-1.0294496597657229E-2</v>
      </c>
      <c r="FK98">
        <v>9.3241379300954626E-4</v>
      </c>
      <c r="FL98">
        <v>-3.1998259251072341E-6</v>
      </c>
      <c r="FM98">
        <v>1</v>
      </c>
      <c r="FN98">
        <v>2092</v>
      </c>
      <c r="FO98">
        <v>0</v>
      </c>
      <c r="FP98">
        <v>27</v>
      </c>
      <c r="FQ98">
        <v>6.6</v>
      </c>
      <c r="FR98">
        <v>6.4</v>
      </c>
      <c r="FS98">
        <v>1.3574200000000001</v>
      </c>
      <c r="FT98">
        <v>2.4157700000000002</v>
      </c>
      <c r="FU98">
        <v>2.1496599999999999</v>
      </c>
      <c r="FV98">
        <v>2.7380399999999998</v>
      </c>
      <c r="FW98">
        <v>2.1508799999999999</v>
      </c>
      <c r="FX98">
        <v>2.36084</v>
      </c>
      <c r="FY98">
        <v>34.077100000000002</v>
      </c>
      <c r="FZ98">
        <v>14.315899999999999</v>
      </c>
      <c r="GA98">
        <v>19</v>
      </c>
      <c r="GB98">
        <v>619.83500000000004</v>
      </c>
      <c r="GC98">
        <v>666.64400000000001</v>
      </c>
      <c r="GD98">
        <v>19.999500000000001</v>
      </c>
      <c r="GE98">
        <v>27.140999999999998</v>
      </c>
      <c r="GF98">
        <v>29.9998</v>
      </c>
      <c r="GG98">
        <v>27.268999999999998</v>
      </c>
      <c r="GH98">
        <v>27.275600000000001</v>
      </c>
      <c r="GI98">
        <v>27.197199999999999</v>
      </c>
      <c r="GJ98">
        <v>37.9283</v>
      </c>
      <c r="GK98">
        <v>0</v>
      </c>
      <c r="GL98">
        <v>20</v>
      </c>
      <c r="GM98">
        <v>420</v>
      </c>
      <c r="GN98">
        <v>17.877400000000002</v>
      </c>
      <c r="GO98">
        <v>100.65600000000001</v>
      </c>
      <c r="GP98">
        <v>101.05</v>
      </c>
    </row>
    <row r="99" spans="1:198" x14ac:dyDescent="0.25">
      <c r="A99">
        <v>83</v>
      </c>
      <c r="B99">
        <v>1654281642.5</v>
      </c>
      <c r="C99">
        <v>8441.4000000953674</v>
      </c>
      <c r="D99" t="s">
        <v>522</v>
      </c>
      <c r="E99" t="s">
        <v>523</v>
      </c>
      <c r="F99">
        <v>15</v>
      </c>
      <c r="G99">
        <v>1654281634.5</v>
      </c>
      <c r="H99">
        <f t="shared" si="60"/>
        <v>3.2453918451784127E-3</v>
      </c>
      <c r="I99">
        <f t="shared" si="61"/>
        <v>3.2453918451784127</v>
      </c>
      <c r="J99">
        <f t="shared" si="62"/>
        <v>12.39812024544767</v>
      </c>
      <c r="K99">
        <f t="shared" si="63"/>
        <v>413.81480645161292</v>
      </c>
      <c r="L99">
        <f t="shared" si="64"/>
        <v>324.58503437576479</v>
      </c>
      <c r="M99">
        <f t="shared" si="65"/>
        <v>27.472479303395584</v>
      </c>
      <c r="N99">
        <f t="shared" si="66"/>
        <v>35.02477779834885</v>
      </c>
      <c r="O99">
        <f t="shared" si="67"/>
        <v>0.25298437785259842</v>
      </c>
      <c r="P99">
        <f t="shared" si="68"/>
        <v>3.1847093529773289</v>
      </c>
      <c r="Q99">
        <f t="shared" si="69"/>
        <v>0.24232654635388989</v>
      </c>
      <c r="R99">
        <f t="shared" si="70"/>
        <v>0.15237423945049955</v>
      </c>
      <c r="S99">
        <f t="shared" si="71"/>
        <v>106.78485605664852</v>
      </c>
      <c r="T99">
        <f t="shared" si="72"/>
        <v>22.218405093662724</v>
      </c>
      <c r="U99">
        <f t="shared" si="73"/>
        <v>22.5280870967742</v>
      </c>
      <c r="V99">
        <f t="shared" si="74"/>
        <v>2.7401812709725699</v>
      </c>
      <c r="W99">
        <f t="shared" si="75"/>
        <v>60.105937421158117</v>
      </c>
      <c r="X99">
        <f t="shared" si="76"/>
        <v>1.6359487302423776</v>
      </c>
      <c r="Y99">
        <f t="shared" si="77"/>
        <v>2.7217755856287522</v>
      </c>
      <c r="Z99">
        <f t="shared" si="78"/>
        <v>1.1042325407301923</v>
      </c>
      <c r="AA99">
        <f t="shared" si="79"/>
        <v>-143.12178037236799</v>
      </c>
      <c r="AB99">
        <f t="shared" si="80"/>
        <v>-19.041977919275915</v>
      </c>
      <c r="AC99">
        <f t="shared" si="81"/>
        <v>-1.2328358860490816</v>
      </c>
      <c r="AD99">
        <f t="shared" si="82"/>
        <v>-56.611738121044475</v>
      </c>
      <c r="AE99">
        <v>0</v>
      </c>
      <c r="AF99">
        <v>0</v>
      </c>
      <c r="AG99">
        <f t="shared" si="83"/>
        <v>1</v>
      </c>
      <c r="AH99">
        <f t="shared" si="84"/>
        <v>0</v>
      </c>
      <c r="AI99">
        <f t="shared" si="85"/>
        <v>45395.462518484092</v>
      </c>
      <c r="AJ99">
        <f t="shared" si="86"/>
        <v>599.99938709677417</v>
      </c>
      <c r="AK99">
        <f t="shared" si="87"/>
        <v>510.42544956486842</v>
      </c>
      <c r="AL99">
        <f t="shared" si="88"/>
        <v>0.8507099516129033</v>
      </c>
      <c r="AM99">
        <f t="shared" si="89"/>
        <v>0.17797494189677421</v>
      </c>
      <c r="AN99">
        <v>2.7</v>
      </c>
      <c r="AO99">
        <v>0.5</v>
      </c>
      <c r="AP99" t="s">
        <v>331</v>
      </c>
      <c r="AQ99">
        <v>2</v>
      </c>
      <c r="AR99">
        <v>1654281634.5</v>
      </c>
      <c r="AS99">
        <v>413.81480645161292</v>
      </c>
      <c r="AT99">
        <v>419.99825806451611</v>
      </c>
      <c r="AU99">
        <v>19.328596774193549</v>
      </c>
      <c r="AV99">
        <v>17.896409677419349</v>
      </c>
      <c r="AW99">
        <v>410.81593548387087</v>
      </c>
      <c r="AX99">
        <v>19.161503225806449</v>
      </c>
      <c r="AY99">
        <v>600.00470967741933</v>
      </c>
      <c r="AZ99">
        <v>84.538770967741939</v>
      </c>
      <c r="BA99">
        <v>0.1000028322580645</v>
      </c>
      <c r="BB99">
        <v>22.417180645161292</v>
      </c>
      <c r="BC99">
        <v>22.5280870967742</v>
      </c>
      <c r="BD99">
        <v>999.90000000000032</v>
      </c>
      <c r="BE99">
        <v>0</v>
      </c>
      <c r="BF99">
        <v>0</v>
      </c>
      <c r="BG99">
        <v>10000.06709677419</v>
      </c>
      <c r="BH99">
        <v>179.2688387096774</v>
      </c>
      <c r="BI99">
        <v>3.226098709677419</v>
      </c>
      <c r="BJ99">
        <v>-6.1834829032258067</v>
      </c>
      <c r="BK99">
        <v>421.97096774193551</v>
      </c>
      <c r="BL99">
        <v>427.65177419354842</v>
      </c>
      <c r="BM99">
        <v>1.4321912903225811</v>
      </c>
      <c r="BN99">
        <v>419.99825806451611</v>
      </c>
      <c r="BO99">
        <v>17.896409677419349</v>
      </c>
      <c r="BP99">
        <v>1.634016129032259</v>
      </c>
      <c r="BQ99">
        <v>1.512940322580645</v>
      </c>
      <c r="BR99">
        <v>14.2833870967742</v>
      </c>
      <c r="BS99">
        <v>13.09957419354839</v>
      </c>
      <c r="BT99">
        <v>599.99938709677417</v>
      </c>
      <c r="BU99">
        <v>0.64300067741935496</v>
      </c>
      <c r="BV99">
        <v>0.35699929032258071</v>
      </c>
      <c r="BW99">
        <v>28</v>
      </c>
      <c r="BX99">
        <v>10021.129032258061</v>
      </c>
      <c r="BY99">
        <v>1654281193.5</v>
      </c>
      <c r="BZ99" t="s">
        <v>513</v>
      </c>
      <c r="CA99">
        <v>1654281184.5</v>
      </c>
      <c r="CB99">
        <v>1654281193.5</v>
      </c>
      <c r="CC99">
        <v>9</v>
      </c>
      <c r="CD99">
        <v>0.17899999999999999</v>
      </c>
      <c r="CE99">
        <v>-1E-3</v>
      </c>
      <c r="CF99">
        <v>2.9990000000000001</v>
      </c>
      <c r="CG99">
        <v>0.11899999999999999</v>
      </c>
      <c r="CH99">
        <v>420</v>
      </c>
      <c r="CI99">
        <v>17</v>
      </c>
      <c r="CJ99">
        <v>0.25</v>
      </c>
      <c r="CK99">
        <v>0.03</v>
      </c>
      <c r="CL99">
        <v>-6.1861774999999994</v>
      </c>
      <c r="CM99">
        <v>-6.8361500938072889E-2</v>
      </c>
      <c r="CN99">
        <v>3.1760074523684637E-2</v>
      </c>
      <c r="CO99">
        <v>1</v>
      </c>
      <c r="CP99">
        <v>1.43371775</v>
      </c>
      <c r="CQ99">
        <v>-3.1658949343340168E-2</v>
      </c>
      <c r="CR99">
        <v>3.3169145960515768E-3</v>
      </c>
      <c r="CS99">
        <v>1</v>
      </c>
      <c r="CT99">
        <v>2</v>
      </c>
      <c r="CU99">
        <v>2</v>
      </c>
      <c r="CV99" t="s">
        <v>333</v>
      </c>
      <c r="CW99">
        <v>3.2335799999999999</v>
      </c>
      <c r="CX99">
        <v>2.78139</v>
      </c>
      <c r="CY99">
        <v>8.1206600000000004E-2</v>
      </c>
      <c r="CZ99">
        <v>8.3673600000000001E-2</v>
      </c>
      <c r="DA99">
        <v>8.6777599999999996E-2</v>
      </c>
      <c r="DB99">
        <v>8.4099599999999997E-2</v>
      </c>
      <c r="DC99">
        <v>23278.1</v>
      </c>
      <c r="DD99">
        <v>22884.400000000001</v>
      </c>
      <c r="DE99">
        <v>24356.400000000001</v>
      </c>
      <c r="DF99">
        <v>22246.3</v>
      </c>
      <c r="DG99">
        <v>32863.199999999997</v>
      </c>
      <c r="DH99">
        <v>25997.3</v>
      </c>
      <c r="DI99">
        <v>39803.300000000003</v>
      </c>
      <c r="DJ99">
        <v>30809.5</v>
      </c>
      <c r="DK99">
        <v>2.19035</v>
      </c>
      <c r="DL99">
        <v>2.2160500000000001</v>
      </c>
      <c r="DM99">
        <v>-8.2328899999999997E-3</v>
      </c>
      <c r="DN99">
        <v>0</v>
      </c>
      <c r="DO99">
        <v>22.662600000000001</v>
      </c>
      <c r="DP99">
        <v>999.9</v>
      </c>
      <c r="DQ99">
        <v>58.2</v>
      </c>
      <c r="DR99">
        <v>29.9</v>
      </c>
      <c r="DS99">
        <v>29.162800000000001</v>
      </c>
      <c r="DT99">
        <v>63.726599999999998</v>
      </c>
      <c r="DU99">
        <v>16.209900000000001</v>
      </c>
      <c r="DV99">
        <v>2</v>
      </c>
      <c r="DW99">
        <v>-2.0452199999999999E-3</v>
      </c>
      <c r="DX99">
        <v>2.1761200000000001</v>
      </c>
      <c r="DY99">
        <v>20.365300000000001</v>
      </c>
      <c r="DZ99">
        <v>5.2300199999999997</v>
      </c>
      <c r="EA99">
        <v>11.9381</v>
      </c>
      <c r="EB99">
        <v>4.9778000000000002</v>
      </c>
      <c r="EC99">
        <v>3.2818999999999998</v>
      </c>
      <c r="ED99">
        <v>1298</v>
      </c>
      <c r="EE99">
        <v>4786.8999999999996</v>
      </c>
      <c r="EF99">
        <v>378.3</v>
      </c>
      <c r="EG99">
        <v>103.7</v>
      </c>
      <c r="EH99">
        <v>4.9717000000000002</v>
      </c>
      <c r="EI99">
        <v>1.8616200000000001</v>
      </c>
      <c r="EJ99">
        <v>1.86707</v>
      </c>
      <c r="EK99">
        <v>1.8583700000000001</v>
      </c>
      <c r="EL99">
        <v>1.8627899999999999</v>
      </c>
      <c r="EM99">
        <v>1.8632500000000001</v>
      </c>
      <c r="EN99">
        <v>1.86416</v>
      </c>
      <c r="EO99">
        <v>1.86005</v>
      </c>
      <c r="EP99">
        <v>0</v>
      </c>
      <c r="EQ99">
        <v>0</v>
      </c>
      <c r="ER99">
        <v>0</v>
      </c>
      <c r="ES99">
        <v>0</v>
      </c>
      <c r="ET99" t="s">
        <v>334</v>
      </c>
      <c r="EU99" t="s">
        <v>335</v>
      </c>
      <c r="EV99" t="s">
        <v>336</v>
      </c>
      <c r="EW99" t="s">
        <v>336</v>
      </c>
      <c r="EX99" t="s">
        <v>336</v>
      </c>
      <c r="EY99" t="s">
        <v>336</v>
      </c>
      <c r="EZ99">
        <v>0</v>
      </c>
      <c r="FA99">
        <v>100</v>
      </c>
      <c r="FB99">
        <v>100</v>
      </c>
      <c r="FC99">
        <v>2.9980000000000002</v>
      </c>
      <c r="FD99">
        <v>0.1671</v>
      </c>
      <c r="FE99">
        <v>2.85027770956283</v>
      </c>
      <c r="FF99">
        <v>6.7843858137211317E-4</v>
      </c>
      <c r="FG99">
        <v>-9.1149672394835243E-7</v>
      </c>
      <c r="FH99">
        <v>3.4220399332756191E-10</v>
      </c>
      <c r="FI99">
        <v>4.450580850365362E-2</v>
      </c>
      <c r="FJ99">
        <v>-1.0294496597657229E-2</v>
      </c>
      <c r="FK99">
        <v>9.3241379300954626E-4</v>
      </c>
      <c r="FL99">
        <v>-3.1998259251072341E-6</v>
      </c>
      <c r="FM99">
        <v>1</v>
      </c>
      <c r="FN99">
        <v>2092</v>
      </c>
      <c r="FO99">
        <v>0</v>
      </c>
      <c r="FP99">
        <v>27</v>
      </c>
      <c r="FQ99">
        <v>7.6</v>
      </c>
      <c r="FR99">
        <v>7.5</v>
      </c>
      <c r="FS99">
        <v>1.3574200000000001</v>
      </c>
      <c r="FT99">
        <v>2.4133300000000002</v>
      </c>
      <c r="FU99">
        <v>2.1496599999999999</v>
      </c>
      <c r="FV99">
        <v>2.7380399999999998</v>
      </c>
      <c r="FW99">
        <v>2.1508799999999999</v>
      </c>
      <c r="FX99">
        <v>2.3706100000000001</v>
      </c>
      <c r="FY99">
        <v>34.122500000000002</v>
      </c>
      <c r="FZ99">
        <v>14.315899999999999</v>
      </c>
      <c r="GA99">
        <v>19</v>
      </c>
      <c r="GB99">
        <v>619.63499999999999</v>
      </c>
      <c r="GC99">
        <v>666.125</v>
      </c>
      <c r="GD99">
        <v>19.999199999999998</v>
      </c>
      <c r="GE99">
        <v>27.088200000000001</v>
      </c>
      <c r="GF99">
        <v>29.999700000000001</v>
      </c>
      <c r="GG99">
        <v>27.203199999999999</v>
      </c>
      <c r="GH99">
        <v>27.206099999999999</v>
      </c>
      <c r="GI99">
        <v>27.197700000000001</v>
      </c>
      <c r="GJ99">
        <v>37.9283</v>
      </c>
      <c r="GK99">
        <v>0</v>
      </c>
      <c r="GL99">
        <v>20</v>
      </c>
      <c r="GM99">
        <v>420</v>
      </c>
      <c r="GN99">
        <v>17.909099999999999</v>
      </c>
      <c r="GO99">
        <v>100.666</v>
      </c>
      <c r="GP99">
        <v>101.056</v>
      </c>
    </row>
    <row r="100" spans="1:198" x14ac:dyDescent="0.25">
      <c r="A100">
        <v>84</v>
      </c>
      <c r="B100">
        <v>1654281712.0999999</v>
      </c>
      <c r="C100">
        <v>8511</v>
      </c>
      <c r="D100" t="s">
        <v>524</v>
      </c>
      <c r="E100" t="s">
        <v>525</v>
      </c>
      <c r="F100">
        <v>15</v>
      </c>
      <c r="G100">
        <v>1654281704.099999</v>
      </c>
      <c r="H100">
        <f t="shared" si="60"/>
        <v>3.0670554745589594E-3</v>
      </c>
      <c r="I100">
        <f t="shared" si="61"/>
        <v>3.0670554745589595</v>
      </c>
      <c r="J100">
        <f t="shared" si="62"/>
        <v>10.522465529337635</v>
      </c>
      <c r="K100">
        <f t="shared" si="63"/>
        <v>414.68829032258071</v>
      </c>
      <c r="L100">
        <f t="shared" si="64"/>
        <v>336.36220012848514</v>
      </c>
      <c r="M100">
        <f t="shared" si="65"/>
        <v>28.469680142552381</v>
      </c>
      <c r="N100">
        <f t="shared" si="66"/>
        <v>35.099196579865534</v>
      </c>
      <c r="O100">
        <f t="shared" si="67"/>
        <v>0.24725752220747543</v>
      </c>
      <c r="P100">
        <f t="shared" si="68"/>
        <v>3.1843037356939159</v>
      </c>
      <c r="Q100">
        <f t="shared" si="69"/>
        <v>0.23706506536765642</v>
      </c>
      <c r="R100">
        <f t="shared" si="70"/>
        <v>0.14904640662660998</v>
      </c>
      <c r="S100">
        <f t="shared" si="71"/>
        <v>71.190333166044951</v>
      </c>
      <c r="T100">
        <f t="shared" si="72"/>
        <v>21.974451132819453</v>
      </c>
      <c r="U100">
        <f t="shared" si="73"/>
        <v>22.28620322580645</v>
      </c>
      <c r="V100">
        <f t="shared" si="74"/>
        <v>2.7001783894339342</v>
      </c>
      <c r="W100">
        <f t="shared" si="75"/>
        <v>60.341288971792871</v>
      </c>
      <c r="X100">
        <f t="shared" si="76"/>
        <v>1.6331712669601188</v>
      </c>
      <c r="Y100">
        <f t="shared" si="77"/>
        <v>2.7065568117438801</v>
      </c>
      <c r="Z100">
        <f t="shared" si="78"/>
        <v>1.0670071224738154</v>
      </c>
      <c r="AA100">
        <f t="shared" si="79"/>
        <v>-135.25714642805011</v>
      </c>
      <c r="AB100">
        <f t="shared" si="80"/>
        <v>6.6570042317026461</v>
      </c>
      <c r="AC100">
        <f t="shared" si="81"/>
        <v>0.43031904655431347</v>
      </c>
      <c r="AD100">
        <f t="shared" si="82"/>
        <v>-56.979489983748195</v>
      </c>
      <c r="AE100">
        <v>0</v>
      </c>
      <c r="AF100">
        <v>0</v>
      </c>
      <c r="AG100">
        <f t="shared" si="83"/>
        <v>1</v>
      </c>
      <c r="AH100">
        <f t="shared" si="84"/>
        <v>0</v>
      </c>
      <c r="AI100">
        <f t="shared" si="85"/>
        <v>45402.158111691111</v>
      </c>
      <c r="AJ100">
        <f t="shared" si="86"/>
        <v>400.00177419354839</v>
      </c>
      <c r="AK100">
        <f t="shared" si="87"/>
        <v>340.28550622740573</v>
      </c>
      <c r="AL100">
        <f t="shared" si="88"/>
        <v>0.85070999225806476</v>
      </c>
      <c r="AM100">
        <f t="shared" si="89"/>
        <v>0.17797504350967747</v>
      </c>
      <c r="AN100">
        <v>2.7</v>
      </c>
      <c r="AO100">
        <v>0.5</v>
      </c>
      <c r="AP100" t="s">
        <v>331</v>
      </c>
      <c r="AQ100">
        <v>2</v>
      </c>
      <c r="AR100">
        <v>1654281704.099999</v>
      </c>
      <c r="AS100">
        <v>414.68829032258071</v>
      </c>
      <c r="AT100">
        <v>419.99570967741943</v>
      </c>
      <c r="AU100">
        <v>19.295512903225809</v>
      </c>
      <c r="AV100">
        <v>17.941977419354838</v>
      </c>
      <c r="AW100">
        <v>411.68929032258058</v>
      </c>
      <c r="AX100">
        <v>19.12914838709677</v>
      </c>
      <c r="AY100">
        <v>600.00367741935486</v>
      </c>
      <c r="AZ100">
        <v>84.539938709677443</v>
      </c>
      <c r="BA100">
        <v>0.1000123064516129</v>
      </c>
      <c r="BB100">
        <v>22.32498064516129</v>
      </c>
      <c r="BC100">
        <v>22.28620322580645</v>
      </c>
      <c r="BD100">
        <v>999.90000000000032</v>
      </c>
      <c r="BE100">
        <v>0</v>
      </c>
      <c r="BF100">
        <v>0</v>
      </c>
      <c r="BG100">
        <v>9998.2064516129067</v>
      </c>
      <c r="BH100">
        <v>120.4202258064516</v>
      </c>
      <c r="BI100">
        <v>3.2172474193548388</v>
      </c>
      <c r="BJ100">
        <v>-5.3075219354838712</v>
      </c>
      <c r="BK100">
        <v>422.84729032258059</v>
      </c>
      <c r="BL100">
        <v>427.66899999999998</v>
      </c>
      <c r="BM100">
        <v>1.3535335483870969</v>
      </c>
      <c r="BN100">
        <v>419.99570967741943</v>
      </c>
      <c r="BO100">
        <v>17.941977419354838</v>
      </c>
      <c r="BP100">
        <v>1.6312416129032259</v>
      </c>
      <c r="BQ100">
        <v>1.5168145161290321</v>
      </c>
      <c r="BR100">
        <v>14.257141935483871</v>
      </c>
      <c r="BS100">
        <v>13.13871935483871</v>
      </c>
      <c r="BT100">
        <v>400.00177419354839</v>
      </c>
      <c r="BU100">
        <v>0.64299932258064529</v>
      </c>
      <c r="BV100">
        <v>0.35700064516129038</v>
      </c>
      <c r="BW100">
        <v>28</v>
      </c>
      <c r="BX100">
        <v>6680.7851612903232</v>
      </c>
      <c r="BY100">
        <v>1654281193.5</v>
      </c>
      <c r="BZ100" t="s">
        <v>513</v>
      </c>
      <c r="CA100">
        <v>1654281184.5</v>
      </c>
      <c r="CB100">
        <v>1654281193.5</v>
      </c>
      <c r="CC100">
        <v>9</v>
      </c>
      <c r="CD100">
        <v>0.17899999999999999</v>
      </c>
      <c r="CE100">
        <v>-1E-3</v>
      </c>
      <c r="CF100">
        <v>2.9990000000000001</v>
      </c>
      <c r="CG100">
        <v>0.11899999999999999</v>
      </c>
      <c r="CH100">
        <v>420</v>
      </c>
      <c r="CI100">
        <v>17</v>
      </c>
      <c r="CJ100">
        <v>0.25</v>
      </c>
      <c r="CK100">
        <v>0.03</v>
      </c>
      <c r="CL100">
        <v>-5.2981780000000001</v>
      </c>
      <c r="CM100">
        <v>-9.6360225140696878E-2</v>
      </c>
      <c r="CN100">
        <v>2.889326817789914E-2</v>
      </c>
      <c r="CO100">
        <v>1</v>
      </c>
      <c r="CP100">
        <v>1.3539252500000001</v>
      </c>
      <c r="CQ100">
        <v>-7.6240525328339602E-3</v>
      </c>
      <c r="CR100">
        <v>1.264100445969381E-3</v>
      </c>
      <c r="CS100">
        <v>1</v>
      </c>
      <c r="CT100">
        <v>2</v>
      </c>
      <c r="CU100">
        <v>2</v>
      </c>
      <c r="CV100" t="s">
        <v>333</v>
      </c>
      <c r="CW100">
        <v>3.2336200000000002</v>
      </c>
      <c r="CX100">
        <v>2.7813300000000001</v>
      </c>
      <c r="CY100">
        <v>8.1347900000000001E-2</v>
      </c>
      <c r="CZ100">
        <v>8.3689799999999995E-2</v>
      </c>
      <c r="DA100">
        <v>8.6688100000000004E-2</v>
      </c>
      <c r="DB100">
        <v>8.4247100000000005E-2</v>
      </c>
      <c r="DC100">
        <v>23276.7</v>
      </c>
      <c r="DD100">
        <v>22885.9</v>
      </c>
      <c r="DE100">
        <v>24358.400000000001</v>
      </c>
      <c r="DF100">
        <v>22248</v>
      </c>
      <c r="DG100">
        <v>32869.1</v>
      </c>
      <c r="DH100">
        <v>25994.7</v>
      </c>
      <c r="DI100">
        <v>39806.5</v>
      </c>
      <c r="DJ100">
        <v>30811.5</v>
      </c>
      <c r="DK100">
        <v>2.1910500000000002</v>
      </c>
      <c r="DL100">
        <v>2.2165300000000001</v>
      </c>
      <c r="DM100">
        <v>-1.5221500000000001E-2</v>
      </c>
      <c r="DN100">
        <v>0</v>
      </c>
      <c r="DO100">
        <v>22.525500000000001</v>
      </c>
      <c r="DP100">
        <v>999.9</v>
      </c>
      <c r="DQ100">
        <v>58.2</v>
      </c>
      <c r="DR100">
        <v>29.9</v>
      </c>
      <c r="DS100">
        <v>29.161300000000001</v>
      </c>
      <c r="DT100">
        <v>63.520299999999999</v>
      </c>
      <c r="DU100">
        <v>16.2941</v>
      </c>
      <c r="DV100">
        <v>2</v>
      </c>
      <c r="DW100">
        <v>-6.7987799999999999E-3</v>
      </c>
      <c r="DX100">
        <v>2.1727400000000001</v>
      </c>
      <c r="DY100">
        <v>20.3674</v>
      </c>
      <c r="DZ100">
        <v>5.2304700000000004</v>
      </c>
      <c r="EA100">
        <v>11.9382</v>
      </c>
      <c r="EB100">
        <v>4.9781500000000003</v>
      </c>
      <c r="EC100">
        <v>3.28172</v>
      </c>
      <c r="ED100">
        <v>1299.8</v>
      </c>
      <c r="EE100">
        <v>4802.6000000000004</v>
      </c>
      <c r="EF100">
        <v>378.3</v>
      </c>
      <c r="EG100">
        <v>103.8</v>
      </c>
      <c r="EH100">
        <v>4.9716899999999997</v>
      </c>
      <c r="EI100">
        <v>1.8615900000000001</v>
      </c>
      <c r="EJ100">
        <v>1.86707</v>
      </c>
      <c r="EK100">
        <v>1.8583700000000001</v>
      </c>
      <c r="EL100">
        <v>1.8627899999999999</v>
      </c>
      <c r="EM100">
        <v>1.8632500000000001</v>
      </c>
      <c r="EN100">
        <v>1.8641700000000001</v>
      </c>
      <c r="EO100">
        <v>1.86005</v>
      </c>
      <c r="EP100">
        <v>0</v>
      </c>
      <c r="EQ100">
        <v>0</v>
      </c>
      <c r="ER100">
        <v>0</v>
      </c>
      <c r="ES100">
        <v>0</v>
      </c>
      <c r="ET100" t="s">
        <v>334</v>
      </c>
      <c r="EU100" t="s">
        <v>335</v>
      </c>
      <c r="EV100" t="s">
        <v>336</v>
      </c>
      <c r="EW100" t="s">
        <v>336</v>
      </c>
      <c r="EX100" t="s">
        <v>336</v>
      </c>
      <c r="EY100" t="s">
        <v>336</v>
      </c>
      <c r="EZ100">
        <v>0</v>
      </c>
      <c r="FA100">
        <v>100</v>
      </c>
      <c r="FB100">
        <v>100</v>
      </c>
      <c r="FC100">
        <v>2.9990000000000001</v>
      </c>
      <c r="FD100">
        <v>0.16639999999999999</v>
      </c>
      <c r="FE100">
        <v>2.85027770956283</v>
      </c>
      <c r="FF100">
        <v>6.7843858137211317E-4</v>
      </c>
      <c r="FG100">
        <v>-9.1149672394835243E-7</v>
      </c>
      <c r="FH100">
        <v>3.4220399332756191E-10</v>
      </c>
      <c r="FI100">
        <v>4.450580850365362E-2</v>
      </c>
      <c r="FJ100">
        <v>-1.0294496597657229E-2</v>
      </c>
      <c r="FK100">
        <v>9.3241379300954626E-4</v>
      </c>
      <c r="FL100">
        <v>-3.1998259251072341E-6</v>
      </c>
      <c r="FM100">
        <v>1</v>
      </c>
      <c r="FN100">
        <v>2092</v>
      </c>
      <c r="FO100">
        <v>0</v>
      </c>
      <c r="FP100">
        <v>27</v>
      </c>
      <c r="FQ100">
        <v>8.8000000000000007</v>
      </c>
      <c r="FR100">
        <v>8.6</v>
      </c>
      <c r="FS100">
        <v>1.3574200000000001</v>
      </c>
      <c r="FT100">
        <v>2.4108900000000002</v>
      </c>
      <c r="FU100">
        <v>2.1496599999999999</v>
      </c>
      <c r="FV100">
        <v>2.7368199999999998</v>
      </c>
      <c r="FW100">
        <v>2.1508799999999999</v>
      </c>
      <c r="FX100">
        <v>2.3742700000000001</v>
      </c>
      <c r="FY100">
        <v>34.1678</v>
      </c>
      <c r="FZ100">
        <v>14.315899999999999</v>
      </c>
      <c r="GA100">
        <v>19</v>
      </c>
      <c r="GB100">
        <v>619.40899999999999</v>
      </c>
      <c r="GC100">
        <v>665.68</v>
      </c>
      <c r="GD100">
        <v>19.9999</v>
      </c>
      <c r="GE100">
        <v>27.0306</v>
      </c>
      <c r="GF100">
        <v>29.9998</v>
      </c>
      <c r="GG100">
        <v>27.135200000000001</v>
      </c>
      <c r="GH100">
        <v>27.137499999999999</v>
      </c>
      <c r="GI100">
        <v>27.196999999999999</v>
      </c>
      <c r="GJ100">
        <v>37.9283</v>
      </c>
      <c r="GK100">
        <v>0</v>
      </c>
      <c r="GL100">
        <v>20</v>
      </c>
      <c r="GM100">
        <v>420</v>
      </c>
      <c r="GN100">
        <v>17.866900000000001</v>
      </c>
      <c r="GO100">
        <v>100.67400000000001</v>
      </c>
      <c r="GP100">
        <v>101.06399999999999</v>
      </c>
    </row>
    <row r="101" spans="1:198" x14ac:dyDescent="0.25">
      <c r="A101">
        <v>85</v>
      </c>
      <c r="B101">
        <v>1654281787.0999999</v>
      </c>
      <c r="C101">
        <v>8586</v>
      </c>
      <c r="D101" t="s">
        <v>526</v>
      </c>
      <c r="E101" t="s">
        <v>527</v>
      </c>
      <c r="F101">
        <v>15</v>
      </c>
      <c r="G101">
        <v>1654281779.099999</v>
      </c>
      <c r="H101">
        <f t="shared" si="60"/>
        <v>2.9552901049683766E-3</v>
      </c>
      <c r="I101">
        <f t="shared" si="61"/>
        <v>2.9552901049683764</v>
      </c>
      <c r="J101">
        <f t="shared" si="62"/>
        <v>6.5485269358510436</v>
      </c>
      <c r="K101">
        <f t="shared" si="63"/>
        <v>416.49680645161288</v>
      </c>
      <c r="L101">
        <f t="shared" si="64"/>
        <v>364.3866099668698</v>
      </c>
      <c r="M101">
        <f t="shared" si="65"/>
        <v>30.842177698559901</v>
      </c>
      <c r="N101">
        <f t="shared" si="66"/>
        <v>35.252855522411451</v>
      </c>
      <c r="O101">
        <f t="shared" si="67"/>
        <v>0.24513018898926561</v>
      </c>
      <c r="P101">
        <f t="shared" si="68"/>
        <v>3.1847044170360923</v>
      </c>
      <c r="Q101">
        <f t="shared" si="69"/>
        <v>0.23510974724891862</v>
      </c>
      <c r="R101">
        <f t="shared" si="70"/>
        <v>0.14780975648295408</v>
      </c>
      <c r="S101">
        <f t="shared" si="71"/>
        <v>35.595457994960675</v>
      </c>
      <c r="T101">
        <f t="shared" si="72"/>
        <v>21.709304340210739</v>
      </c>
      <c r="U101">
        <f t="shared" si="73"/>
        <v>22.03849677419355</v>
      </c>
      <c r="V101">
        <f t="shared" si="74"/>
        <v>2.6597431720562561</v>
      </c>
      <c r="W101">
        <f t="shared" si="75"/>
        <v>60.311958982033019</v>
      </c>
      <c r="X101">
        <f t="shared" si="76"/>
        <v>1.6227304739484301</v>
      </c>
      <c r="Y101">
        <f t="shared" si="77"/>
        <v>2.6905617083866282</v>
      </c>
      <c r="Z101">
        <f t="shared" si="78"/>
        <v>1.037012698107826</v>
      </c>
      <c r="AA101">
        <f t="shared" si="79"/>
        <v>-130.32829362910542</v>
      </c>
      <c r="AB101">
        <f t="shared" si="80"/>
        <v>32.465633102104881</v>
      </c>
      <c r="AC101">
        <f t="shared" si="81"/>
        <v>2.0946887529673268</v>
      </c>
      <c r="AD101">
        <f t="shared" si="82"/>
        <v>-60.172513779072538</v>
      </c>
      <c r="AE101">
        <v>0</v>
      </c>
      <c r="AF101">
        <v>0</v>
      </c>
      <c r="AG101">
        <f t="shared" si="83"/>
        <v>1</v>
      </c>
      <c r="AH101">
        <f t="shared" si="84"/>
        <v>0</v>
      </c>
      <c r="AI101">
        <f t="shared" si="85"/>
        <v>45424.580865809126</v>
      </c>
      <c r="AJ101">
        <f t="shared" si="86"/>
        <v>200.00154838709679</v>
      </c>
      <c r="AK101">
        <f t="shared" si="87"/>
        <v>170.14339019669399</v>
      </c>
      <c r="AL101">
        <f t="shared" si="88"/>
        <v>0.85071036483870976</v>
      </c>
      <c r="AM101">
        <f t="shared" si="89"/>
        <v>0.17797591209677421</v>
      </c>
      <c r="AN101">
        <v>2.7</v>
      </c>
      <c r="AO101">
        <v>0.5</v>
      </c>
      <c r="AP101" t="s">
        <v>331</v>
      </c>
      <c r="AQ101">
        <v>2</v>
      </c>
      <c r="AR101">
        <v>1654281779.099999</v>
      </c>
      <c r="AS101">
        <v>416.49680645161288</v>
      </c>
      <c r="AT101">
        <v>419.99751612903231</v>
      </c>
      <c r="AU101">
        <v>19.17183870967742</v>
      </c>
      <c r="AV101">
        <v>17.867461290322581</v>
      </c>
      <c r="AW101">
        <v>413.49764516129039</v>
      </c>
      <c r="AX101">
        <v>19.00809677419355</v>
      </c>
      <c r="AY101">
        <v>600.00316129032262</v>
      </c>
      <c r="AZ101">
        <v>84.541364516129022</v>
      </c>
      <c r="BA101">
        <v>9.9994016129032262E-2</v>
      </c>
      <c r="BB101">
        <v>22.22758709677419</v>
      </c>
      <c r="BC101">
        <v>22.03849677419355</v>
      </c>
      <c r="BD101">
        <v>999.90000000000032</v>
      </c>
      <c r="BE101">
        <v>0</v>
      </c>
      <c r="BF101">
        <v>0</v>
      </c>
      <c r="BG101">
        <v>9999.7393548387117</v>
      </c>
      <c r="BH101">
        <v>60.61617096774193</v>
      </c>
      <c r="BI101">
        <v>2.7067487096774192</v>
      </c>
      <c r="BJ101">
        <v>-3.5007596774193539</v>
      </c>
      <c r="BK101">
        <v>424.63777419354841</v>
      </c>
      <c r="BL101">
        <v>427.63829032258059</v>
      </c>
      <c r="BM101">
        <v>1.3043835483870969</v>
      </c>
      <c r="BN101">
        <v>419.99751612903231</v>
      </c>
      <c r="BO101">
        <v>17.867461290322581</v>
      </c>
      <c r="BP101">
        <v>1.620813225806452</v>
      </c>
      <c r="BQ101">
        <v>1.510539032258065</v>
      </c>
      <c r="BR101">
        <v>14.158119354838711</v>
      </c>
      <c r="BS101">
        <v>13.07525161290323</v>
      </c>
      <c r="BT101">
        <v>200.00154838709679</v>
      </c>
      <c r="BU101">
        <v>0.64298783870967757</v>
      </c>
      <c r="BV101">
        <v>0.35701216129032259</v>
      </c>
      <c r="BW101">
        <v>28</v>
      </c>
      <c r="BX101">
        <v>3340.3854838709681</v>
      </c>
      <c r="BY101">
        <v>1654281193.5</v>
      </c>
      <c r="BZ101" t="s">
        <v>513</v>
      </c>
      <c r="CA101">
        <v>1654281184.5</v>
      </c>
      <c r="CB101">
        <v>1654281193.5</v>
      </c>
      <c r="CC101">
        <v>9</v>
      </c>
      <c r="CD101">
        <v>0.17899999999999999</v>
      </c>
      <c r="CE101">
        <v>-1E-3</v>
      </c>
      <c r="CF101">
        <v>2.9990000000000001</v>
      </c>
      <c r="CG101">
        <v>0.11899999999999999</v>
      </c>
      <c r="CH101">
        <v>420</v>
      </c>
      <c r="CI101">
        <v>17</v>
      </c>
      <c r="CJ101">
        <v>0.25</v>
      </c>
      <c r="CK101">
        <v>0.03</v>
      </c>
      <c r="CL101">
        <v>-3.499735250000001</v>
      </c>
      <c r="CM101">
        <v>-9.2768893058148671E-2</v>
      </c>
      <c r="CN101">
        <v>3.1443126433888538E-2</v>
      </c>
      <c r="CO101">
        <v>1</v>
      </c>
      <c r="CP101">
        <v>1.305493</v>
      </c>
      <c r="CQ101">
        <v>-2.0850281425891092E-2</v>
      </c>
      <c r="CR101">
        <v>2.355317600664519E-3</v>
      </c>
      <c r="CS101">
        <v>1</v>
      </c>
      <c r="CT101">
        <v>2</v>
      </c>
      <c r="CU101">
        <v>2</v>
      </c>
      <c r="CV101" t="s">
        <v>333</v>
      </c>
      <c r="CW101">
        <v>3.23373</v>
      </c>
      <c r="CX101">
        <v>2.7813099999999999</v>
      </c>
      <c r="CY101">
        <v>8.1631899999999993E-2</v>
      </c>
      <c r="CZ101">
        <v>8.3701600000000001E-2</v>
      </c>
      <c r="DA101">
        <v>8.6296300000000006E-2</v>
      </c>
      <c r="DB101">
        <v>8.4003599999999998E-2</v>
      </c>
      <c r="DC101">
        <v>23271.4</v>
      </c>
      <c r="DD101">
        <v>22887.1</v>
      </c>
      <c r="DE101">
        <v>24360.3</v>
      </c>
      <c r="DF101">
        <v>22249.3</v>
      </c>
      <c r="DG101">
        <v>32885.599999999999</v>
      </c>
      <c r="DH101">
        <v>26003.200000000001</v>
      </c>
      <c r="DI101">
        <v>39809.300000000003</v>
      </c>
      <c r="DJ101">
        <v>30813.5</v>
      </c>
      <c r="DK101">
        <v>2.1919</v>
      </c>
      <c r="DL101">
        <v>2.2166800000000002</v>
      </c>
      <c r="DM101">
        <v>-2.2456E-2</v>
      </c>
      <c r="DN101">
        <v>0</v>
      </c>
      <c r="DO101">
        <v>22.3919</v>
      </c>
      <c r="DP101">
        <v>999.9</v>
      </c>
      <c r="DQ101">
        <v>58</v>
      </c>
      <c r="DR101">
        <v>30</v>
      </c>
      <c r="DS101">
        <v>29.228400000000001</v>
      </c>
      <c r="DT101">
        <v>63.520299999999999</v>
      </c>
      <c r="DU101">
        <v>16.262</v>
      </c>
      <c r="DV101">
        <v>2</v>
      </c>
      <c r="DW101">
        <v>-1.10747E-2</v>
      </c>
      <c r="DX101">
        <v>2.1596799999999998</v>
      </c>
      <c r="DY101">
        <v>20.37</v>
      </c>
      <c r="DZ101">
        <v>5.2300199999999997</v>
      </c>
      <c r="EA101">
        <v>11.938499999999999</v>
      </c>
      <c r="EB101">
        <v>4.9792500000000004</v>
      </c>
      <c r="EC101">
        <v>3.2818800000000001</v>
      </c>
      <c r="ED101">
        <v>1302.0999999999999</v>
      </c>
      <c r="EE101">
        <v>4824</v>
      </c>
      <c r="EF101">
        <v>378.3</v>
      </c>
      <c r="EG101">
        <v>103.8</v>
      </c>
      <c r="EH101">
        <v>4.9717200000000004</v>
      </c>
      <c r="EI101">
        <v>1.8615999999999999</v>
      </c>
      <c r="EJ101">
        <v>1.86707</v>
      </c>
      <c r="EK101">
        <v>1.8583700000000001</v>
      </c>
      <c r="EL101">
        <v>1.8627899999999999</v>
      </c>
      <c r="EM101">
        <v>1.8632599999999999</v>
      </c>
      <c r="EN101">
        <v>1.8641700000000001</v>
      </c>
      <c r="EO101">
        <v>1.86005</v>
      </c>
      <c r="EP101">
        <v>0</v>
      </c>
      <c r="EQ101">
        <v>0</v>
      </c>
      <c r="ER101">
        <v>0</v>
      </c>
      <c r="ES101">
        <v>0</v>
      </c>
      <c r="ET101" t="s">
        <v>334</v>
      </c>
      <c r="EU101" t="s">
        <v>335</v>
      </c>
      <c r="EV101" t="s">
        <v>336</v>
      </c>
      <c r="EW101" t="s">
        <v>336</v>
      </c>
      <c r="EX101" t="s">
        <v>336</v>
      </c>
      <c r="EY101" t="s">
        <v>336</v>
      </c>
      <c r="EZ101">
        <v>0</v>
      </c>
      <c r="FA101">
        <v>100</v>
      </c>
      <c r="FB101">
        <v>100</v>
      </c>
      <c r="FC101">
        <v>2.9990000000000001</v>
      </c>
      <c r="FD101">
        <v>0.1636</v>
      </c>
      <c r="FE101">
        <v>2.85027770956283</v>
      </c>
      <c r="FF101">
        <v>6.7843858137211317E-4</v>
      </c>
      <c r="FG101">
        <v>-9.1149672394835243E-7</v>
      </c>
      <c r="FH101">
        <v>3.4220399332756191E-10</v>
      </c>
      <c r="FI101">
        <v>4.450580850365362E-2</v>
      </c>
      <c r="FJ101">
        <v>-1.0294496597657229E-2</v>
      </c>
      <c r="FK101">
        <v>9.3241379300954626E-4</v>
      </c>
      <c r="FL101">
        <v>-3.1998259251072341E-6</v>
      </c>
      <c r="FM101">
        <v>1</v>
      </c>
      <c r="FN101">
        <v>2092</v>
      </c>
      <c r="FO101">
        <v>0</v>
      </c>
      <c r="FP101">
        <v>27</v>
      </c>
      <c r="FQ101">
        <v>10</v>
      </c>
      <c r="FR101">
        <v>9.9</v>
      </c>
      <c r="FS101">
        <v>1.3574200000000001</v>
      </c>
      <c r="FT101">
        <v>2.4096700000000002</v>
      </c>
      <c r="FU101">
        <v>2.1496599999999999</v>
      </c>
      <c r="FV101">
        <v>2.7380399999999998</v>
      </c>
      <c r="FW101">
        <v>2.1508799999999999</v>
      </c>
      <c r="FX101">
        <v>2.3803700000000001</v>
      </c>
      <c r="FY101">
        <v>34.235999999999997</v>
      </c>
      <c r="FZ101">
        <v>14.315899999999999</v>
      </c>
      <c r="GA101">
        <v>19</v>
      </c>
      <c r="GB101">
        <v>619.35199999999998</v>
      </c>
      <c r="GC101">
        <v>665.01199999999994</v>
      </c>
      <c r="GD101">
        <v>19.9999</v>
      </c>
      <c r="GE101">
        <v>26.9786</v>
      </c>
      <c r="GF101">
        <v>29.9999</v>
      </c>
      <c r="GG101">
        <v>27.072399999999998</v>
      </c>
      <c r="GH101">
        <v>27.073599999999999</v>
      </c>
      <c r="GI101">
        <v>27.200099999999999</v>
      </c>
      <c r="GJ101">
        <v>38.202199999999998</v>
      </c>
      <c r="GK101">
        <v>0</v>
      </c>
      <c r="GL101">
        <v>20</v>
      </c>
      <c r="GM101">
        <v>420</v>
      </c>
      <c r="GN101">
        <v>17.821400000000001</v>
      </c>
      <c r="GO101">
        <v>100.682</v>
      </c>
      <c r="GP101">
        <v>101.07</v>
      </c>
    </row>
    <row r="102" spans="1:198" x14ac:dyDescent="0.25">
      <c r="A102">
        <v>86</v>
      </c>
      <c r="B102">
        <v>1654281872.5999999</v>
      </c>
      <c r="C102">
        <v>8671.5</v>
      </c>
      <c r="D102" t="s">
        <v>528</v>
      </c>
      <c r="E102" t="s">
        <v>529</v>
      </c>
      <c r="F102">
        <v>15</v>
      </c>
      <c r="G102">
        <v>1654281864.849999</v>
      </c>
      <c r="H102">
        <f t="shared" si="60"/>
        <v>2.8411883414530183E-3</v>
      </c>
      <c r="I102">
        <f t="shared" si="61"/>
        <v>2.8411883414530181</v>
      </c>
      <c r="J102">
        <f t="shared" si="62"/>
        <v>3.2943292559841377</v>
      </c>
      <c r="K102">
        <f t="shared" si="63"/>
        <v>417.96393333333327</v>
      </c>
      <c r="L102">
        <f t="shared" si="64"/>
        <v>387.30159212486507</v>
      </c>
      <c r="M102">
        <f t="shared" si="65"/>
        <v>32.783193770827822</v>
      </c>
      <c r="N102">
        <f t="shared" si="66"/>
        <v>35.378611640890114</v>
      </c>
      <c r="O102">
        <f t="shared" si="67"/>
        <v>0.23987234615549935</v>
      </c>
      <c r="P102">
        <f t="shared" si="68"/>
        <v>3.1838541045829873</v>
      </c>
      <c r="Q102">
        <f t="shared" si="69"/>
        <v>0.23026564496665022</v>
      </c>
      <c r="R102">
        <f t="shared" si="70"/>
        <v>0.14474709341866338</v>
      </c>
      <c r="S102">
        <f t="shared" si="71"/>
        <v>17.797946304354703</v>
      </c>
      <c r="T102">
        <f t="shared" si="72"/>
        <v>21.523153614608262</v>
      </c>
      <c r="U102">
        <f t="shared" si="73"/>
        <v>21.842516666666661</v>
      </c>
      <c r="V102">
        <f t="shared" si="74"/>
        <v>2.6281282192273996</v>
      </c>
      <c r="W102">
        <f t="shared" si="75"/>
        <v>60.258271963713838</v>
      </c>
      <c r="X102">
        <f t="shared" si="76"/>
        <v>1.6098595278314338</v>
      </c>
      <c r="Y102">
        <f t="shared" si="77"/>
        <v>2.6715992267432669</v>
      </c>
      <c r="Z102">
        <f t="shared" si="78"/>
        <v>1.0182686913959658</v>
      </c>
      <c r="AA102">
        <f t="shared" si="79"/>
        <v>-125.2964058580781</v>
      </c>
      <c r="AB102">
        <f t="shared" si="80"/>
        <v>46.164714131685734</v>
      </c>
      <c r="AC102">
        <f t="shared" si="81"/>
        <v>2.9746283757762146</v>
      </c>
      <c r="AD102">
        <f t="shared" si="82"/>
        <v>-58.359117046261453</v>
      </c>
      <c r="AE102">
        <v>0</v>
      </c>
      <c r="AF102">
        <v>0</v>
      </c>
      <c r="AG102">
        <f t="shared" si="83"/>
        <v>1</v>
      </c>
      <c r="AH102">
        <f t="shared" si="84"/>
        <v>0</v>
      </c>
      <c r="AI102">
        <f t="shared" si="85"/>
        <v>45426.796533323832</v>
      </c>
      <c r="AJ102">
        <f t="shared" si="86"/>
        <v>100.0015833333333</v>
      </c>
      <c r="AK102">
        <f t="shared" si="87"/>
        <v>85.072417958624143</v>
      </c>
      <c r="AL102">
        <f t="shared" si="88"/>
        <v>0.85071070999999998</v>
      </c>
      <c r="AM102">
        <f t="shared" si="89"/>
        <v>0.17797664508</v>
      </c>
      <c r="AN102">
        <v>2.7</v>
      </c>
      <c r="AO102">
        <v>0.5</v>
      </c>
      <c r="AP102" t="s">
        <v>331</v>
      </c>
      <c r="AQ102">
        <v>2</v>
      </c>
      <c r="AR102">
        <v>1654281864.849999</v>
      </c>
      <c r="AS102">
        <v>417.96393333333327</v>
      </c>
      <c r="AT102">
        <v>419.98073333333332</v>
      </c>
      <c r="AU102">
        <v>19.018926666666669</v>
      </c>
      <c r="AV102">
        <v>17.764726666666672</v>
      </c>
      <c r="AW102">
        <v>414.96469999999988</v>
      </c>
      <c r="AX102">
        <v>18.85840666666666</v>
      </c>
      <c r="AY102">
        <v>600.00880000000006</v>
      </c>
      <c r="AZ102">
        <v>84.54507333333332</v>
      </c>
      <c r="BA102">
        <v>0.10005707</v>
      </c>
      <c r="BB102">
        <v>22.111466666666669</v>
      </c>
      <c r="BC102">
        <v>21.842516666666661</v>
      </c>
      <c r="BD102">
        <v>999.9000000000002</v>
      </c>
      <c r="BE102">
        <v>0</v>
      </c>
      <c r="BF102">
        <v>0</v>
      </c>
      <c r="BG102">
        <v>9995.6899999999987</v>
      </c>
      <c r="BH102">
        <v>30.211463333333331</v>
      </c>
      <c r="BI102">
        <v>2.263949333333334</v>
      </c>
      <c r="BJ102">
        <v>-2.0168599999999999</v>
      </c>
      <c r="BK102">
        <v>426.06726666666668</v>
      </c>
      <c r="BL102">
        <v>427.57656666666668</v>
      </c>
      <c r="BM102">
        <v>1.254204333333333</v>
      </c>
      <c r="BN102">
        <v>419.98073333333332</v>
      </c>
      <c r="BO102">
        <v>17.764726666666672</v>
      </c>
      <c r="BP102">
        <v>1.607955666666667</v>
      </c>
      <c r="BQ102">
        <v>1.5019193333333329</v>
      </c>
      <c r="BR102">
        <v>14.035259999999999</v>
      </c>
      <c r="BS102">
        <v>12.98772666666666</v>
      </c>
      <c r="BT102">
        <v>100.0015833333333</v>
      </c>
      <c r="BU102">
        <v>0.64297826666666669</v>
      </c>
      <c r="BV102">
        <v>0.3570218</v>
      </c>
      <c r="BW102">
        <v>27.352779999999999</v>
      </c>
      <c r="BX102">
        <v>1670.1969999999999</v>
      </c>
      <c r="BY102">
        <v>1654281193.5</v>
      </c>
      <c r="BZ102" t="s">
        <v>513</v>
      </c>
      <c r="CA102">
        <v>1654281184.5</v>
      </c>
      <c r="CB102">
        <v>1654281193.5</v>
      </c>
      <c r="CC102">
        <v>9</v>
      </c>
      <c r="CD102">
        <v>0.17899999999999999</v>
      </c>
      <c r="CE102">
        <v>-1E-3</v>
      </c>
      <c r="CF102">
        <v>2.9990000000000001</v>
      </c>
      <c r="CG102">
        <v>0.11899999999999999</v>
      </c>
      <c r="CH102">
        <v>420</v>
      </c>
      <c r="CI102">
        <v>17</v>
      </c>
      <c r="CJ102">
        <v>0.25</v>
      </c>
      <c r="CK102">
        <v>0.03</v>
      </c>
      <c r="CL102">
        <v>-2.0111539024390241</v>
      </c>
      <c r="CM102">
        <v>-8.8895121951219777E-2</v>
      </c>
      <c r="CN102">
        <v>2.6155217907625209E-2</v>
      </c>
      <c r="CO102">
        <v>1</v>
      </c>
      <c r="CP102">
        <v>1.2534543902439019</v>
      </c>
      <c r="CQ102">
        <v>8.3816027874559582E-3</v>
      </c>
      <c r="CR102">
        <v>1.4241386764149539E-3</v>
      </c>
      <c r="CS102">
        <v>1</v>
      </c>
      <c r="CT102">
        <v>2</v>
      </c>
      <c r="CU102">
        <v>2</v>
      </c>
      <c r="CV102" t="s">
        <v>333</v>
      </c>
      <c r="CW102">
        <v>3.2338499999999999</v>
      </c>
      <c r="CX102">
        <v>2.7812800000000002</v>
      </c>
      <c r="CY102">
        <v>8.1870899999999996E-2</v>
      </c>
      <c r="CZ102">
        <v>8.3707900000000002E-2</v>
      </c>
      <c r="DA102">
        <v>8.5814000000000001E-2</v>
      </c>
      <c r="DB102">
        <v>8.3656300000000003E-2</v>
      </c>
      <c r="DC102">
        <v>23267.5</v>
      </c>
      <c r="DD102">
        <v>22888</v>
      </c>
      <c r="DE102">
        <v>24362.400000000001</v>
      </c>
      <c r="DF102">
        <v>22250.2</v>
      </c>
      <c r="DG102">
        <v>32905.699999999997</v>
      </c>
      <c r="DH102">
        <v>26014.1</v>
      </c>
      <c r="DI102">
        <v>39812.5</v>
      </c>
      <c r="DJ102">
        <v>30814.6</v>
      </c>
      <c r="DK102">
        <v>2.1926299999999999</v>
      </c>
      <c r="DL102">
        <v>2.2167500000000002</v>
      </c>
      <c r="DM102">
        <v>-2.5514499999999999E-2</v>
      </c>
      <c r="DN102">
        <v>0</v>
      </c>
      <c r="DO102">
        <v>22.252300000000002</v>
      </c>
      <c r="DP102">
        <v>999.9</v>
      </c>
      <c r="DQ102">
        <v>57.7</v>
      </c>
      <c r="DR102">
        <v>30.1</v>
      </c>
      <c r="DS102">
        <v>29.2437</v>
      </c>
      <c r="DT102">
        <v>63.660400000000003</v>
      </c>
      <c r="DU102">
        <v>16.298100000000002</v>
      </c>
      <c r="DV102">
        <v>2</v>
      </c>
      <c r="DW102">
        <v>-1.4695099999999999E-2</v>
      </c>
      <c r="DX102">
        <v>2.1109</v>
      </c>
      <c r="DY102">
        <v>20.371700000000001</v>
      </c>
      <c r="DZ102">
        <v>5.2294200000000002</v>
      </c>
      <c r="EA102">
        <v>11.9382</v>
      </c>
      <c r="EB102">
        <v>4.9781500000000003</v>
      </c>
      <c r="EC102">
        <v>3.2818800000000001</v>
      </c>
      <c r="ED102">
        <v>1304.5</v>
      </c>
      <c r="EE102">
        <v>4845.3999999999996</v>
      </c>
      <c r="EF102">
        <v>378.3</v>
      </c>
      <c r="EG102">
        <v>103.8</v>
      </c>
      <c r="EH102">
        <v>4.9717099999999999</v>
      </c>
      <c r="EI102">
        <v>1.8616200000000001</v>
      </c>
      <c r="EJ102">
        <v>1.86707</v>
      </c>
      <c r="EK102">
        <v>1.8583700000000001</v>
      </c>
      <c r="EL102">
        <v>1.8627899999999999</v>
      </c>
      <c r="EM102">
        <v>1.86327</v>
      </c>
      <c r="EN102">
        <v>1.8641700000000001</v>
      </c>
      <c r="EO102">
        <v>1.86005</v>
      </c>
      <c r="EP102">
        <v>0</v>
      </c>
      <c r="EQ102">
        <v>0</v>
      </c>
      <c r="ER102">
        <v>0</v>
      </c>
      <c r="ES102">
        <v>0</v>
      </c>
      <c r="ET102" t="s">
        <v>334</v>
      </c>
      <c r="EU102" t="s">
        <v>335</v>
      </c>
      <c r="EV102" t="s">
        <v>336</v>
      </c>
      <c r="EW102" t="s">
        <v>336</v>
      </c>
      <c r="EX102" t="s">
        <v>336</v>
      </c>
      <c r="EY102" t="s">
        <v>336</v>
      </c>
      <c r="EZ102">
        <v>0</v>
      </c>
      <c r="FA102">
        <v>100</v>
      </c>
      <c r="FB102">
        <v>100</v>
      </c>
      <c r="FC102">
        <v>2.9990000000000001</v>
      </c>
      <c r="FD102">
        <v>0.1603</v>
      </c>
      <c r="FE102">
        <v>2.85027770956283</v>
      </c>
      <c r="FF102">
        <v>6.7843858137211317E-4</v>
      </c>
      <c r="FG102">
        <v>-9.1149672394835243E-7</v>
      </c>
      <c r="FH102">
        <v>3.4220399332756191E-10</v>
      </c>
      <c r="FI102">
        <v>4.450580850365362E-2</v>
      </c>
      <c r="FJ102">
        <v>-1.0294496597657229E-2</v>
      </c>
      <c r="FK102">
        <v>9.3241379300954626E-4</v>
      </c>
      <c r="FL102">
        <v>-3.1998259251072341E-6</v>
      </c>
      <c r="FM102">
        <v>1</v>
      </c>
      <c r="FN102">
        <v>2092</v>
      </c>
      <c r="FO102">
        <v>0</v>
      </c>
      <c r="FP102">
        <v>27</v>
      </c>
      <c r="FQ102">
        <v>11.5</v>
      </c>
      <c r="FR102">
        <v>11.3</v>
      </c>
      <c r="FS102">
        <v>1.3574200000000001</v>
      </c>
      <c r="FT102">
        <v>2.4084500000000002</v>
      </c>
      <c r="FU102">
        <v>2.1496599999999999</v>
      </c>
      <c r="FV102">
        <v>2.7380399999999998</v>
      </c>
      <c r="FW102">
        <v>2.1508799999999999</v>
      </c>
      <c r="FX102">
        <v>2.3938000000000001</v>
      </c>
      <c r="FY102">
        <v>34.281399999999998</v>
      </c>
      <c r="FZ102">
        <v>14.315899999999999</v>
      </c>
      <c r="GA102">
        <v>19</v>
      </c>
      <c r="GB102">
        <v>619.23500000000001</v>
      </c>
      <c r="GC102">
        <v>664.29700000000003</v>
      </c>
      <c r="GD102">
        <v>19.998899999999999</v>
      </c>
      <c r="GE102">
        <v>26.932700000000001</v>
      </c>
      <c r="GF102">
        <v>29.9998</v>
      </c>
      <c r="GG102">
        <v>27.012699999999999</v>
      </c>
      <c r="GH102">
        <v>27.011199999999999</v>
      </c>
      <c r="GI102">
        <v>27.203700000000001</v>
      </c>
      <c r="GJ102">
        <v>38.217799999999997</v>
      </c>
      <c r="GK102">
        <v>0</v>
      </c>
      <c r="GL102">
        <v>20</v>
      </c>
      <c r="GM102">
        <v>420</v>
      </c>
      <c r="GN102">
        <v>17.753799999999998</v>
      </c>
      <c r="GO102">
        <v>100.69</v>
      </c>
      <c r="GP102">
        <v>101.074</v>
      </c>
    </row>
    <row r="103" spans="1:198" x14ac:dyDescent="0.25">
      <c r="A103">
        <v>87</v>
      </c>
      <c r="B103">
        <v>1654281942.0999999</v>
      </c>
      <c r="C103">
        <v>8741</v>
      </c>
      <c r="D103" t="s">
        <v>530</v>
      </c>
      <c r="E103" t="s">
        <v>531</v>
      </c>
      <c r="F103">
        <v>15</v>
      </c>
      <c r="G103">
        <v>1654281934.349999</v>
      </c>
      <c r="H103">
        <f t="shared" si="60"/>
        <v>2.7350123408324493E-3</v>
      </c>
      <c r="I103">
        <f t="shared" si="61"/>
        <v>2.7350123408324492</v>
      </c>
      <c r="J103">
        <f t="shared" si="62"/>
        <v>1.0477103020990892</v>
      </c>
      <c r="K103">
        <f t="shared" si="63"/>
        <v>419.00229999999999</v>
      </c>
      <c r="L103">
        <f t="shared" si="64"/>
        <v>403.56592809531696</v>
      </c>
      <c r="M103">
        <f t="shared" si="65"/>
        <v>34.161525485139897</v>
      </c>
      <c r="N103">
        <f t="shared" si="66"/>
        <v>35.468201731840729</v>
      </c>
      <c r="O103">
        <f t="shared" si="67"/>
        <v>0.23301169237653996</v>
      </c>
      <c r="P103">
        <f t="shared" si="68"/>
        <v>3.1827501536307117</v>
      </c>
      <c r="Q103">
        <f t="shared" si="69"/>
        <v>0.22393246326254446</v>
      </c>
      <c r="R103">
        <f t="shared" si="70"/>
        <v>0.14074404549353151</v>
      </c>
      <c r="S103">
        <f t="shared" si="71"/>
        <v>8.8988065763498536</v>
      </c>
      <c r="T103">
        <f t="shared" si="72"/>
        <v>21.393026751570236</v>
      </c>
      <c r="U103">
        <f t="shared" si="73"/>
        <v>21.70708333333334</v>
      </c>
      <c r="V103">
        <f t="shared" si="74"/>
        <v>2.6064731718906602</v>
      </c>
      <c r="W103">
        <f t="shared" si="75"/>
        <v>60.215751543947491</v>
      </c>
      <c r="X103">
        <f t="shared" si="76"/>
        <v>1.5982829220841892</v>
      </c>
      <c r="Y103">
        <f t="shared" si="77"/>
        <v>2.6542605233743668</v>
      </c>
      <c r="Z103">
        <f t="shared" si="78"/>
        <v>1.008190249806471</v>
      </c>
      <c r="AA103">
        <f t="shared" si="79"/>
        <v>-120.61404423071102</v>
      </c>
      <c r="AB103">
        <f t="shared" si="80"/>
        <v>51.060139970315277</v>
      </c>
      <c r="AC103">
        <f t="shared" si="81"/>
        <v>3.2871544179566197</v>
      </c>
      <c r="AD103">
        <f t="shared" si="82"/>
        <v>-57.36794326608927</v>
      </c>
      <c r="AE103">
        <v>0</v>
      </c>
      <c r="AF103">
        <v>0</v>
      </c>
      <c r="AG103">
        <f t="shared" si="83"/>
        <v>1</v>
      </c>
      <c r="AH103">
        <f t="shared" si="84"/>
        <v>0</v>
      </c>
      <c r="AI103">
        <f t="shared" si="85"/>
        <v>45422.890835286162</v>
      </c>
      <c r="AJ103">
        <f t="shared" si="86"/>
        <v>50.000529999999998</v>
      </c>
      <c r="AK103">
        <f t="shared" si="87"/>
        <v>42.535935776139958</v>
      </c>
      <c r="AL103">
        <f t="shared" si="88"/>
        <v>0.8507096980000004</v>
      </c>
      <c r="AM103">
        <f t="shared" si="89"/>
        <v>0.17797424500000009</v>
      </c>
      <c r="AN103">
        <v>2.7</v>
      </c>
      <c r="AO103">
        <v>0.5</v>
      </c>
      <c r="AP103" t="s">
        <v>331</v>
      </c>
      <c r="AQ103">
        <v>2</v>
      </c>
      <c r="AR103">
        <v>1654281934.349999</v>
      </c>
      <c r="AS103">
        <v>419.00229999999999</v>
      </c>
      <c r="AT103">
        <v>419.98946666666671</v>
      </c>
      <c r="AU103">
        <v>18.881256666666669</v>
      </c>
      <c r="AV103">
        <v>17.673729999999999</v>
      </c>
      <c r="AW103">
        <v>416.00290000000001</v>
      </c>
      <c r="AX103">
        <v>18.723616666666661</v>
      </c>
      <c r="AY103">
        <v>599.99536666666665</v>
      </c>
      <c r="AZ103">
        <v>84.549166666666665</v>
      </c>
      <c r="BA103">
        <v>0.10001481</v>
      </c>
      <c r="BB103">
        <v>22.004656666666669</v>
      </c>
      <c r="BC103">
        <v>21.70708333333334</v>
      </c>
      <c r="BD103">
        <v>999.9000000000002</v>
      </c>
      <c r="BE103">
        <v>0</v>
      </c>
      <c r="BF103">
        <v>0</v>
      </c>
      <c r="BG103">
        <v>9990.5190000000002</v>
      </c>
      <c r="BH103">
        <v>14.81714</v>
      </c>
      <c r="BI103">
        <v>2.2281766666666671</v>
      </c>
      <c r="BJ103">
        <v>-0.98709770000000008</v>
      </c>
      <c r="BK103">
        <v>427.06576666666672</v>
      </c>
      <c r="BL103">
        <v>427.5456666666667</v>
      </c>
      <c r="BM103">
        <v>1.207519666666667</v>
      </c>
      <c r="BN103">
        <v>419.98946666666671</v>
      </c>
      <c r="BO103">
        <v>17.673729999999999</v>
      </c>
      <c r="BP103">
        <v>1.5963940000000001</v>
      </c>
      <c r="BQ103">
        <v>1.494299</v>
      </c>
      <c r="BR103">
        <v>13.92403</v>
      </c>
      <c r="BS103">
        <v>12.909966666666669</v>
      </c>
      <c r="BT103">
        <v>50.000529999999998</v>
      </c>
      <c r="BU103">
        <v>0.64301006666666694</v>
      </c>
      <c r="BV103">
        <v>0.35698993333333351</v>
      </c>
      <c r="BW103">
        <v>27</v>
      </c>
      <c r="BX103">
        <v>835.10826666666651</v>
      </c>
      <c r="BY103">
        <v>1654281193.5</v>
      </c>
      <c r="BZ103" t="s">
        <v>513</v>
      </c>
      <c r="CA103">
        <v>1654281184.5</v>
      </c>
      <c r="CB103">
        <v>1654281193.5</v>
      </c>
      <c r="CC103">
        <v>9</v>
      </c>
      <c r="CD103">
        <v>0.17899999999999999</v>
      </c>
      <c r="CE103">
        <v>-1E-3</v>
      </c>
      <c r="CF103">
        <v>2.9990000000000001</v>
      </c>
      <c r="CG103">
        <v>0.11899999999999999</v>
      </c>
      <c r="CH103">
        <v>420</v>
      </c>
      <c r="CI103">
        <v>17</v>
      </c>
      <c r="CJ103">
        <v>0.25</v>
      </c>
      <c r="CK103">
        <v>0.03</v>
      </c>
      <c r="CL103">
        <v>-0.98456849999999996</v>
      </c>
      <c r="CM103">
        <v>5.9196697936214583E-3</v>
      </c>
      <c r="CN103">
        <v>3.3811613507048137E-2</v>
      </c>
      <c r="CO103">
        <v>1</v>
      </c>
      <c r="CP103">
        <v>1.2105349999999999</v>
      </c>
      <c r="CQ103">
        <v>-6.0937485928705223E-2</v>
      </c>
      <c r="CR103">
        <v>5.9600700499239066E-3</v>
      </c>
      <c r="CS103">
        <v>1</v>
      </c>
      <c r="CT103">
        <v>2</v>
      </c>
      <c r="CU103">
        <v>2</v>
      </c>
      <c r="CV103" t="s">
        <v>333</v>
      </c>
      <c r="CW103">
        <v>3.2337600000000002</v>
      </c>
      <c r="CX103">
        <v>2.7810999999999999</v>
      </c>
      <c r="CY103">
        <v>8.2042799999999999E-2</v>
      </c>
      <c r="CZ103">
        <v>8.3733799999999997E-2</v>
      </c>
      <c r="DA103">
        <v>8.5372000000000003E-2</v>
      </c>
      <c r="DB103">
        <v>8.3372299999999996E-2</v>
      </c>
      <c r="DC103">
        <v>23266.3</v>
      </c>
      <c r="DD103">
        <v>22889.5</v>
      </c>
      <c r="DE103">
        <v>24365.4</v>
      </c>
      <c r="DF103">
        <v>22252</v>
      </c>
      <c r="DG103">
        <v>32925.699999999997</v>
      </c>
      <c r="DH103">
        <v>26023.9</v>
      </c>
      <c r="DI103">
        <v>39817.300000000003</v>
      </c>
      <c r="DJ103">
        <v>30816.799999999999</v>
      </c>
      <c r="DK103">
        <v>2.19313</v>
      </c>
      <c r="DL103">
        <v>2.2176999999999998</v>
      </c>
      <c r="DM103">
        <v>-2.6337800000000001E-2</v>
      </c>
      <c r="DN103">
        <v>0</v>
      </c>
      <c r="DO103">
        <v>22.130400000000002</v>
      </c>
      <c r="DP103">
        <v>999.9</v>
      </c>
      <c r="DQ103">
        <v>57.3</v>
      </c>
      <c r="DR103">
        <v>30.1</v>
      </c>
      <c r="DS103">
        <v>29.039300000000001</v>
      </c>
      <c r="DT103">
        <v>63.440399999999997</v>
      </c>
      <c r="DU103">
        <v>16.354199999999999</v>
      </c>
      <c r="DV103">
        <v>2</v>
      </c>
      <c r="DW103">
        <v>-2.0365899999999999E-2</v>
      </c>
      <c r="DX103">
        <v>2.03722</v>
      </c>
      <c r="DY103">
        <v>20.372699999999998</v>
      </c>
      <c r="DZ103">
        <v>5.2267200000000003</v>
      </c>
      <c r="EA103">
        <v>11.9381</v>
      </c>
      <c r="EB103">
        <v>4.9771000000000001</v>
      </c>
      <c r="EC103">
        <v>3.28105</v>
      </c>
      <c r="ED103">
        <v>1306.2</v>
      </c>
      <c r="EE103">
        <v>4861.3999999999996</v>
      </c>
      <c r="EF103">
        <v>378.3</v>
      </c>
      <c r="EG103">
        <v>103.8</v>
      </c>
      <c r="EH103">
        <v>4.9717099999999999</v>
      </c>
      <c r="EI103">
        <v>1.86161</v>
      </c>
      <c r="EJ103">
        <v>1.86707</v>
      </c>
      <c r="EK103">
        <v>1.8583700000000001</v>
      </c>
      <c r="EL103">
        <v>1.8627899999999999</v>
      </c>
      <c r="EM103">
        <v>1.86327</v>
      </c>
      <c r="EN103">
        <v>1.8641700000000001</v>
      </c>
      <c r="EO103">
        <v>1.86006</v>
      </c>
      <c r="EP103">
        <v>0</v>
      </c>
      <c r="EQ103">
        <v>0</v>
      </c>
      <c r="ER103">
        <v>0</v>
      </c>
      <c r="ES103">
        <v>0</v>
      </c>
      <c r="ET103" t="s">
        <v>334</v>
      </c>
      <c r="EU103" t="s">
        <v>335</v>
      </c>
      <c r="EV103" t="s">
        <v>336</v>
      </c>
      <c r="EW103" t="s">
        <v>336</v>
      </c>
      <c r="EX103" t="s">
        <v>336</v>
      </c>
      <c r="EY103" t="s">
        <v>336</v>
      </c>
      <c r="EZ103">
        <v>0</v>
      </c>
      <c r="FA103">
        <v>100</v>
      </c>
      <c r="FB103">
        <v>100</v>
      </c>
      <c r="FC103">
        <v>2.9990000000000001</v>
      </c>
      <c r="FD103">
        <v>0.1573</v>
      </c>
      <c r="FE103">
        <v>2.85027770956283</v>
      </c>
      <c r="FF103">
        <v>6.7843858137211317E-4</v>
      </c>
      <c r="FG103">
        <v>-9.1149672394835243E-7</v>
      </c>
      <c r="FH103">
        <v>3.4220399332756191E-10</v>
      </c>
      <c r="FI103">
        <v>4.450580850365362E-2</v>
      </c>
      <c r="FJ103">
        <v>-1.0294496597657229E-2</v>
      </c>
      <c r="FK103">
        <v>9.3241379300954626E-4</v>
      </c>
      <c r="FL103">
        <v>-3.1998259251072341E-6</v>
      </c>
      <c r="FM103">
        <v>1</v>
      </c>
      <c r="FN103">
        <v>2092</v>
      </c>
      <c r="FO103">
        <v>0</v>
      </c>
      <c r="FP103">
        <v>27</v>
      </c>
      <c r="FQ103">
        <v>12.6</v>
      </c>
      <c r="FR103">
        <v>12.5</v>
      </c>
      <c r="FS103">
        <v>1.3574200000000001</v>
      </c>
      <c r="FT103">
        <v>2.4145500000000002</v>
      </c>
      <c r="FU103">
        <v>2.1496599999999999</v>
      </c>
      <c r="FV103">
        <v>2.7380399999999998</v>
      </c>
      <c r="FW103">
        <v>2.1508799999999999</v>
      </c>
      <c r="FX103">
        <v>2.36938</v>
      </c>
      <c r="FY103">
        <v>34.304200000000002</v>
      </c>
      <c r="FZ103">
        <v>14.3072</v>
      </c>
      <c r="GA103">
        <v>19</v>
      </c>
      <c r="GB103">
        <v>618.93299999999999</v>
      </c>
      <c r="GC103">
        <v>664.31200000000001</v>
      </c>
      <c r="GD103">
        <v>19.998799999999999</v>
      </c>
      <c r="GE103">
        <v>26.873999999999999</v>
      </c>
      <c r="GF103">
        <v>29.999700000000001</v>
      </c>
      <c r="GG103">
        <v>26.951499999999999</v>
      </c>
      <c r="GH103">
        <v>26.9465</v>
      </c>
      <c r="GI103">
        <v>27.204999999999998</v>
      </c>
      <c r="GJ103">
        <v>38.217799999999997</v>
      </c>
      <c r="GK103">
        <v>0</v>
      </c>
      <c r="GL103">
        <v>20</v>
      </c>
      <c r="GM103">
        <v>420</v>
      </c>
      <c r="GN103">
        <v>17.735700000000001</v>
      </c>
      <c r="GO103">
        <v>100.702</v>
      </c>
      <c r="GP103">
        <v>101.081</v>
      </c>
    </row>
    <row r="104" spans="1:198" x14ac:dyDescent="0.25">
      <c r="A104">
        <v>88</v>
      </c>
      <c r="B104">
        <v>1654282014.5999999</v>
      </c>
      <c r="C104">
        <v>8813.5</v>
      </c>
      <c r="D104" t="s">
        <v>532</v>
      </c>
      <c r="E104" t="s">
        <v>533</v>
      </c>
      <c r="F104">
        <v>15</v>
      </c>
      <c r="G104">
        <v>1654282006.849999</v>
      </c>
      <c r="H104">
        <f t="shared" si="60"/>
        <v>2.5235500090771052E-3</v>
      </c>
      <c r="I104">
        <f t="shared" si="61"/>
        <v>2.523550009077105</v>
      </c>
      <c r="J104">
        <f t="shared" si="62"/>
        <v>-1.4302748039225781</v>
      </c>
      <c r="K104">
        <f t="shared" si="63"/>
        <v>420.1497333333333</v>
      </c>
      <c r="L104">
        <f t="shared" si="64"/>
        <v>422.94811674022873</v>
      </c>
      <c r="M104">
        <f t="shared" si="65"/>
        <v>35.803973338360144</v>
      </c>
      <c r="N104">
        <f t="shared" si="66"/>
        <v>35.567080819099843</v>
      </c>
      <c r="O104">
        <f t="shared" si="67"/>
        <v>0.21628631734290926</v>
      </c>
      <c r="P104">
        <f t="shared" si="68"/>
        <v>3.1852799933840839</v>
      </c>
      <c r="Q104">
        <f t="shared" si="69"/>
        <v>0.20844609152846005</v>
      </c>
      <c r="R104">
        <f t="shared" si="70"/>
        <v>0.13095954236168739</v>
      </c>
      <c r="S104">
        <f t="shared" si="71"/>
        <v>0</v>
      </c>
      <c r="T104">
        <f t="shared" si="72"/>
        <v>21.27987734027543</v>
      </c>
      <c r="U104">
        <f t="shared" si="73"/>
        <v>21.577453333333331</v>
      </c>
      <c r="V104">
        <f t="shared" si="74"/>
        <v>2.5858925172841176</v>
      </c>
      <c r="W104">
        <f t="shared" si="75"/>
        <v>60.188124824947963</v>
      </c>
      <c r="X104">
        <f t="shared" si="76"/>
        <v>1.5862930935201374</v>
      </c>
      <c r="Y104">
        <f t="shared" si="77"/>
        <v>2.635558256938118</v>
      </c>
      <c r="Z104">
        <f t="shared" si="78"/>
        <v>0.99959942376398025</v>
      </c>
      <c r="AA104">
        <f t="shared" si="79"/>
        <v>-111.28855540030034</v>
      </c>
      <c r="AB104">
        <f t="shared" si="80"/>
        <v>53.459079742635026</v>
      </c>
      <c r="AC104">
        <f t="shared" si="81"/>
        <v>3.4345667333973511</v>
      </c>
      <c r="AD104">
        <f t="shared" si="82"/>
        <v>-54.394908924267966</v>
      </c>
      <c r="AE104">
        <v>0</v>
      </c>
      <c r="AF104">
        <v>0</v>
      </c>
      <c r="AG104">
        <f t="shared" si="83"/>
        <v>1</v>
      </c>
      <c r="AH104">
        <f t="shared" si="84"/>
        <v>0</v>
      </c>
      <c r="AI104">
        <f t="shared" si="85"/>
        <v>45487.699025083559</v>
      </c>
      <c r="AJ104">
        <f t="shared" si="86"/>
        <v>0</v>
      </c>
      <c r="AK104">
        <f t="shared" si="87"/>
        <v>0</v>
      </c>
      <c r="AL104">
        <f t="shared" si="88"/>
        <v>0</v>
      </c>
      <c r="AM104">
        <f t="shared" si="89"/>
        <v>0</v>
      </c>
      <c r="AN104">
        <v>2.7</v>
      </c>
      <c r="AO104">
        <v>0.5</v>
      </c>
      <c r="AP104" t="s">
        <v>331</v>
      </c>
      <c r="AQ104">
        <v>2</v>
      </c>
      <c r="AR104">
        <v>1654282006.849999</v>
      </c>
      <c r="AS104">
        <v>420.1497333333333</v>
      </c>
      <c r="AT104">
        <v>419.98323333333337</v>
      </c>
      <c r="AU104">
        <v>18.73869333333333</v>
      </c>
      <c r="AV104">
        <v>17.62439333333333</v>
      </c>
      <c r="AW104">
        <v>417.15013333333332</v>
      </c>
      <c r="AX104">
        <v>18.584029999999998</v>
      </c>
      <c r="AY104">
        <v>600.00963333333323</v>
      </c>
      <c r="AZ104">
        <v>84.553343333333316</v>
      </c>
      <c r="BA104">
        <v>0.10000283666666671</v>
      </c>
      <c r="BB104">
        <v>21.888760000000001</v>
      </c>
      <c r="BC104">
        <v>21.577453333333331</v>
      </c>
      <c r="BD104">
        <v>999.9000000000002</v>
      </c>
      <c r="BE104">
        <v>0</v>
      </c>
      <c r="BF104">
        <v>0</v>
      </c>
      <c r="BG104">
        <v>10000.76666666667</v>
      </c>
      <c r="BH104">
        <v>-0.57290599999999992</v>
      </c>
      <c r="BI104">
        <v>2.3725733333333339</v>
      </c>
      <c r="BJ104">
        <v>0.16640311333333341</v>
      </c>
      <c r="BK104">
        <v>428.17300000000012</v>
      </c>
      <c r="BL104">
        <v>427.51796666666661</v>
      </c>
      <c r="BM104">
        <v>1.114304</v>
      </c>
      <c r="BN104">
        <v>419.98323333333337</v>
      </c>
      <c r="BO104">
        <v>17.62439333333333</v>
      </c>
      <c r="BP104">
        <v>1.5844206666666669</v>
      </c>
      <c r="BQ104">
        <v>1.4902010000000001</v>
      </c>
      <c r="BR104">
        <v>13.80810333333333</v>
      </c>
      <c r="BS104">
        <v>12.868003333333331</v>
      </c>
      <c r="BT104">
        <v>0</v>
      </c>
      <c r="BU104">
        <v>0</v>
      </c>
      <c r="BV104">
        <v>0</v>
      </c>
      <c r="BW104">
        <v>26.465276666666671</v>
      </c>
      <c r="BX104">
        <v>3</v>
      </c>
      <c r="BY104">
        <v>1654281193.5</v>
      </c>
      <c r="BZ104" t="s">
        <v>513</v>
      </c>
      <c r="CA104">
        <v>1654281184.5</v>
      </c>
      <c r="CB104">
        <v>1654281193.5</v>
      </c>
      <c r="CC104">
        <v>9</v>
      </c>
      <c r="CD104">
        <v>0.17899999999999999</v>
      </c>
      <c r="CE104">
        <v>-1E-3</v>
      </c>
      <c r="CF104">
        <v>2.9990000000000001</v>
      </c>
      <c r="CG104">
        <v>0.11899999999999999</v>
      </c>
      <c r="CH104">
        <v>420</v>
      </c>
      <c r="CI104">
        <v>17</v>
      </c>
      <c r="CJ104">
        <v>0.25</v>
      </c>
      <c r="CK104">
        <v>0.03</v>
      </c>
      <c r="CL104">
        <v>0.1564069609756098</v>
      </c>
      <c r="CM104">
        <v>6.0269356097560983E-2</v>
      </c>
      <c r="CN104">
        <v>2.8518414168143959E-2</v>
      </c>
      <c r="CO104">
        <v>1</v>
      </c>
      <c r="CP104">
        <v>1.1196209756097559</v>
      </c>
      <c r="CQ104">
        <v>-9.1391916376308474E-2</v>
      </c>
      <c r="CR104">
        <v>9.1498422763636768E-3</v>
      </c>
      <c r="CS104">
        <v>1</v>
      </c>
      <c r="CT104">
        <v>2</v>
      </c>
      <c r="CU104">
        <v>2</v>
      </c>
      <c r="CV104" t="s">
        <v>333</v>
      </c>
      <c r="CW104">
        <v>3.2338300000000002</v>
      </c>
      <c r="CX104">
        <v>2.7810100000000002</v>
      </c>
      <c r="CY104">
        <v>8.22407E-2</v>
      </c>
      <c r="CZ104">
        <v>8.3751900000000004E-2</v>
      </c>
      <c r="DA104">
        <v>8.4951600000000002E-2</v>
      </c>
      <c r="DB104">
        <v>8.3254400000000006E-2</v>
      </c>
      <c r="DC104">
        <v>23264.7</v>
      </c>
      <c r="DD104">
        <v>22891.9</v>
      </c>
      <c r="DE104">
        <v>24368.7</v>
      </c>
      <c r="DF104">
        <v>22254.6</v>
      </c>
      <c r="DG104">
        <v>32944.800000000003</v>
      </c>
      <c r="DH104">
        <v>26030.3</v>
      </c>
      <c r="DI104">
        <v>39821.9</v>
      </c>
      <c r="DJ104">
        <v>30820.400000000001</v>
      </c>
      <c r="DK104">
        <v>2.194</v>
      </c>
      <c r="DL104">
        <v>2.21895</v>
      </c>
      <c r="DM104">
        <v>-2.5257499999999999E-2</v>
      </c>
      <c r="DN104">
        <v>0</v>
      </c>
      <c r="DO104">
        <v>21.986799999999999</v>
      </c>
      <c r="DP104">
        <v>999.9</v>
      </c>
      <c r="DQ104">
        <v>57.2</v>
      </c>
      <c r="DR104">
        <v>30.2</v>
      </c>
      <c r="DS104">
        <v>29.152999999999999</v>
      </c>
      <c r="DT104">
        <v>63.590400000000002</v>
      </c>
      <c r="DU104">
        <v>16.302099999999999</v>
      </c>
      <c r="DV104">
        <v>2</v>
      </c>
      <c r="DW104">
        <v>-2.8391799999999998E-2</v>
      </c>
      <c r="DX104">
        <v>1.9498</v>
      </c>
      <c r="DY104">
        <v>20.375599999999999</v>
      </c>
      <c r="DZ104">
        <v>5.2303199999999999</v>
      </c>
      <c r="EA104">
        <v>11.9384</v>
      </c>
      <c r="EB104">
        <v>4.9792500000000004</v>
      </c>
      <c r="EC104">
        <v>3.2818499999999999</v>
      </c>
      <c r="ED104">
        <v>1308.3</v>
      </c>
      <c r="EE104">
        <v>4880</v>
      </c>
      <c r="EF104">
        <v>378.3</v>
      </c>
      <c r="EG104">
        <v>103.8</v>
      </c>
      <c r="EH104">
        <v>4.97173</v>
      </c>
      <c r="EI104">
        <v>1.8615699999999999</v>
      </c>
      <c r="EJ104">
        <v>1.86707</v>
      </c>
      <c r="EK104">
        <v>1.8583700000000001</v>
      </c>
      <c r="EL104">
        <v>1.8627899999999999</v>
      </c>
      <c r="EM104">
        <v>1.86327</v>
      </c>
      <c r="EN104">
        <v>1.8641700000000001</v>
      </c>
      <c r="EO104">
        <v>1.86006</v>
      </c>
      <c r="EP104">
        <v>0</v>
      </c>
      <c r="EQ104">
        <v>0</v>
      </c>
      <c r="ER104">
        <v>0</v>
      </c>
      <c r="ES104">
        <v>0</v>
      </c>
      <c r="ET104" t="s">
        <v>334</v>
      </c>
      <c r="EU104" t="s">
        <v>335</v>
      </c>
      <c r="EV104" t="s">
        <v>336</v>
      </c>
      <c r="EW104" t="s">
        <v>336</v>
      </c>
      <c r="EX104" t="s">
        <v>336</v>
      </c>
      <c r="EY104" t="s">
        <v>336</v>
      </c>
      <c r="EZ104">
        <v>0</v>
      </c>
      <c r="FA104">
        <v>100</v>
      </c>
      <c r="FB104">
        <v>100</v>
      </c>
      <c r="FC104">
        <v>3</v>
      </c>
      <c r="FD104">
        <v>0.1545</v>
      </c>
      <c r="FE104">
        <v>2.85027770956283</v>
      </c>
      <c r="FF104">
        <v>6.7843858137211317E-4</v>
      </c>
      <c r="FG104">
        <v>-9.1149672394835243E-7</v>
      </c>
      <c r="FH104">
        <v>3.4220399332756191E-10</v>
      </c>
      <c r="FI104">
        <v>4.450580850365362E-2</v>
      </c>
      <c r="FJ104">
        <v>-1.0294496597657229E-2</v>
      </c>
      <c r="FK104">
        <v>9.3241379300954626E-4</v>
      </c>
      <c r="FL104">
        <v>-3.1998259251072341E-6</v>
      </c>
      <c r="FM104">
        <v>1</v>
      </c>
      <c r="FN104">
        <v>2092</v>
      </c>
      <c r="FO104">
        <v>0</v>
      </c>
      <c r="FP104">
        <v>27</v>
      </c>
      <c r="FQ104">
        <v>13.8</v>
      </c>
      <c r="FR104">
        <v>13.7</v>
      </c>
      <c r="FS104">
        <v>1.3586400000000001</v>
      </c>
      <c r="FT104">
        <v>2.4145500000000002</v>
      </c>
      <c r="FU104">
        <v>2.1496599999999999</v>
      </c>
      <c r="FV104">
        <v>2.7368199999999998</v>
      </c>
      <c r="FW104">
        <v>2.1508799999999999</v>
      </c>
      <c r="FX104">
        <v>2.3852500000000001</v>
      </c>
      <c r="FY104">
        <v>34.326900000000002</v>
      </c>
      <c r="FZ104">
        <v>14.298400000000001</v>
      </c>
      <c r="GA104">
        <v>19</v>
      </c>
      <c r="GB104">
        <v>618.68600000000004</v>
      </c>
      <c r="GC104">
        <v>664.35400000000004</v>
      </c>
      <c r="GD104">
        <v>19.998200000000001</v>
      </c>
      <c r="GE104">
        <v>26.788900000000002</v>
      </c>
      <c r="GF104">
        <v>29.999500000000001</v>
      </c>
      <c r="GG104">
        <v>26.870200000000001</v>
      </c>
      <c r="GH104">
        <v>26.863399999999999</v>
      </c>
      <c r="GI104">
        <v>27.2059</v>
      </c>
      <c r="GJ104">
        <v>38.536000000000001</v>
      </c>
      <c r="GK104">
        <v>0</v>
      </c>
      <c r="GL104">
        <v>20</v>
      </c>
      <c r="GM104">
        <v>420</v>
      </c>
      <c r="GN104">
        <v>17.645499999999998</v>
      </c>
      <c r="GO104">
        <v>100.715</v>
      </c>
      <c r="GP104">
        <v>101.093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357</v>
      </c>
      <c r="B20" t="s">
        <v>358</v>
      </c>
    </row>
    <row r="21" spans="1:2" x14ac:dyDescent="0.25">
      <c r="A21" t="s">
        <v>383</v>
      </c>
      <c r="B21" t="s">
        <v>384</v>
      </c>
    </row>
    <row r="22" spans="1:2" x14ac:dyDescent="0.25">
      <c r="A22" t="s">
        <v>408</v>
      </c>
      <c r="B22" t="s">
        <v>409</v>
      </c>
    </row>
    <row r="23" spans="1:2" x14ac:dyDescent="0.25">
      <c r="A23" t="s">
        <v>433</v>
      </c>
      <c r="B23" t="s">
        <v>434</v>
      </c>
    </row>
    <row r="24" spans="1:2" x14ac:dyDescent="0.25">
      <c r="A24" t="s">
        <v>459</v>
      </c>
      <c r="B24" t="s">
        <v>460</v>
      </c>
    </row>
    <row r="25" spans="1:2" x14ac:dyDescent="0.25">
      <c r="A25" t="s">
        <v>484</v>
      </c>
      <c r="B25" t="s">
        <v>485</v>
      </c>
    </row>
    <row r="26" spans="1:2" x14ac:dyDescent="0.25">
      <c r="A26" t="s">
        <v>509</v>
      </c>
      <c r="B26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Sturchio,Matthew</dc:creator>
  <cp:lastModifiedBy>Sturchio,Matthew</cp:lastModifiedBy>
  <dcterms:created xsi:type="dcterms:W3CDTF">2022-06-03T18:49:09Z</dcterms:created>
  <dcterms:modified xsi:type="dcterms:W3CDTF">2022-06-06T15:39:56Z</dcterms:modified>
</cp:coreProperties>
</file>