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S:\Teams\Statistics\Subjects\Crime and Justice\CBP-04334 UK prison population\2022\"/>
    </mc:Choice>
  </mc:AlternateContent>
  <xr:revisionPtr revIDLastSave="0" documentId="13_ncr:1_{2083F262-FD97-4A8B-8F0F-E4040DC27A14}" xr6:coauthVersionLast="47" xr6:coauthVersionMax="47" xr10:uidLastSave="{00000000-0000-0000-0000-000000000000}"/>
  <bookViews>
    <workbookView xWindow="360" yWindow="384" windowWidth="18816" windowHeight="10872" firstSheet="1" activeTab="1" xr2:uid="{00000000-000D-0000-FFFF-FFFF00000000}"/>
  </bookViews>
  <sheets>
    <sheet name="List of private prisons" sheetId="73" state="hidden" r:id="rId1"/>
    <sheet name="Contents" sheetId="102" r:id="rId2"/>
    <sheet name="0.01" sheetId="75" r:id="rId3"/>
    <sheet name="1.01" sheetId="1" r:id="rId4"/>
    <sheet name="1.02" sheetId="103" r:id="rId5"/>
    <sheet name="1.03" sheetId="104" r:id="rId6"/>
    <sheet name="1.04" sheetId="6" r:id="rId7"/>
    <sheet name="1.05" sheetId="74" r:id="rId8"/>
    <sheet name="1.06" sheetId="8" r:id="rId9"/>
    <sheet name="1.07" sheetId="10" r:id="rId10"/>
    <sheet name="1.08" sheetId="11" r:id="rId11"/>
    <sheet name="1.09" sheetId="12" r:id="rId12"/>
    <sheet name="1.10" sheetId="72" r:id="rId13"/>
    <sheet name="1.11" sheetId="13" r:id="rId14"/>
    <sheet name="2.01" sheetId="77" r:id="rId15"/>
    <sheet name="2.02" sheetId="106" r:id="rId16"/>
    <sheet name="2.03" sheetId="78" r:id="rId17"/>
    <sheet name="2.04" sheetId="83" r:id="rId18"/>
    <sheet name="2.05" sheetId="85" r:id="rId19"/>
    <sheet name="2.06" sheetId="87" r:id="rId20"/>
    <sheet name="3.01" sheetId="107" r:id="rId21"/>
    <sheet name="3.02" sheetId="91" r:id="rId22"/>
    <sheet name="3.03" sheetId="108" r:id="rId23"/>
    <sheet name="4.01" sheetId="93" r:id="rId24"/>
    <sheet name="4.02" sheetId="99" r:id="rId25"/>
    <sheet name="4.03" sheetId="97"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_____XA1">#REF!</definedName>
    <definedName name="_____XA1">#REF!</definedName>
    <definedName name="____XA1">#REF!</definedName>
    <definedName name="___XA1">#REF!</definedName>
    <definedName name="__123Graph_A" hidden="1">'[1]NEW TABLES 6, 6A &amp; 6B'!$C$140:$AB$140</definedName>
    <definedName name="__123Graph_AADULTPOP" hidden="1">'[1]NEW TABLES 7, 7A &amp; 7B'!#REF!</definedName>
    <definedName name="__123Graph_AAVEQUART" hidden="1">'[1]NEW TABLE 3'!$B$11:$I$11</definedName>
    <definedName name="__123Graph_ACHART1" hidden="1">'[1]Chart 2'!$R$4:$R$6</definedName>
    <definedName name="__123Graph_ACurrent" hidden="1">'[2]Chart 1b'!#REF!</definedName>
    <definedName name="__123Graph_ANEWCHRT1" hidden="1">'[1]Chart 2'!$O$4:$Y$4</definedName>
    <definedName name="__123Graph_ANEWCHRT2" hidden="1">'[1]Chart 2'!$E$4:$Y$4</definedName>
    <definedName name="__123Graph_AQUARTERLY" hidden="1">'[1]NEW TABLE 3'!$B$38:$M$38</definedName>
    <definedName name="__123Graph_AREOFFBAIL" hidden="1">[3]Scot!#REF!</definedName>
    <definedName name="__123Graph_AYOPOP" hidden="1">'[1]NEW TABLES 6, 6A &amp; 6B'!$C$140:$AB$140</definedName>
    <definedName name="__123Graph_B" hidden="1">'[1]NEW TABLES 6, 6A &amp; 6B'!$C$141:$AB$141</definedName>
    <definedName name="__123Graph_BADULTPOP" hidden="1">'[1]NEW TABLES 7, 7A &amp; 7B'!#REF!</definedName>
    <definedName name="__123Graph_BAVEQUART" hidden="1">'[1]NEW TABLE 3'!$B$12:$I$12</definedName>
    <definedName name="__123Graph_BCHART1" hidden="1">'[1]Chart 2'!$S$4:$S$6</definedName>
    <definedName name="__123Graph_BCurrent" hidden="1">'[2]Chart 1b'!#REF!</definedName>
    <definedName name="__123Graph_BNEWCHRT1" hidden="1">'[1]Chart 2'!$O$5:$Y$5</definedName>
    <definedName name="__123Graph_BNEWCHRT2" hidden="1">'[1]Chart 2'!$E$5:$Y$5</definedName>
    <definedName name="__123Graph_BQUARTERLY" hidden="1">'[1]NEW TABLE 3'!$B$39:$M$39</definedName>
    <definedName name="__123Graph_BYOPOP" hidden="1">'[1]NEW TABLES 6, 6A &amp; 6B'!$C$141:$AB$141</definedName>
    <definedName name="__123Graph_C" hidden="1">[4]Chart3!$N$155:$N$206</definedName>
    <definedName name="__123Graph_CAVEQUART" hidden="1">'[1]NEW TABLE 3'!$B$16:$I$16</definedName>
    <definedName name="__123Graph_CCHART1" hidden="1">'[1]Chart 2'!$T$4:$T$6</definedName>
    <definedName name="__123Graph_CNEWCHRT1" hidden="1">'[1]Chart 2'!$O$6:$Y$6</definedName>
    <definedName name="__123Graph_CNEWCHRT2" hidden="1">'[1]Chart 2'!$E$6:$Y$6</definedName>
    <definedName name="__123Graph_CQUARTERLY" hidden="1">'[1]NEW TABLE 3'!$B$42:$M$42</definedName>
    <definedName name="__123Graph_D" hidden="1">'[1]NEW TABLE 3'!$B$17:$I$17</definedName>
    <definedName name="__123Graph_DAVEQUART" hidden="1">'[1]NEW TABLE 3'!$B$17:$I$17</definedName>
    <definedName name="__123Graph_DCHART1" hidden="1">'[1]Chart 2'!$U$4:$U$6</definedName>
    <definedName name="__123Graph_DQUARTERLY" hidden="1">'[1]NEW TABLE 3'!$B$43:$M$43</definedName>
    <definedName name="__123Graph_ECHART1" hidden="1">'[1]Chart 2'!$V$4:$V$6</definedName>
    <definedName name="__123Graph_FCHART1" hidden="1">'[1]Chart 2'!$W$4:$W$6</definedName>
    <definedName name="__123Graph_LBL_ACHART1" hidden="1">'[1]Chart 2'!$A$3:$A$3</definedName>
    <definedName name="__123Graph_LBL_BCHART1" hidden="1">'[1]Chart 2'!$A$3:$A$3</definedName>
    <definedName name="__123Graph_X" hidden="1">'[1]NEW TABLES 6, 6A &amp; 6B'!$C$139:$AB$139</definedName>
    <definedName name="__123Graph_XAVEQUART" hidden="1">'[1]NEW TABLE 3'!$B$5:$M$5</definedName>
    <definedName name="__123Graph_XQUARTERLY" hidden="1">'[1]NEW TABLE 3'!$B$5:$M$5</definedName>
    <definedName name="__FXP90">'[2]1990'!$B$4:$K$84</definedName>
    <definedName name="__TAB1">'[1]NEW TABLE 1'!$A$1:$I$36</definedName>
    <definedName name="__TAB10">#REF!</definedName>
    <definedName name="__TAB13">#REF!</definedName>
    <definedName name="__TAB14">#REF!</definedName>
    <definedName name="__TAB15">#REF!</definedName>
    <definedName name="__TAB16">#REF!</definedName>
    <definedName name="__TAB2">'[1]NEW TABLE 1:NEW TABLE 2'!$A$1:$H$48</definedName>
    <definedName name="__TAB20">#REF!</definedName>
    <definedName name="__TAB21">#REF!</definedName>
    <definedName name="__TAB22">#REF!</definedName>
    <definedName name="__TAB3">'[1]NEW TABLES 7, 7A &amp; 7B'!$A$1:$G$18</definedName>
    <definedName name="__TAB4">'[1]NEW TABLES 6, 6A &amp; 6B'!$A$1:$F$24</definedName>
    <definedName name="__TAB5">'[1]NEW TABLE 5'!$A$1:$G$19</definedName>
    <definedName name="__TAB7">#REF!</definedName>
    <definedName name="__TAB8">#REF!</definedName>
    <definedName name="__TAB9">#REF!</definedName>
    <definedName name="__WYS1">#REF!</definedName>
    <definedName name="__XA1">#REF!</definedName>
    <definedName name="_1__123Graph_ASCLYDE___CH_GR1" hidden="1">[3]Strath!#REF!</definedName>
    <definedName name="_2__123Graph_BSCLYDE___CH_GR1" hidden="1">[3]Strath!#REF!</definedName>
    <definedName name="_3__123Graph_CCHART_2" hidden="1">[4]Chart3!$N$155:$N$206</definedName>
    <definedName name="_4__123Graph_CSCLYDE___CH_GR1" hidden="1">[3]Strath!#REF!</definedName>
    <definedName name="_5__123Graph_DSCLYDE___CH_GR1" hidden="1">[3]Strath!#REF!</definedName>
    <definedName name="_6__123Graph_ESCLYDE___CH_GR1" hidden="1">[3]Strath!#REF!</definedName>
    <definedName name="_Dist_Bin" hidden="1">#REF!</definedName>
    <definedName name="_Dist_Values" hidden="1">#REF!</definedName>
    <definedName name="_Fill" hidden="1">#REF!</definedName>
    <definedName name="_xlnm._FilterDatabase" localSheetId="11" hidden="1">'1.09'!#REF!</definedName>
    <definedName name="_xlnm._FilterDatabase" localSheetId="13" hidden="1">'1.11'!$B$5:$G$127</definedName>
    <definedName name="_xlnm._FilterDatabase" localSheetId="25" hidden="1">'4.03'!$B$5:$D$36</definedName>
    <definedName name="_FXP90">'[2]1990'!$B$4:$K$84</definedName>
    <definedName name="_Regression_X" hidden="1">#REF!</definedName>
    <definedName name="_Regression_Y" hidden="1">#REF!</definedName>
    <definedName name="_TAB1">'[1]NEW TABLE 1'!$A$1:$I$36</definedName>
    <definedName name="_TAB10">#REF!</definedName>
    <definedName name="_TAB13">#REF!</definedName>
    <definedName name="_TAB14">#REF!</definedName>
    <definedName name="_TAB15">#REF!</definedName>
    <definedName name="_TAB16">#REF!</definedName>
    <definedName name="_TAB2">'[1]NEW TABLE 1:NEW TABLE 2'!$A$1:$H$48</definedName>
    <definedName name="_TAB20">#REF!</definedName>
    <definedName name="_TAB21">#REF!</definedName>
    <definedName name="_TAB22">#REF!</definedName>
    <definedName name="_TAB3">'[1]NEW TABLES 7, 7A &amp; 7B'!$A$1:$G$18</definedName>
    <definedName name="_TAB4">'[1]NEW TABLES 6, 6A &amp; 6B'!$A$1:$F$24</definedName>
    <definedName name="_TAB5">'[1]NEW TABLE 5'!$A$1:$G$19</definedName>
    <definedName name="_TAB7">#REF!</definedName>
    <definedName name="_TAB8">#REF!</definedName>
    <definedName name="_TAB9">#REF!</definedName>
    <definedName name="_WYS1">#REF!</definedName>
    <definedName name="_XA1">#REF!</definedName>
    <definedName name="Absolute_Change___m">#REF!</definedName>
    <definedName name="accomodation">#REF!</definedName>
    <definedName name="agency_staff">#REF!</definedName>
    <definedName name="ALL">'[1]NEW TABLE 1'!$A$1:$R$37</definedName>
    <definedName name="Allocations">#REF!</definedName>
    <definedName name="Aloocations">#REF!</definedName>
    <definedName name="auditors_NAO">#REF!</definedName>
    <definedName name="B">'[1]Chart 2'!$B$4:$B$6</definedName>
    <definedName name="BAIL">#REF!</definedName>
    <definedName name="BNE_MESSAGES_HIDDEN" hidden="1">#REF!</definedName>
    <definedName name="CA">#REF!</definedName>
    <definedName name="cap_grant_legal_services_com">#REF!</definedName>
    <definedName name="cap_grants_local_auth_mags">#REF!</definedName>
    <definedName name="Capital">#REF!</definedName>
    <definedName name="capital_grants">#REF!</definedName>
    <definedName name="cfers_allowable_as_op">#REF!</definedName>
    <definedName name="CHART2">'[1]NEW TABLE 1:Chart 2'!$V$1:$AX$6</definedName>
    <definedName name="CL">#REF!</definedName>
    <definedName name="Control_Checks_0708_active">'[5]0708 active sht'!$A$1364</definedName>
    <definedName name="cost_all_recharges">#REF!</definedName>
    <definedName name="cost_alloc_centrl_ohead">#REF!</definedName>
    <definedName name="cost_alloca_internal_recharge">#REF!</definedName>
    <definedName name="cost_of_cap">#REF!</definedName>
    <definedName name="costs_fr_ctrl_fnds">#REF!</definedName>
    <definedName name="courts_report">#REF!</definedName>
    <definedName name="current_grants">#REF!</definedName>
    <definedName name="depn_dwelling">#REF!</definedName>
    <definedName name="depn_furniture">#REF!</definedName>
    <definedName name="depn_intang_ass">#REF!</definedName>
    <definedName name="depn_IT">#REF!</definedName>
    <definedName name="depn_Land">#REF!</definedName>
    <definedName name="depn_payt_on_acc">#REF!</definedName>
    <definedName name="depn_Plant">#REF!</definedName>
    <definedName name="Depreciation">#REF!</definedName>
    <definedName name="deprn">#REF!</definedName>
    <definedName name="dim_dwelling">#REF!</definedName>
    <definedName name="dim_FA">#REF!</definedName>
    <definedName name="dim_furn">#REF!</definedName>
    <definedName name="dim_intang">#REF!</definedName>
    <definedName name="dim_IT">#REF!</definedName>
    <definedName name="dim_land">#REF!</definedName>
    <definedName name="dim_pay_on_acc">#REF!</definedName>
    <definedName name="dim_plant">#REF!</definedName>
    <definedName name="Dpreciation">#REF!</definedName>
    <definedName name="Equity">#REF!</definedName>
    <definedName name="FA">#REF!</definedName>
    <definedName name="FAIR_VALUE">#REF!</definedName>
    <definedName name="FD">#REF!</definedName>
    <definedName name="Fee_income">#REF!</definedName>
    <definedName name="Fee_income3">#REF!</definedName>
    <definedName name="fees_civil">#REF!</definedName>
    <definedName name="fin_on_leased">#REF!</definedName>
    <definedName name="fines_crim">#REF!</definedName>
    <definedName name="Fines_income">#REF!</definedName>
    <definedName name="fines_income3">#REF!</definedName>
    <definedName name="FiscalSummary">#REF!</definedName>
    <definedName name="grants_crim_legal_aid">#REF!</definedName>
    <definedName name="grants_legal_admin">#REF!</definedName>
    <definedName name="grants_legal_aid">#REF!</definedName>
    <definedName name="Grants_legal_services">#REF!</definedName>
    <definedName name="grants_local_auth">#REF!</definedName>
    <definedName name="grants_local_auth_mags">#REF!</definedName>
    <definedName name="Granular">#REF!</definedName>
    <definedName name="HIGHDEC09">#REF!</definedName>
    <definedName name="HIGHJAN11">#REF!</definedName>
    <definedName name="HIGHSEPT08">[6]HIGHSEPT08!$A$1:$BB$51</definedName>
    <definedName name="hire_of_plant">#REF!</definedName>
    <definedName name="HTML_CodePage" hidden="1">1252</definedName>
    <definedName name="HTML_Control" hidden="1">{"'Table 4'!$A$1:$L$56"}</definedName>
    <definedName name="HTML_Description" hidden="1">""</definedName>
    <definedName name="HTML_Email" hidden="1">""</definedName>
    <definedName name="HTML_Header" hidden="1">"Table 4"</definedName>
    <definedName name="HTML_LastUpdate" hidden="1">"29/11/2000"</definedName>
    <definedName name="HTML_LineAfter" hidden="1">FALSE</definedName>
    <definedName name="HTML_LineBefore" hidden="1">FALSE</definedName>
    <definedName name="HTML_Name" hidden="1">"GILLIAN BLAIR"</definedName>
    <definedName name="HTML_OBDlg2" hidden="1">TRUE</definedName>
    <definedName name="HTML_OBDlg4" hidden="1">TRUE</definedName>
    <definedName name="HTML_OS" hidden="1">0</definedName>
    <definedName name="HTML_PathFile" hidden="1">"T:\branch1\court\bulletin\1999\tables\table 4.htm"</definedName>
    <definedName name="HTML_Title" hidden="1">"w_ptab4"</definedName>
    <definedName name="Income">#REF!</definedName>
    <definedName name="Interdepartmental">#REF!</definedName>
    <definedName name="interest">#REF!</definedName>
    <definedName name="j_a_s">#REF!</definedName>
    <definedName name="jud_a_s">#REF!</definedName>
    <definedName name="jud_agency_staff">#REF!</definedName>
    <definedName name="jud_other">#REF!</definedName>
    <definedName name="jud_other_pen_costs_act">#REF!</definedName>
    <definedName name="jud_soc_sec_costs">#REF!</definedName>
    <definedName name="jud_wages_sal">#REF!</definedName>
    <definedName name="judicial_costs">#REF!</definedName>
    <definedName name="judicial_sal">#REF!</definedName>
    <definedName name="juror_costs">#REF!</definedName>
    <definedName name="LABEL">[3]Northern!#REF!</definedName>
    <definedName name="legal_services_com">#REF!</definedName>
    <definedName name="LINE">#REF!</definedName>
    <definedName name="LOWDEC09">#REF!</definedName>
    <definedName name="LOWJAN11">#REF!</definedName>
    <definedName name="LOWSEPT08">[6]LOWSEPT08!$A$1:$AY$51</definedName>
    <definedName name="MAINAPR07">#REF!</definedName>
    <definedName name="MAINAPR08">#REF!</definedName>
    <definedName name="MAINJAN11">#REF!</definedName>
    <definedName name="MAINJAN12">#REF!</definedName>
    <definedName name="MAINMAY06">#REF!</definedName>
    <definedName name="MAINSEPT07">#REF!</definedName>
    <definedName name="MAINSEPT08">#REF!</definedName>
    <definedName name="non_jud_ag_staff">#REF!</definedName>
    <definedName name="non_judicial_sal">#REF!</definedName>
    <definedName name="non_staff_costs">#REF!</definedName>
    <definedName name="NOTE">'[1]NEW TABLE 1'!#REF!</definedName>
    <definedName name="notioanal_income">#REF!</definedName>
    <definedName name="notional_costs">#REF!</definedName>
    <definedName name="notional_costs_other">#REF!</definedName>
    <definedName name="NPV">#REF!</definedName>
    <definedName name="offic_sol_and_pub">#REF!</definedName>
    <definedName name="Operating_costs">#REF!</definedName>
    <definedName name="other_exp_other">#REF!</definedName>
    <definedName name="other_expenditure">#REF!</definedName>
    <definedName name="other_grants_in_aid">#REF!</definedName>
    <definedName name="Other_income">#REF!</definedName>
    <definedName name="other_op_leases">#REF!</definedName>
    <definedName name="other_pen_costs_act">#REF!</definedName>
    <definedName name="other_pensions">#REF!</definedName>
    <definedName name="other_pers_costs">#REF!</definedName>
    <definedName name="other_pers_jud">#REF!</definedName>
    <definedName name="Other_pers_other">#REF!</definedName>
    <definedName name="PandL_acc">#REF!</definedName>
    <definedName name="PandL_contrl_acc">#REF!</definedName>
    <definedName name="pay_to_consol_fund">#REF!</definedName>
    <definedName name="Percentage_Change">#REF!</definedName>
    <definedName name="Percentage_Comparison">#REF!</definedName>
    <definedName name="PFI_deferred">#REF!</definedName>
    <definedName name="pfi_ser_charg_on">#REF!</definedName>
    <definedName name="pfi_ser_chgs">#REF!</definedName>
    <definedName name="pfi_ser_chgs_on">#REF!</definedName>
    <definedName name="pfi_service_off">#REF!</definedName>
    <definedName name="pgo_fees">#REF!</definedName>
    <definedName name="PL_disposal">#REF!</definedName>
    <definedName name="PopCache_GL_INTERFACE_REFERENCE7">[7]PopCache_Sheet1!$A$1:$A$2</definedName>
    <definedName name="_xlnm.Print_Area">#REF!</definedName>
    <definedName name="PROJAPR08">[8]PROJAPR08!$A$1:$D$51</definedName>
    <definedName name="ProjBirths">[9]Scratchpad!#REF!</definedName>
    <definedName name="PROJJAN11">#REF!</definedName>
    <definedName name="PROJSEPT08">[6]PROJSEPT08!$A$1:$D$51</definedName>
    <definedName name="property_rent">#REF!</definedName>
    <definedName name="prov_bad">#REF!</definedName>
    <definedName name="prov_prov">#REF!</definedName>
    <definedName name="Provn_inc_dec">#REF!</definedName>
    <definedName name="R_and_D">#REF!</definedName>
    <definedName name="rental_income">#REF!</definedName>
    <definedName name="rentals">#REF!</definedName>
    <definedName name="Salary_costs">#REF!</definedName>
    <definedName name="secondments_in">#REF!</definedName>
    <definedName name="secondments_out">#REF!</definedName>
    <definedName name="soc_sec_costs">#REF!</definedName>
    <definedName name="social_sec">#REF!</definedName>
    <definedName name="Spare">#REF!</definedName>
    <definedName name="Spare3">#REF!</definedName>
    <definedName name="Staff_Numbers__FTE">#REF!</definedName>
    <definedName name="staff_training">#REF!</definedName>
    <definedName name="Summary">#REF!</definedName>
    <definedName name="sundry_income">#REF!</definedName>
    <definedName name="T_and_S">#REF!</definedName>
    <definedName name="T1_7">'[1]NEW TABLE 1:NEW TABLE 11'!$A$1:$H$1</definedName>
    <definedName name="T17_27">'[1]NEW TABLE 1:Tab 17'!$A$1:$F$218</definedName>
    <definedName name="T9_14">'[1]NEW TABLE 1:NEW TABLE 11'!$A$3:$G$168</definedName>
    <definedName name="TableName">"Dummy"</definedName>
    <definedName name="tsol">[10]Sheet2!$F$13:$Q$135</definedName>
    <definedName name="UNRULY">#REF!</definedName>
    <definedName name="wages_and_sal">#REF!</definedName>
    <definedName name="wages_sal">#REF!</definedName>
    <definedName name="WYS1A">#REF!</definedName>
    <definedName name="X">'[1]Chart 2'!$A$4:$A$6</definedName>
    <definedName name="X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 i="78" l="1"/>
  <c r="D126" i="77" l="1"/>
  <c r="D127" i="77"/>
  <c r="H26" i="11" l="1"/>
  <c r="C22" i="10"/>
  <c r="G160" i="6"/>
  <c r="G161" i="6"/>
  <c r="G162" i="6"/>
  <c r="G163" i="6"/>
  <c r="G164" i="6"/>
  <c r="G165" i="6"/>
  <c r="G166" i="6"/>
  <c r="G167" i="6"/>
  <c r="G168" i="6"/>
  <c r="G169" i="6"/>
  <c r="G170" i="6"/>
  <c r="G171" i="6"/>
  <c r="G172" i="6"/>
  <c r="G173" i="6"/>
  <c r="F128" i="1"/>
  <c r="V26" i="12" l="1"/>
  <c r="I26" i="12"/>
  <c r="V25" i="12"/>
  <c r="I25" i="12"/>
  <c r="V24" i="12"/>
  <c r="V23" i="12"/>
  <c r="I23" i="12"/>
  <c r="V20" i="12"/>
  <c r="I20" i="12"/>
  <c r="V19" i="12"/>
  <c r="I19" i="12"/>
  <c r="V18" i="12"/>
  <c r="I18" i="12"/>
  <c r="V17" i="12"/>
  <c r="I17" i="12"/>
  <c r="V16" i="12"/>
  <c r="I16" i="12"/>
  <c r="V15" i="12"/>
  <c r="I15" i="12"/>
  <c r="V14" i="12"/>
  <c r="I14" i="12"/>
  <c r="V13" i="12"/>
  <c r="I13" i="12"/>
  <c r="V12" i="12"/>
  <c r="I12" i="12"/>
  <c r="V11" i="12"/>
  <c r="I11" i="12"/>
  <c r="V10" i="12"/>
  <c r="I10" i="12"/>
  <c r="V9" i="12"/>
  <c r="I9" i="12"/>
  <c r="V8" i="12"/>
  <c r="V7" i="12"/>
  <c r="H25" i="11"/>
  <c r="I22" i="10"/>
  <c r="J9" i="10" s="1"/>
  <c r="G149" i="6"/>
  <c r="G150" i="6"/>
  <c r="G151" i="6"/>
  <c r="G152" i="6"/>
  <c r="G153" i="6"/>
  <c r="G154" i="6"/>
  <c r="G155" i="6"/>
  <c r="G156" i="6"/>
  <c r="G157" i="6"/>
  <c r="G158" i="6"/>
  <c r="G159" i="6"/>
  <c r="H125" i="75"/>
  <c r="F126" i="1"/>
  <c r="F127" i="1"/>
  <c r="G22" i="78"/>
  <c r="J19" i="10" l="1"/>
  <c r="J18" i="10"/>
  <c r="J16" i="10"/>
  <c r="J10" i="10"/>
  <c r="J11" i="10"/>
  <c r="J20" i="10"/>
  <c r="J13" i="10"/>
  <c r="J14" i="10"/>
  <c r="J15" i="10"/>
  <c r="J17" i="10"/>
  <c r="J12" i="10"/>
  <c r="J8" i="10"/>
  <c r="G21" i="78"/>
  <c r="G20" i="78"/>
  <c r="D124" i="77"/>
  <c r="D125" i="77"/>
  <c r="H23" i="11"/>
  <c r="H22" i="11"/>
  <c r="H24" i="11"/>
  <c r="F22" i="10"/>
  <c r="G137" i="6"/>
  <c r="G138" i="6"/>
  <c r="G139" i="6"/>
  <c r="G140" i="6"/>
  <c r="G141" i="6"/>
  <c r="G142" i="6"/>
  <c r="G143" i="6"/>
  <c r="G144" i="6"/>
  <c r="G145" i="6"/>
  <c r="G146" i="6"/>
  <c r="G147" i="6"/>
  <c r="G148" i="6"/>
  <c r="F125" i="1"/>
  <c r="J22" i="10" l="1"/>
  <c r="M38" i="93"/>
  <c r="G19" i="78"/>
  <c r="D123" i="77"/>
  <c r="G22" i="10"/>
  <c r="G20" i="10"/>
  <c r="G19" i="10"/>
  <c r="G13" i="10"/>
  <c r="G18" i="10"/>
  <c r="G14" i="10"/>
  <c r="G16" i="10"/>
  <c r="G15" i="10"/>
  <c r="G10" i="10"/>
  <c r="G17" i="10"/>
  <c r="G11" i="10"/>
  <c r="G12" i="10"/>
  <c r="G9" i="10"/>
  <c r="G8" i="10"/>
  <c r="D22" i="10"/>
  <c r="G131" i="6"/>
  <c r="G132" i="6"/>
  <c r="G133" i="6"/>
  <c r="G134" i="6"/>
  <c r="G136" i="6"/>
  <c r="G130" i="6"/>
  <c r="G123" i="6"/>
  <c r="G124" i="6"/>
  <c r="G125" i="6"/>
  <c r="G126" i="6"/>
  <c r="G127" i="6"/>
  <c r="G128" i="6"/>
  <c r="G129" i="6"/>
  <c r="F124" i="1"/>
  <c r="H123" i="75"/>
  <c r="F123" i="75"/>
  <c r="D38" i="97" l="1"/>
  <c r="C38" i="97"/>
  <c r="M44" i="93"/>
  <c r="D8" i="77" l="1"/>
  <c r="D9" i="77"/>
  <c r="D10" i="77"/>
  <c r="D11" i="77"/>
  <c r="D12" i="77"/>
  <c r="D13" i="77"/>
  <c r="D14" i="77"/>
  <c r="D15" i="77"/>
  <c r="D16" i="77"/>
  <c r="D17" i="77"/>
  <c r="D18" i="77"/>
  <c r="D19" i="77"/>
  <c r="D20" i="77"/>
  <c r="D21" i="77"/>
  <c r="D22" i="77"/>
  <c r="D23" i="77"/>
  <c r="D24" i="77"/>
  <c r="D25" i="77"/>
  <c r="D26" i="77"/>
  <c r="D27" i="77"/>
  <c r="D28" i="77"/>
  <c r="D29" i="77"/>
  <c r="D30" i="77"/>
  <c r="D31" i="77"/>
  <c r="D32" i="77"/>
  <c r="D33" i="77"/>
  <c r="D34" i="77"/>
  <c r="D35" i="77"/>
  <c r="D36" i="77"/>
  <c r="D37" i="77"/>
  <c r="D38" i="77"/>
  <c r="D39" i="77"/>
  <c r="D40" i="77"/>
  <c r="D41" i="77"/>
  <c r="D42" i="77"/>
  <c r="D43" i="77"/>
  <c r="D44" i="77"/>
  <c r="D45" i="77"/>
  <c r="D46" i="77"/>
  <c r="D47" i="77"/>
  <c r="D48" i="77"/>
  <c r="D49" i="77"/>
  <c r="D50" i="77"/>
  <c r="D51" i="77"/>
  <c r="D52" i="77"/>
  <c r="D53" i="77"/>
  <c r="D54" i="77"/>
  <c r="D55" i="77"/>
  <c r="D56" i="77"/>
  <c r="D57" i="77"/>
  <c r="D58" i="77"/>
  <c r="D59" i="77"/>
  <c r="D60" i="77"/>
  <c r="D61" i="77"/>
  <c r="D62" i="77"/>
  <c r="D63" i="77"/>
  <c r="D64" i="77"/>
  <c r="D65" i="77"/>
  <c r="D66" i="77"/>
  <c r="D67" i="77"/>
  <c r="D68" i="77"/>
  <c r="D69" i="77"/>
  <c r="D70" i="77"/>
  <c r="D71" i="77"/>
  <c r="D72" i="77"/>
  <c r="D73" i="77"/>
  <c r="D74" i="77"/>
  <c r="D75" i="77"/>
  <c r="D76" i="77"/>
  <c r="D77" i="77"/>
  <c r="D78" i="77"/>
  <c r="D79" i="77"/>
  <c r="D80" i="77"/>
  <c r="D81" i="77"/>
  <c r="D82" i="77"/>
  <c r="D83" i="77"/>
  <c r="D84" i="77"/>
  <c r="D85" i="77"/>
  <c r="D86" i="77"/>
  <c r="D87" i="77"/>
  <c r="D88" i="77"/>
  <c r="D89" i="77"/>
  <c r="D90" i="77"/>
  <c r="D91" i="77"/>
  <c r="D92" i="77"/>
  <c r="D93" i="77"/>
  <c r="D94" i="77"/>
  <c r="D95" i="77"/>
  <c r="D96" i="77"/>
  <c r="D97" i="77"/>
  <c r="D98" i="77"/>
  <c r="D99" i="77"/>
  <c r="D100" i="77"/>
  <c r="D101" i="77"/>
  <c r="D102" i="77"/>
  <c r="D103" i="77"/>
  <c r="D104" i="77"/>
  <c r="D105" i="77"/>
  <c r="D106" i="77"/>
  <c r="D107" i="77"/>
  <c r="D108" i="77"/>
  <c r="D109" i="77"/>
  <c r="D110" i="77"/>
  <c r="D111" i="77"/>
  <c r="D112" i="77"/>
  <c r="D113" i="77"/>
  <c r="D114" i="77"/>
  <c r="D115" i="77"/>
  <c r="D116" i="77"/>
  <c r="D117" i="77"/>
  <c r="D118" i="77"/>
  <c r="D119" i="77"/>
  <c r="D120" i="77"/>
  <c r="D121" i="77"/>
  <c r="D122" i="77"/>
  <c r="D7" i="77"/>
  <c r="D6" i="106"/>
  <c r="E6" i="106" s="1"/>
  <c r="D7" i="106"/>
  <c r="E7" i="106" s="1"/>
  <c r="D8" i="106"/>
  <c r="E8" i="106" s="1"/>
  <c r="D9" i="106"/>
  <c r="E9" i="106" s="1"/>
  <c r="D10" i="106"/>
  <c r="E10" i="106" s="1"/>
  <c r="D11" i="106"/>
  <c r="E11" i="106" s="1"/>
  <c r="D12" i="106"/>
  <c r="E12" i="106" s="1"/>
  <c r="D13" i="106"/>
  <c r="E13" i="106" s="1"/>
  <c r="D14" i="106"/>
  <c r="E14" i="106" s="1"/>
  <c r="D15" i="106"/>
  <c r="E15" i="106" s="1"/>
  <c r="D16" i="106"/>
  <c r="E16" i="106" s="1"/>
  <c r="F122" i="75" l="1"/>
  <c r="H121" i="75"/>
  <c r="H122" i="75"/>
  <c r="M7" i="93" l="1"/>
  <c r="M8" i="93"/>
  <c r="M9" i="93"/>
  <c r="M10" i="93"/>
  <c r="M11" i="93"/>
  <c r="M39" i="93"/>
  <c r="M12" i="93"/>
  <c r="M13" i="93"/>
  <c r="M14" i="93"/>
  <c r="M15" i="93"/>
  <c r="M42" i="93"/>
  <c r="M43" i="93"/>
  <c r="M16" i="93"/>
  <c r="M17" i="93"/>
  <c r="M18" i="93"/>
  <c r="M19" i="93"/>
  <c r="M20" i="93"/>
  <c r="M21" i="93"/>
  <c r="M22" i="93"/>
  <c r="M23" i="93"/>
  <c r="M24" i="93"/>
  <c r="M25" i="93"/>
  <c r="M26" i="93"/>
  <c r="M27" i="93"/>
  <c r="M40" i="93"/>
  <c r="M28" i="93"/>
  <c r="M29" i="93"/>
  <c r="M30" i="93"/>
  <c r="M31" i="93"/>
  <c r="M32" i="93"/>
  <c r="M33" i="93"/>
  <c r="M34" i="93"/>
  <c r="M35" i="93"/>
  <c r="M41" i="93"/>
  <c r="M6" i="93"/>
  <c r="D21" i="91"/>
  <c r="E21" i="91" s="1"/>
  <c r="G18" i="78"/>
  <c r="D6" i="91" l="1"/>
  <c r="E6" i="91" s="1"/>
  <c r="D7" i="91"/>
  <c r="E7" i="91" s="1"/>
  <c r="D8" i="91"/>
  <c r="E8" i="91" s="1"/>
  <c r="D9" i="91"/>
  <c r="E9" i="91" s="1"/>
  <c r="D10" i="91"/>
  <c r="E10" i="91" s="1"/>
  <c r="D11" i="91"/>
  <c r="E11" i="91" s="1"/>
  <c r="D12" i="91"/>
  <c r="E12" i="91" s="1"/>
  <c r="D15" i="91"/>
  <c r="E15" i="91" s="1"/>
  <c r="D16" i="91"/>
  <c r="E16" i="91" s="1"/>
  <c r="D17" i="91"/>
  <c r="E17" i="91" s="1"/>
  <c r="D13" i="91"/>
  <c r="E13" i="91" s="1"/>
  <c r="D14" i="91"/>
  <c r="E14" i="91" s="1"/>
  <c r="D18" i="91"/>
  <c r="E18" i="91" s="1"/>
  <c r="D20" i="91"/>
  <c r="E20" i="91" s="1"/>
  <c r="G7" i="78"/>
  <c r="G8" i="78"/>
  <c r="G9" i="78"/>
  <c r="G10" i="78"/>
  <c r="G11" i="78"/>
  <c r="G12" i="78"/>
  <c r="G13" i="78"/>
  <c r="G14" i="78"/>
  <c r="G15" i="78"/>
  <c r="G16" i="78"/>
  <c r="G17" i="78"/>
  <c r="D7" i="75"/>
  <c r="F7" i="75"/>
  <c r="D8" i="75"/>
  <c r="F8" i="75"/>
  <c r="D9" i="75"/>
  <c r="F9" i="75"/>
  <c r="D10" i="75"/>
  <c r="F10" i="75"/>
  <c r="D11" i="75"/>
  <c r="F11" i="75"/>
  <c r="D12" i="75"/>
  <c r="F12" i="75"/>
  <c r="D13" i="75"/>
  <c r="F13" i="75"/>
  <c r="D14" i="75"/>
  <c r="F14" i="75"/>
  <c r="D15" i="75"/>
  <c r="F15" i="75"/>
  <c r="D16" i="75"/>
  <c r="F16" i="75"/>
  <c r="D17" i="75"/>
  <c r="F17" i="75"/>
  <c r="D18" i="75"/>
  <c r="F18" i="75"/>
  <c r="D19" i="75"/>
  <c r="F19" i="75"/>
  <c r="D20" i="75"/>
  <c r="F20" i="75"/>
  <c r="D21" i="75"/>
  <c r="F21" i="75"/>
  <c r="D22" i="75"/>
  <c r="F22" i="75"/>
  <c r="D23" i="75"/>
  <c r="F23" i="75"/>
  <c r="D24" i="75"/>
  <c r="F24" i="75"/>
  <c r="D25" i="75"/>
  <c r="F25" i="75"/>
  <c r="D26" i="75"/>
  <c r="F26" i="75"/>
  <c r="D27" i="75"/>
  <c r="F27" i="75"/>
  <c r="D28" i="75"/>
  <c r="F28" i="75"/>
  <c r="D29" i="75"/>
  <c r="F29" i="75"/>
  <c r="D30" i="75"/>
  <c r="F30" i="75"/>
  <c r="D31" i="75"/>
  <c r="F31" i="75"/>
  <c r="D32" i="75"/>
  <c r="F32" i="75"/>
  <c r="D33" i="75"/>
  <c r="F33" i="75"/>
  <c r="D34" i="75"/>
  <c r="F34" i="75"/>
  <c r="D35" i="75"/>
  <c r="F35" i="75"/>
  <c r="D36" i="75"/>
  <c r="F36" i="75"/>
  <c r="D37" i="75"/>
  <c r="F37" i="75"/>
  <c r="D38" i="75"/>
  <c r="F38" i="75"/>
  <c r="D39" i="75"/>
  <c r="F39" i="75"/>
  <c r="D40" i="75"/>
  <c r="F40" i="75"/>
  <c r="D41" i="75"/>
  <c r="F41" i="75"/>
  <c r="D42" i="75"/>
  <c r="F42" i="75"/>
  <c r="D43" i="75"/>
  <c r="F43" i="75"/>
  <c r="D44" i="75"/>
  <c r="F44" i="75"/>
  <c r="D45" i="75"/>
  <c r="F45" i="75"/>
  <c r="D46" i="75"/>
  <c r="F46" i="75"/>
  <c r="D47" i="75"/>
  <c r="F47" i="75"/>
  <c r="D48" i="75"/>
  <c r="F48" i="75"/>
  <c r="D49" i="75"/>
  <c r="F49" i="75"/>
  <c r="D50" i="75"/>
  <c r="F50" i="75"/>
  <c r="D51" i="75"/>
  <c r="F51" i="75"/>
  <c r="D52" i="75"/>
  <c r="F52" i="75"/>
  <c r="D53" i="75"/>
  <c r="F53" i="75"/>
  <c r="D54" i="75"/>
  <c r="F54" i="75"/>
  <c r="D55" i="75"/>
  <c r="F55" i="75"/>
  <c r="D56" i="75"/>
  <c r="F56" i="75"/>
  <c r="D57" i="75"/>
  <c r="F57" i="75"/>
  <c r="D58" i="75"/>
  <c r="F58" i="75"/>
  <c r="D59" i="75"/>
  <c r="F59" i="75"/>
  <c r="D60" i="75"/>
  <c r="F60" i="75"/>
  <c r="D61" i="75"/>
  <c r="F61" i="75"/>
  <c r="D62" i="75"/>
  <c r="F62" i="75"/>
  <c r="D63" i="75"/>
  <c r="F63" i="75"/>
  <c r="D64" i="75"/>
  <c r="F64" i="75"/>
  <c r="D65" i="75"/>
  <c r="F65" i="75"/>
  <c r="D66" i="75"/>
  <c r="F66" i="75"/>
  <c r="D67" i="75"/>
  <c r="F67" i="75"/>
  <c r="D68" i="75"/>
  <c r="F68" i="75"/>
  <c r="D69" i="75"/>
  <c r="F69" i="75"/>
  <c r="D70" i="75"/>
  <c r="F70" i="75"/>
  <c r="D71" i="75"/>
  <c r="F71" i="75"/>
  <c r="D72" i="75"/>
  <c r="F72" i="75"/>
  <c r="D73" i="75"/>
  <c r="F73" i="75"/>
  <c r="D74" i="75"/>
  <c r="F74" i="75"/>
  <c r="D75" i="75"/>
  <c r="F75" i="75"/>
  <c r="D76" i="75"/>
  <c r="F76" i="75"/>
  <c r="D77" i="75"/>
  <c r="F77" i="75"/>
  <c r="D78" i="75"/>
  <c r="F78" i="75"/>
  <c r="D79" i="75"/>
  <c r="F79" i="75"/>
  <c r="D80" i="75"/>
  <c r="F80" i="75"/>
  <c r="D81" i="75"/>
  <c r="F81" i="75"/>
  <c r="D82" i="75"/>
  <c r="F82" i="75"/>
  <c r="D83" i="75"/>
  <c r="F83" i="75"/>
  <c r="D84" i="75"/>
  <c r="F84" i="75"/>
  <c r="D85" i="75"/>
  <c r="F85" i="75"/>
  <c r="D86" i="75"/>
  <c r="F86" i="75"/>
  <c r="D87" i="75"/>
  <c r="F87" i="75"/>
  <c r="D88" i="75"/>
  <c r="F88" i="75"/>
  <c r="D89" i="75"/>
  <c r="F89" i="75"/>
  <c r="D90" i="75"/>
  <c r="F90" i="75"/>
  <c r="D91" i="75"/>
  <c r="F91" i="75"/>
  <c r="D92" i="75"/>
  <c r="F92" i="75"/>
  <c r="D93" i="75"/>
  <c r="F93" i="75"/>
  <c r="D94" i="75"/>
  <c r="F94" i="75"/>
  <c r="D95" i="75"/>
  <c r="F95" i="75"/>
  <c r="D96" i="75"/>
  <c r="F96" i="75"/>
  <c r="D97" i="75"/>
  <c r="F97" i="75"/>
  <c r="D98" i="75"/>
  <c r="F98" i="75"/>
  <c r="D99" i="75"/>
  <c r="F99" i="75"/>
  <c r="D100" i="75"/>
  <c r="F100" i="75"/>
  <c r="D101" i="75"/>
  <c r="F101" i="75"/>
  <c r="D102" i="75"/>
  <c r="F102" i="75"/>
  <c r="D103" i="75"/>
  <c r="F103" i="75"/>
  <c r="D104" i="75"/>
  <c r="F104" i="75"/>
  <c r="D105" i="75"/>
  <c r="F105" i="75"/>
  <c r="D106" i="75"/>
  <c r="F106" i="75"/>
  <c r="D107" i="75"/>
  <c r="F107" i="75"/>
  <c r="H107" i="75"/>
  <c r="D108" i="75"/>
  <c r="F108" i="75"/>
  <c r="H108" i="75"/>
  <c r="D109" i="75"/>
  <c r="F109" i="75"/>
  <c r="H109" i="75"/>
  <c r="D110" i="75"/>
  <c r="F110" i="75"/>
  <c r="H110" i="75"/>
  <c r="D111" i="75"/>
  <c r="F111" i="75"/>
  <c r="H111" i="75"/>
  <c r="D112" i="75"/>
  <c r="F112" i="75"/>
  <c r="H112" i="75"/>
  <c r="D113" i="75"/>
  <c r="F113" i="75"/>
  <c r="H113" i="75"/>
  <c r="D114" i="75"/>
  <c r="F114" i="75"/>
  <c r="H114" i="75"/>
  <c r="D115" i="75"/>
  <c r="F115" i="75"/>
  <c r="H115" i="75"/>
  <c r="D116" i="75"/>
  <c r="F116" i="75"/>
  <c r="H116" i="75"/>
  <c r="D117" i="75"/>
  <c r="F117" i="75"/>
  <c r="H117" i="75"/>
  <c r="D118" i="75"/>
  <c r="F118" i="75"/>
  <c r="H118" i="75"/>
  <c r="D119" i="75"/>
  <c r="F119" i="75"/>
  <c r="H119" i="75"/>
  <c r="D120" i="75"/>
  <c r="F120" i="75"/>
  <c r="H120" i="75"/>
  <c r="D121" i="75"/>
  <c r="F121" i="75"/>
  <c r="D122" i="75"/>
  <c r="D19" i="91" l="1"/>
  <c r="E19" i="91" s="1"/>
  <c r="D5" i="91"/>
  <c r="E5" i="91" s="1"/>
  <c r="G113" i="6" l="1"/>
  <c r="G114" i="6"/>
  <c r="G115" i="6"/>
  <c r="G117" i="6"/>
  <c r="G118" i="6"/>
  <c r="G119" i="6"/>
  <c r="G120" i="6"/>
  <c r="G122" i="6"/>
  <c r="F123" i="1" l="1"/>
  <c r="F122" i="1"/>
  <c r="G103" i="6" l="1"/>
  <c r="G104" i="6"/>
  <c r="G105" i="6"/>
  <c r="G106" i="6"/>
  <c r="G107" i="6"/>
  <c r="G109" i="6"/>
  <c r="G110" i="6"/>
  <c r="G111" i="6"/>
  <c r="G112" i="6"/>
  <c r="F101" i="6" l="1"/>
  <c r="G101" i="6" s="1"/>
  <c r="F100" i="6"/>
  <c r="G100" i="6" s="1"/>
  <c r="F99" i="6"/>
  <c r="G99" i="6" s="1"/>
  <c r="F98" i="6"/>
  <c r="G98" i="6" s="1"/>
  <c r="F97" i="6"/>
  <c r="G97" i="6" s="1"/>
  <c r="F96" i="6"/>
  <c r="G96" i="6" s="1"/>
  <c r="F95" i="6"/>
  <c r="G95" i="6" s="1"/>
  <c r="F93" i="6"/>
  <c r="G93" i="6" s="1"/>
  <c r="F92" i="6"/>
  <c r="G92" i="6" s="1"/>
  <c r="F91" i="6"/>
  <c r="G91" i="6" s="1"/>
  <c r="F90" i="6"/>
  <c r="G90" i="6" s="1"/>
  <c r="F89" i="6"/>
  <c r="G89" i="6" s="1"/>
  <c r="F87" i="6"/>
  <c r="G87" i="6" s="1"/>
  <c r="F86" i="6"/>
  <c r="G86" i="6" s="1"/>
  <c r="F85" i="6"/>
  <c r="G85" i="6" s="1"/>
  <c r="F84" i="6"/>
  <c r="G84" i="6" s="1"/>
  <c r="F83" i="6"/>
  <c r="G83" i="6" s="1"/>
  <c r="F82" i="6"/>
  <c r="G82" i="6" s="1"/>
  <c r="F81" i="6"/>
  <c r="G81" i="6" s="1"/>
  <c r="F79" i="6"/>
  <c r="G79" i="6" s="1"/>
  <c r="F78" i="6"/>
  <c r="G78" i="6" s="1"/>
  <c r="F77" i="6"/>
  <c r="G77" i="6" s="1"/>
  <c r="F76" i="6"/>
  <c r="G76" i="6" s="1"/>
  <c r="F75" i="6"/>
  <c r="G75" i="6" s="1"/>
  <c r="F73" i="6"/>
  <c r="G73" i="6" s="1"/>
  <c r="F72" i="6"/>
  <c r="G72" i="6" s="1"/>
  <c r="F71" i="6"/>
  <c r="G71" i="6" s="1"/>
  <c r="F70" i="6"/>
  <c r="G70" i="6" s="1"/>
  <c r="F69" i="6"/>
  <c r="G69" i="6" s="1"/>
  <c r="F68" i="6"/>
  <c r="G68" i="6" s="1"/>
  <c r="F67" i="6"/>
  <c r="G67" i="6" s="1"/>
  <c r="F65" i="6"/>
  <c r="G65" i="6" s="1"/>
  <c r="F64" i="6"/>
  <c r="G64" i="6" s="1"/>
  <c r="F63" i="6"/>
  <c r="G63" i="6" s="1"/>
  <c r="F62" i="6"/>
  <c r="G62" i="6" s="1"/>
  <c r="F61" i="6"/>
  <c r="G61" i="6" s="1"/>
  <c r="F59" i="6"/>
  <c r="G59" i="6" s="1"/>
  <c r="F58" i="6"/>
  <c r="G58" i="6" s="1"/>
  <c r="F57" i="6"/>
  <c r="G57" i="6" s="1"/>
  <c r="F56" i="6"/>
  <c r="G56" i="6" s="1"/>
  <c r="F55" i="6"/>
  <c r="G55" i="6" s="1"/>
  <c r="F54" i="6"/>
  <c r="G54" i="6" s="1"/>
  <c r="F53" i="6"/>
  <c r="G53" i="6" s="1"/>
  <c r="F51" i="6"/>
  <c r="G51" i="6" s="1"/>
  <c r="F50" i="6"/>
  <c r="G50" i="6" s="1"/>
  <c r="F49" i="6"/>
  <c r="G49" i="6" s="1"/>
  <c r="F48" i="6"/>
  <c r="G48" i="6" s="1"/>
  <c r="F47" i="6"/>
  <c r="G47" i="6" s="1"/>
  <c r="F45" i="6"/>
  <c r="G45" i="6" s="1"/>
  <c r="F44" i="6"/>
  <c r="G44" i="6" s="1"/>
  <c r="F43" i="6"/>
  <c r="G43" i="6" s="1"/>
  <c r="F42" i="6"/>
  <c r="G42" i="6" s="1"/>
  <c r="F41" i="6"/>
  <c r="G41" i="6" s="1"/>
  <c r="F40" i="6"/>
  <c r="G40" i="6" s="1"/>
  <c r="F39" i="6"/>
  <c r="G39" i="6" s="1"/>
  <c r="F37" i="6"/>
  <c r="G37" i="6" s="1"/>
  <c r="F36" i="6"/>
  <c r="G36" i="6" s="1"/>
  <c r="F35" i="6"/>
  <c r="G35" i="6" s="1"/>
  <c r="F34" i="6"/>
  <c r="G34" i="6" s="1"/>
  <c r="F33" i="6"/>
  <c r="G33" i="6" s="1"/>
  <c r="F31" i="6"/>
  <c r="G31" i="6" s="1"/>
  <c r="F30" i="6"/>
  <c r="G30" i="6" s="1"/>
  <c r="F29" i="6"/>
  <c r="G29" i="6" s="1"/>
  <c r="F28" i="6"/>
  <c r="G28" i="6" s="1"/>
  <c r="F27" i="6"/>
  <c r="G27" i="6" s="1"/>
  <c r="F26" i="6"/>
  <c r="G26" i="6" s="1"/>
  <c r="F25" i="6"/>
  <c r="G25" i="6" s="1"/>
  <c r="F23" i="6"/>
  <c r="G23" i="6" s="1"/>
  <c r="F22" i="6"/>
  <c r="G22" i="6" s="1"/>
  <c r="F21" i="6"/>
  <c r="G21" i="6" s="1"/>
  <c r="F20" i="6"/>
  <c r="G20" i="6" s="1"/>
  <c r="F19" i="6"/>
  <c r="G19" i="6" s="1"/>
  <c r="F17" i="6"/>
  <c r="G17" i="6" s="1"/>
  <c r="F16" i="6"/>
  <c r="G16" i="6" s="1"/>
  <c r="F15" i="6"/>
  <c r="G15" i="6" s="1"/>
  <c r="F14" i="6"/>
  <c r="G14" i="6" s="1"/>
  <c r="F13" i="6"/>
  <c r="G13" i="6" s="1"/>
  <c r="F12" i="6"/>
  <c r="G12" i="6" s="1"/>
  <c r="F11" i="6"/>
  <c r="G11" i="6" s="1"/>
  <c r="F10" i="6"/>
  <c r="G10" i="6" s="1"/>
  <c r="F9" i="6"/>
  <c r="G9" i="6" s="1"/>
  <c r="F8" i="6"/>
  <c r="G8" i="6" s="1"/>
  <c r="F7" i="6"/>
  <c r="G7" i="6" s="1"/>
  <c r="F6" i="6"/>
  <c r="G6" i="6" s="1"/>
  <c r="E121" i="1"/>
  <c r="F121" i="1" s="1"/>
  <c r="E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120" i="1" l="1"/>
  <c r="D18" i="10" l="1"/>
  <c r="D14" i="10"/>
  <c r="D16" i="10"/>
  <c r="D8" i="10"/>
  <c r="D15" i="10"/>
  <c r="D20" i="10"/>
  <c r="D19" i="10"/>
  <c r="D11" i="10"/>
  <c r="D9" i="10"/>
  <c r="D10" i="10"/>
  <c r="D17" i="10"/>
  <c r="D13" i="10"/>
  <c r="D12" i="10"/>
</calcChain>
</file>

<file path=xl/sharedStrings.xml><?xml version="1.0" encoding="utf-8"?>
<sst xmlns="http://schemas.openxmlformats.org/spreadsheetml/2006/main" count="1146" uniqueCount="502">
  <si>
    <t>Year</t>
  </si>
  <si>
    <t>Males</t>
  </si>
  <si>
    <t>Females</t>
  </si>
  <si>
    <t>Total</t>
  </si>
  <si>
    <t>% females</t>
  </si>
  <si>
    <t>1991 onwards figures are those aged 16 and over</t>
  </si>
  <si>
    <t>1941 is average of 1931 and 1951</t>
  </si>
  <si>
    <t xml:space="preserve">Total </t>
  </si>
  <si>
    <t>Females %</t>
  </si>
  <si>
    <t xml:space="preserve"> </t>
  </si>
  <si>
    <t>January</t>
  </si>
  <si>
    <t>February</t>
  </si>
  <si>
    <t>March</t>
  </si>
  <si>
    <t>April</t>
  </si>
  <si>
    <t>May</t>
  </si>
  <si>
    <t>June</t>
  </si>
  <si>
    <t>July</t>
  </si>
  <si>
    <t>August</t>
  </si>
  <si>
    <t>September</t>
  </si>
  <si>
    <t>October</t>
  </si>
  <si>
    <t>November</t>
  </si>
  <si>
    <t>December</t>
  </si>
  <si>
    <t>Adults</t>
  </si>
  <si>
    <t>Greater 6 months to less than 12</t>
  </si>
  <si>
    <t>12 months to less than 4 years</t>
  </si>
  <si>
    <t>4 years or more determinate</t>
  </si>
  <si>
    <t>Indeterminate</t>
  </si>
  <si>
    <t>Recall</t>
  </si>
  <si>
    <t>Less than one year</t>
  </si>
  <si>
    <t>1 - 4 years</t>
  </si>
  <si>
    <t>Over 4 years determinate</t>
  </si>
  <si>
    <t>VATP</t>
  </si>
  <si>
    <t>Drug offences</t>
  </si>
  <si>
    <t>Offence not recorded</t>
  </si>
  <si>
    <t>Remand</t>
  </si>
  <si>
    <t>Sexual offences</t>
  </si>
  <si>
    <t>Robbery</t>
  </si>
  <si>
    <t>Theft offences</t>
  </si>
  <si>
    <t>Criminal damage and arson</t>
  </si>
  <si>
    <t>Possession of weapons</t>
  </si>
  <si>
    <t>Public order offences</t>
  </si>
  <si>
    <t>Summary motoring</t>
  </si>
  <si>
    <t>15-17</t>
  </si>
  <si>
    <t>18-20</t>
  </si>
  <si>
    <t>30-39</t>
  </si>
  <si>
    <t>40-49</t>
  </si>
  <si>
    <t>50-59</t>
  </si>
  <si>
    <t>60+</t>
  </si>
  <si>
    <t>Number</t>
  </si>
  <si>
    <t>%</t>
  </si>
  <si>
    <t>15-20</t>
  </si>
  <si>
    <t>21-29</t>
  </si>
  <si>
    <t>50+</t>
  </si>
  <si>
    <t>Nationality</t>
  </si>
  <si>
    <t>White</t>
  </si>
  <si>
    <t>Mixed</t>
  </si>
  <si>
    <t>Asian or Asian British</t>
  </si>
  <si>
    <t>Black or Black British</t>
  </si>
  <si>
    <t>Chinese or other ethnic group</t>
  </si>
  <si>
    <t>Ethnicity</t>
  </si>
  <si>
    <t>Christian</t>
  </si>
  <si>
    <t>Muslim</t>
  </si>
  <si>
    <t>Hindu</t>
  </si>
  <si>
    <t>Sikh</t>
  </si>
  <si>
    <t>Buddhist</t>
  </si>
  <si>
    <t>Jewish</t>
  </si>
  <si>
    <t>No religion</t>
  </si>
  <si>
    <t>Religion</t>
  </si>
  <si>
    <t>Not stated/Unrecorded</t>
  </si>
  <si>
    <t>Other/non-recognised</t>
  </si>
  <si>
    <t>Not recorded</t>
  </si>
  <si>
    <t>Male</t>
  </si>
  <si>
    <t>Female</t>
  </si>
  <si>
    <t>Africa</t>
  </si>
  <si>
    <t>Asia</t>
  </si>
  <si>
    <t>Middle East</t>
  </si>
  <si>
    <t>North America</t>
  </si>
  <si>
    <t>Oceania</t>
  </si>
  <si>
    <t>West Indies</t>
  </si>
  <si>
    <t>Somalian</t>
  </si>
  <si>
    <t>Pakistani</t>
  </si>
  <si>
    <t>Irish</t>
  </si>
  <si>
    <t>Lithuanian</t>
  </si>
  <si>
    <t>Polish</t>
  </si>
  <si>
    <t>Portuguese</t>
  </si>
  <si>
    <t>Romanian</t>
  </si>
  <si>
    <t>Jamaican</t>
  </si>
  <si>
    <t xml:space="preserve">Other </t>
  </si>
  <si>
    <t>Population</t>
  </si>
  <si>
    <t>Altcourse</t>
  </si>
  <si>
    <t>Ashfield</t>
  </si>
  <si>
    <t>Askham Grange</t>
  </si>
  <si>
    <t>Aylesbury</t>
  </si>
  <si>
    <t>Bedford</t>
  </si>
  <si>
    <t>Belmarsh</t>
  </si>
  <si>
    <t>Birmingham</t>
  </si>
  <si>
    <t>Brinsford</t>
  </si>
  <si>
    <t>Bristol</t>
  </si>
  <si>
    <t>Brixton</t>
  </si>
  <si>
    <t>Bronzefield</t>
  </si>
  <si>
    <t>Buckley Hall</t>
  </si>
  <si>
    <t>Bullingdon</t>
  </si>
  <si>
    <t>Bure</t>
  </si>
  <si>
    <t>Cardiff</t>
  </si>
  <si>
    <t>Channings Wood</t>
  </si>
  <si>
    <t>Chelmsford</t>
  </si>
  <si>
    <t>Coldingley</t>
  </si>
  <si>
    <t>Cookham Wood</t>
  </si>
  <si>
    <t>Dartmoor</t>
  </si>
  <si>
    <t>Deerbolt</t>
  </si>
  <si>
    <t>Doncaster</t>
  </si>
  <si>
    <t>Dovegate</t>
  </si>
  <si>
    <t>Downview</t>
  </si>
  <si>
    <t>Drake Hall</t>
  </si>
  <si>
    <t>Durham</t>
  </si>
  <si>
    <t>East Sutton Park</t>
  </si>
  <si>
    <t>Eastwood Park</t>
  </si>
  <si>
    <t>Erlestoke</t>
  </si>
  <si>
    <t>Exeter</t>
  </si>
  <si>
    <t>Featherstone</t>
  </si>
  <si>
    <t>Feltham</t>
  </si>
  <si>
    <t>Ford</t>
  </si>
  <si>
    <t>Forest Bank</t>
  </si>
  <si>
    <t>Foston Hall</t>
  </si>
  <si>
    <t>Frankland</t>
  </si>
  <si>
    <t>Full Sutton</t>
  </si>
  <si>
    <t>Garth</t>
  </si>
  <si>
    <t>Gartree</t>
  </si>
  <si>
    <t>Guys Marsh</t>
  </si>
  <si>
    <t>Hatfield</t>
  </si>
  <si>
    <t>Haverigg</t>
  </si>
  <si>
    <t>Hewell</t>
  </si>
  <si>
    <t>High Down</t>
  </si>
  <si>
    <t>Hindley</t>
  </si>
  <si>
    <t>Hollesley Bay</t>
  </si>
  <si>
    <t>Holme House</t>
  </si>
  <si>
    <t>Hull</t>
  </si>
  <si>
    <t>Humber</t>
  </si>
  <si>
    <t>Huntercombe</t>
  </si>
  <si>
    <t>Isis</t>
  </si>
  <si>
    <t>Isle of Wight</t>
  </si>
  <si>
    <t>Kirkham</t>
  </si>
  <si>
    <t>Lancaster Farms</t>
  </si>
  <si>
    <t>Leeds</t>
  </si>
  <si>
    <t>Leicester</t>
  </si>
  <si>
    <t>Lewes</t>
  </si>
  <si>
    <t>Leyhill</t>
  </si>
  <si>
    <t>Lincoln</t>
  </si>
  <si>
    <t>Lindholme</t>
  </si>
  <si>
    <t>Littlehey</t>
  </si>
  <si>
    <t>Liverpool</t>
  </si>
  <si>
    <t>Long Lartin</t>
  </si>
  <si>
    <t>Low Newton</t>
  </si>
  <si>
    <t>Lowdham Grange</t>
  </si>
  <si>
    <t>Maidstone</t>
  </si>
  <si>
    <t>Manchester</t>
  </si>
  <si>
    <t>Moorland</t>
  </si>
  <si>
    <t>New Hall</t>
  </si>
  <si>
    <t>North Sea Camp</t>
  </si>
  <si>
    <t>Northumberland</t>
  </si>
  <si>
    <t>Norwich</t>
  </si>
  <si>
    <t>Nottingham</t>
  </si>
  <si>
    <t>Oakwood</t>
  </si>
  <si>
    <t>Onley</t>
  </si>
  <si>
    <t>Parc</t>
  </si>
  <si>
    <t>Pentonville</t>
  </si>
  <si>
    <t>Portland</t>
  </si>
  <si>
    <t>Preston</t>
  </si>
  <si>
    <t>Ranby</t>
  </si>
  <si>
    <t>Risley</t>
  </si>
  <si>
    <t>Rochester</t>
  </si>
  <si>
    <t>Rye Hill</t>
  </si>
  <si>
    <t>Send</t>
  </si>
  <si>
    <t>Stafford</t>
  </si>
  <si>
    <t>Stocken</t>
  </si>
  <si>
    <t>Stoke Heath</t>
  </si>
  <si>
    <t>Styal</t>
  </si>
  <si>
    <t>Sudbury</t>
  </si>
  <si>
    <t>Swansea</t>
  </si>
  <si>
    <t>Swinfen Hall</t>
  </si>
  <si>
    <t>Thameside</t>
  </si>
  <si>
    <t>Thorn Cross</t>
  </si>
  <si>
    <t>Usk / Prescoed</t>
  </si>
  <si>
    <t>Wakefield</t>
  </si>
  <si>
    <t>Wandsworth</t>
  </si>
  <si>
    <t>Warren Hill</t>
  </si>
  <si>
    <t>Wayland</t>
  </si>
  <si>
    <t>Wealstun</t>
  </si>
  <si>
    <t>Werrington</t>
  </si>
  <si>
    <t>Wetherby</t>
  </si>
  <si>
    <t>Whatton</t>
  </si>
  <si>
    <t>Whitemoor</t>
  </si>
  <si>
    <t>Winchester</t>
  </si>
  <si>
    <t>Woodhill</t>
  </si>
  <si>
    <t>Wormwood Scrubs</t>
  </si>
  <si>
    <t>Wymott</t>
  </si>
  <si>
    <t>1996/97</t>
  </si>
  <si>
    <t>1997/98</t>
  </si>
  <si>
    <t>1998/99</t>
  </si>
  <si>
    <t>2001/02</t>
  </si>
  <si>
    <t>2002/03</t>
  </si>
  <si>
    <t>2003/04</t>
  </si>
  <si>
    <t>2004/05</t>
  </si>
  <si>
    <t>2006/07</t>
  </si>
  <si>
    <t>2007/08</t>
  </si>
  <si>
    <t>2008/09</t>
  </si>
  <si>
    <t>2009/10</t>
  </si>
  <si>
    <t>2010/11</t>
  </si>
  <si>
    <t>2011/12</t>
  </si>
  <si>
    <t>1999/00</t>
  </si>
  <si>
    <t>2000/01</t>
  </si>
  <si>
    <t>2005/06</t>
  </si>
  <si>
    <t>2012/13</t>
  </si>
  <si>
    <t>2013/14</t>
  </si>
  <si>
    <t>2014/15</t>
  </si>
  <si>
    <t>% Female</t>
  </si>
  <si>
    <t>MoJ, Offender Management Statistics Quarterly, various years</t>
  </si>
  <si>
    <t>Less than or equal to 6 months</t>
  </si>
  <si>
    <t>Average</t>
  </si>
  <si>
    <t>The Mount</t>
  </si>
  <si>
    <t>Grendon / Springhill</t>
  </si>
  <si>
    <t>Kirklevington Grange</t>
  </si>
  <si>
    <t>MoJ, Offender Management Statistics Quarterly, Various Years</t>
  </si>
  <si>
    <t>2015/16</t>
  </si>
  <si>
    <t>..</t>
  </si>
  <si>
    <t>2015-16</t>
  </si>
  <si>
    <t>At end of</t>
  </si>
  <si>
    <t>Berwyn</t>
  </si>
  <si>
    <t>2016-17</t>
  </si>
  <si>
    <t>2016/17</t>
  </si>
  <si>
    <t>England &amp; Wales</t>
  </si>
  <si>
    <r>
      <t xml:space="preserve">Source: MoJ, </t>
    </r>
    <r>
      <rPr>
        <i/>
        <sz val="8"/>
        <color theme="1" tint="0.249977111117893"/>
        <rFont val="Open Sans"/>
        <family val="2"/>
      </rPr>
      <t>Offender Management Statistics Quarterly</t>
    </r>
  </si>
  <si>
    <t>2014-15</t>
  </si>
  <si>
    <t>All nationalities</t>
  </si>
  <si>
    <t>British Nationals</t>
  </si>
  <si>
    <t>Foreign Nationals</t>
  </si>
  <si>
    <t>Nationality not recorded</t>
  </si>
  <si>
    <t>Central and South America</t>
  </si>
  <si>
    <t>All foreign nationals</t>
  </si>
  <si>
    <t>% of foreign national prisoners</t>
  </si>
  <si>
    <t>HMP Altcourse - G4S Justice Services</t>
  </si>
  <si>
    <t>HMP Ashfield - Serco Custodial Services</t>
  </si>
  <si>
    <t>HMP Birmingham - G4S Justice Services</t>
  </si>
  <si>
    <t>HMP Bronzefield - Sodexo Justice Services</t>
  </si>
  <si>
    <t>HMP Doncaster - Serco Custodial Services</t>
  </si>
  <si>
    <t>HMP Dovegate - Serco Custodial Services</t>
  </si>
  <si>
    <t>HMP/YOI Forest Bank - Sodexo Justice Services</t>
  </si>
  <si>
    <t>HMP Lowdham Grange - Serco Custodial Services</t>
  </si>
  <si>
    <t>HMP Oakwood – G4S Justice Services</t>
  </si>
  <si>
    <t>HMP/YOI Parc - G4S Justice Services</t>
  </si>
  <si>
    <t>HMP Peterborough - Sodexo Justice Services</t>
  </si>
  <si>
    <t>HMP Rye Hill - G4S Justice Services</t>
  </si>
  <si>
    <t>HMP Thameside – Serco</t>
  </si>
  <si>
    <t>HMP Northumberland - Sodexo Justice Services</t>
  </si>
  <si>
    <t>Date privatised</t>
  </si>
  <si>
    <t>Date built</t>
  </si>
  <si>
    <t>Projection</t>
  </si>
  <si>
    <t>Scotland</t>
  </si>
  <si>
    <t>England</t>
  </si>
  <si>
    <t>per 100,000</t>
  </si>
  <si>
    <t>% prisoners</t>
  </si>
  <si>
    <t>Scottish population</t>
  </si>
  <si>
    <t>Average daily prison population</t>
  </si>
  <si>
    <t xml:space="preserve">Female </t>
  </si>
  <si>
    <t>2013-14</t>
  </si>
  <si>
    <t>65+</t>
  </si>
  <si>
    <t>55-64</t>
  </si>
  <si>
    <t>45-54</t>
  </si>
  <si>
    <t>35-44</t>
  </si>
  <si>
    <t>25-34</t>
  </si>
  <si>
    <t>16-24</t>
  </si>
  <si>
    <t>None</t>
  </si>
  <si>
    <t xml:space="preserve">Hindu </t>
  </si>
  <si>
    <t xml:space="preserve">  </t>
  </si>
  <si>
    <t>Non-criminal</t>
  </si>
  <si>
    <t>Immediate custody</t>
  </si>
  <si>
    <t>Fine defaulter</t>
  </si>
  <si>
    <t>Finland</t>
  </si>
  <si>
    <t>Sweden</t>
  </si>
  <si>
    <t>Denmark</t>
  </si>
  <si>
    <t>Netherlands</t>
  </si>
  <si>
    <t>Slovenia</t>
  </si>
  <si>
    <t>Germany</t>
  </si>
  <si>
    <t>Switzerland</t>
  </si>
  <si>
    <t>Croatia</t>
  </si>
  <si>
    <t>Italy</t>
  </si>
  <si>
    <t>Ireland</t>
  </si>
  <si>
    <t>Northern Ireland</t>
  </si>
  <si>
    <t>France</t>
  </si>
  <si>
    <t>Austria</t>
  </si>
  <si>
    <t>Greece</t>
  </si>
  <si>
    <t>Bulgaria</t>
  </si>
  <si>
    <t>Portugal</t>
  </si>
  <si>
    <t>Malta</t>
  </si>
  <si>
    <t>Spain</t>
  </si>
  <si>
    <t>Liechtenstein</t>
  </si>
  <si>
    <t>Serbia</t>
  </si>
  <si>
    <t>England and Wales</t>
  </si>
  <si>
    <t>Romania</t>
  </si>
  <si>
    <t>Czech Republic</t>
  </si>
  <si>
    <t>Montenegro</t>
  </si>
  <si>
    <t>Hungary</t>
  </si>
  <si>
    <t>Slovakia</t>
  </si>
  <si>
    <t>Poland</t>
  </si>
  <si>
    <t>Turkey</t>
  </si>
  <si>
    <t>Estonia</t>
  </si>
  <si>
    <t>Latvia</t>
  </si>
  <si>
    <t>Lithuania</t>
  </si>
  <si>
    <t>Country</t>
  </si>
  <si>
    <t>Prisoners per 100,000</t>
  </si>
  <si>
    <t>Norway</t>
  </si>
  <si>
    <t>Luxembourg</t>
  </si>
  <si>
    <t>Belgium</t>
  </si>
  <si>
    <t>Russian Fed.</t>
  </si>
  <si>
    <t>High variant</t>
  </si>
  <si>
    <t>Main variant</t>
  </si>
  <si>
    <t>Low variant</t>
  </si>
  <si>
    <t>2017-18</t>
  </si>
  <si>
    <t>2018-19</t>
  </si>
  <si>
    <t>2019-20</t>
  </si>
  <si>
    <t>2020-21</t>
  </si>
  <si>
    <t>2021-22</t>
  </si>
  <si>
    <t>2022-23</t>
  </si>
  <si>
    <t>:</t>
  </si>
  <si>
    <t>Cyprus</t>
  </si>
  <si>
    <t>Iceland</t>
  </si>
  <si>
    <t>http://ec.europa.eu/eurostat/web/crime/database</t>
  </si>
  <si>
    <r>
      <t xml:space="preserve">Notes: </t>
    </r>
    <r>
      <rPr>
        <sz val="8"/>
        <color rgb="FF404040"/>
        <rFont val="Open Sans"/>
        <family val="2"/>
      </rPr>
      <t>2010's is the average of the years 2010-2017. 2017 figure is for the single year 12 month average</t>
    </r>
  </si>
  <si>
    <r>
      <t xml:space="preserve">Source: MoJ, </t>
    </r>
    <r>
      <rPr>
        <i/>
        <sz val="8"/>
        <color rgb="FF404040"/>
        <rFont val="Open Sans"/>
        <family val="2"/>
      </rPr>
      <t>Offender Management Statistics Quarterly October-December 2013</t>
    </r>
    <r>
      <rPr>
        <sz val="8"/>
        <color rgb="FF404040"/>
        <rFont val="Open Sans"/>
        <family val="2"/>
      </rPr>
      <t>, 24 April 2014; MoJ, Offender Management Statistics Quarterly, various years</t>
    </r>
  </si>
  <si>
    <t>England and Wales, end of June</t>
  </si>
  <si>
    <t xml:space="preserve">Note: Figures are for June except for 2018 which is for March. June 2015 onwards Chinese or other ethnic group renamed other ethnic group. Chinese ethinicity moved to Asian or Asian British </t>
  </si>
  <si>
    <t>England and Wales, at June</t>
  </si>
  <si>
    <t>Prison population</t>
  </si>
  <si>
    <t>General population</t>
  </si>
  <si>
    <t>Japan</t>
  </si>
  <si>
    <t>Australia</t>
  </si>
  <si>
    <t>By sex of prisoners</t>
  </si>
  <si>
    <t>Canada</t>
  </si>
  <si>
    <t>Chile</t>
  </si>
  <si>
    <t>Korea</t>
  </si>
  <si>
    <t>Mexico</t>
  </si>
  <si>
    <t>New Zealand</t>
  </si>
  <si>
    <t>United States</t>
  </si>
  <si>
    <t>Russia</t>
  </si>
  <si>
    <t>China</t>
  </si>
  <si>
    <t>Prisoners</t>
  </si>
  <si>
    <t>http://wp.unil.ch/space/files/2017/04/SPACE_I_2015_FinalReport_161215_REV170425.pdf</t>
  </si>
  <si>
    <t>Israel</t>
  </si>
  <si>
    <t>Note: Scotland counts using the financial year (beginning the year shown). Northern Ireland counts with the calendar year up until 2014 and the calendar year thereafter.</t>
  </si>
  <si>
    <t>Index</t>
  </si>
  <si>
    <t>Contents</t>
  </si>
  <si>
    <t>Summary: Change in UK prison population since 1900</t>
  </si>
  <si>
    <t>Average total prison population</t>
  </si>
  <si>
    <t>Females as a proportion of the prison population</t>
  </si>
  <si>
    <t>Prison population at month end</t>
  </si>
  <si>
    <t>Current projections of prison population</t>
  </si>
  <si>
    <t>Prison population by sentence length</t>
  </si>
  <si>
    <t>Prison population by offence category</t>
  </si>
  <si>
    <t>Age profile of prisoners</t>
  </si>
  <si>
    <t>Nationality of prisoners</t>
  </si>
  <si>
    <t>Ethnicity of prisoners and the general population</t>
  </si>
  <si>
    <t>Religion of prisoners and the general population</t>
  </si>
  <si>
    <t>Overcrowding</t>
  </si>
  <si>
    <t>Prison population of Scotland - long-term trend</t>
  </si>
  <si>
    <t>Prison population per 100,000 of general population</t>
  </si>
  <si>
    <t>Prison population per 100,000 of the population</t>
  </si>
  <si>
    <t>International comparisons</t>
  </si>
  <si>
    <t>Cost per prisoner per day</t>
  </si>
  <si>
    <t>Source: B. Mitchell, British Historical Statistics, 1988, p. 15-16.</t>
  </si>
  <si>
    <t>Note: 1901-1981 figures are those aged 15 and over</t>
  </si>
  <si>
    <t xml:space="preserve">Source: MoJ, Offender Management Statistics Quarterly October-December 2013, 24 April 2014; </t>
  </si>
  <si>
    <t>Prisoners per 100,000 population</t>
  </si>
  <si>
    <t>England and Wales, prisoners sentenced to immediate custody</t>
  </si>
  <si>
    <t>Source: MoJ, Offender Management Caseload Statistics 2010 Tables</t>
  </si>
  <si>
    <t>Offence category</t>
  </si>
  <si>
    <t>Age of prisoners</t>
  </si>
  <si>
    <t>Ethnicity and religion of prisoners and the general population</t>
  </si>
  <si>
    <t>Change since 1900 (%)</t>
  </si>
  <si>
    <t>Notes: Calendar year until 1996 and financial year thereafter.</t>
  </si>
  <si>
    <t>Scotland, decade intervals</t>
  </si>
  <si>
    <t>Notes: Calculated using the mid-year population aged 15 and older.</t>
  </si>
  <si>
    <t>Note: Figures are at 30 June. Ethnicities have been combined into groups. Scottish population figures are for ages 15+.</t>
  </si>
  <si>
    <r>
      <t xml:space="preserve">Source: Scottish Government, </t>
    </r>
    <r>
      <rPr>
        <i/>
        <sz val="8"/>
        <color theme="1" tint="0.249977111117893"/>
        <rFont val="Open Sans"/>
        <family val="2"/>
      </rPr>
      <t>Prison Statistics Scotland 2005/06</t>
    </r>
    <r>
      <rPr>
        <sz val="8"/>
        <color theme="1" tint="0.249977111117893"/>
        <rFont val="Open Sans"/>
        <family val="2"/>
      </rPr>
      <t xml:space="preserve">; </t>
    </r>
    <r>
      <rPr>
        <i/>
        <sz val="8"/>
        <color theme="1" tint="0.249977111117893"/>
        <rFont val="Open Sans"/>
        <family val="2"/>
      </rPr>
      <t>Prison Statistics and population projections 2010/11</t>
    </r>
    <r>
      <rPr>
        <sz val="8"/>
        <color theme="1" tint="0.249977111117893"/>
        <rFont val="Open Sans"/>
        <family val="2"/>
      </rPr>
      <t xml:space="preserve"> and 2013/14; Scotlands Census, Census 2011, accessed on 6 June 2016</t>
    </r>
  </si>
  <si>
    <t>Note: Figures are at 30 June. Religions have been combined into groups. Scottish population figures are for ages 15+.</t>
  </si>
  <si>
    <t>Average daily prison population in Scotland and projections</t>
  </si>
  <si>
    <t>By type of custody</t>
  </si>
  <si>
    <t>Mid-year population</t>
  </si>
  <si>
    <t>European Union countries</t>
  </si>
  <si>
    <t>Other European countries</t>
  </si>
  <si>
    <t>Change since 2008</t>
  </si>
  <si>
    <t>Note: Shows change since 2009 for Turkey.</t>
  </si>
  <si>
    <r>
      <t xml:space="preserve">Source: Eurostat </t>
    </r>
    <r>
      <rPr>
        <i/>
        <sz val="8"/>
        <color theme="1" tint="0.249977111117893"/>
        <rFont val="Open Sans"/>
        <family val="2"/>
      </rPr>
      <t>Prisoners by age and sex - number and rate for the relevant sex and age groups [crim_pris_age]</t>
    </r>
  </si>
  <si>
    <t>Note: The China figures are for sentenced prisoners only: figures for pre-trial detention and other forms of detention are not available</t>
  </si>
  <si>
    <t>EUR</t>
  </si>
  <si>
    <t>GBP</t>
  </si>
  <si>
    <r>
      <t xml:space="preserve">Source: </t>
    </r>
    <r>
      <rPr>
        <sz val="8"/>
        <color theme="1" tint="0.249977111117893"/>
        <rFont val="Open Sans"/>
        <family val="2"/>
      </rPr>
      <t xml:space="preserve">Council of Europe, annual penal statistics; </t>
    </r>
    <r>
      <rPr>
        <i/>
        <sz val="8"/>
        <color theme="1" tint="0.249977111117893"/>
        <rFont val="Open Sans"/>
        <family val="2"/>
      </rPr>
      <t xml:space="preserve">SPACE I - Prison Populations, Survey 2015 Final Report, </t>
    </r>
    <r>
      <rPr>
        <sz val="8"/>
        <color theme="1" tint="0.249977111117893"/>
        <rFont val="Open Sans"/>
        <family val="2"/>
      </rPr>
      <t xml:space="preserve">14 March 2017; Bank of England, series XUAAERS: </t>
    </r>
    <r>
      <rPr>
        <i/>
        <sz val="8"/>
        <color theme="1" tint="0.249977111117893"/>
        <rFont val="Open Sans"/>
        <family val="2"/>
      </rPr>
      <t>Annual average Spot exchange rate, Euro into Sterling</t>
    </r>
    <r>
      <rPr>
        <sz val="8"/>
        <color theme="1" tint="0.249977111117893"/>
        <rFont val="Open Sans"/>
        <family val="2"/>
      </rPr>
      <t>, accessed 3 Jan 2017</t>
    </r>
  </si>
  <si>
    <r>
      <t xml:space="preserve">Notes: </t>
    </r>
    <r>
      <rPr>
        <sz val="8"/>
        <color theme="1" tint="0.249977111117893"/>
        <rFont val="Open Sans"/>
        <family val="2"/>
      </rPr>
      <t>Average amount spent per day for the detention of one person in 2014. The CoE table is denominated in euros, Exchange rate 2014: €1 = £1.2411</t>
    </r>
  </si>
  <si>
    <t>In Euros (EUR) and pounds sterling (GBP)</t>
  </si>
  <si>
    <t>Prisoners per 100,000 inhabitants: European countries</t>
  </si>
  <si>
    <t>Prisoners per 100,000 inhabitants: OECD countries</t>
  </si>
  <si>
    <t>Back to contents</t>
  </si>
  <si>
    <t>ONS, Estimates of the population for the UK, England and Wales, Scotland and Northern Ireland</t>
  </si>
  <si>
    <r>
      <t xml:space="preserve">Notes: </t>
    </r>
    <r>
      <rPr>
        <sz val="8"/>
        <color theme="1" tint="0.249977111117893"/>
        <rFont val="Open Sans"/>
        <family val="2"/>
      </rPr>
      <t>Population figure is at the end of June. The latest projection is shown for each year. Projections taken from the projections made in the previous year under a 'no change to sentencing rate' scenario.</t>
    </r>
  </si>
  <si>
    <t>Violence against the person</t>
  </si>
  <si>
    <t>Miscellaneous crimes against society</t>
  </si>
  <si>
    <t>Juveniles</t>
  </si>
  <si>
    <t>EEA Europe</t>
  </si>
  <si>
    <t>Non-EEA Europe</t>
  </si>
  <si>
    <t>Albanian</t>
  </si>
  <si>
    <t>Other foreign nationals</t>
  </si>
  <si>
    <t>Elmley (Sheppey)</t>
  </si>
  <si>
    <t>Peterborough (Male &amp; Female)</t>
  </si>
  <si>
    <t>Highpoint (North and South)</t>
  </si>
  <si>
    <t>Standford Hill (Sheppey)</t>
  </si>
  <si>
    <t>Swaleside (Sheppey)</t>
  </si>
  <si>
    <t>The Verne</t>
  </si>
  <si>
    <t>2017/18</t>
  </si>
  <si>
    <t>Note: 2000 to 2014 are calendar years; 2014/15 to 2017/18 are financial years.</t>
  </si>
  <si>
    <t>Czechia</t>
  </si>
  <si>
    <t>N. Ireland</t>
  </si>
  <si>
    <r>
      <t xml:space="preserve">Source: World Prison Brief, Institute for Criminal Policy Research </t>
    </r>
    <r>
      <rPr>
        <i/>
        <sz val="8"/>
        <color theme="1" tint="0.249977111117893"/>
        <rFont val="Open Sans"/>
        <family val="2"/>
      </rPr>
      <t>World Prison Population List (2th edition), 2018</t>
    </r>
  </si>
  <si>
    <t>OECD countries plus Russia and China, 2018</t>
  </si>
  <si>
    <t xml:space="preserve">Note: Figures are for June except for 2020 which is for March. June 2015 onwards Chinese or other ethnic group renamed other ethnic group. Chinese ethinicity moved to Asian or Asian British </t>
  </si>
  <si>
    <t>2018/19</t>
  </si>
  <si>
    <t>2019/20</t>
  </si>
  <si>
    <r>
      <t xml:space="preserve">Mitchell, B. (1988) </t>
    </r>
    <r>
      <rPr>
        <i/>
        <sz val="8"/>
        <color theme="1" tint="0.249977111117893"/>
        <rFont val="Open Sans"/>
        <family val="2"/>
      </rPr>
      <t>British Historical Statistics</t>
    </r>
    <r>
      <rPr>
        <sz val="8"/>
        <color theme="1" tint="0.249977111117893"/>
        <rFont val="Open Sans"/>
        <family val="2"/>
      </rPr>
      <t xml:space="preserve">, p. 15-16; Scottish Government, </t>
    </r>
    <r>
      <rPr>
        <i/>
        <sz val="8"/>
        <color theme="1" tint="0.249977111117893"/>
        <rFont val="Open Sans"/>
        <family val="2"/>
      </rPr>
      <t>Prison statistics and population projections Scotland 2013/14</t>
    </r>
    <r>
      <rPr>
        <sz val="8"/>
        <color theme="1" tint="0.249977111117893"/>
        <rFont val="Open Sans"/>
        <family val="2"/>
      </rPr>
      <t xml:space="preserve">, accessed 6 June 2016; Scottish Prison Service, </t>
    </r>
    <r>
      <rPr>
        <i/>
        <sz val="8"/>
        <color theme="1" tint="0.249977111117893"/>
        <rFont val="Open Sans"/>
        <family val="2"/>
      </rPr>
      <t>Prison population annual figures</t>
    </r>
  </si>
  <si>
    <r>
      <t xml:space="preserve">Source: Mitchell, B. (1988) </t>
    </r>
    <r>
      <rPr>
        <i/>
        <sz val="8"/>
        <color theme="1" tint="0.249977111117893"/>
        <rFont val="Open Sans"/>
        <family val="2"/>
      </rPr>
      <t>British Historical Statistics</t>
    </r>
    <r>
      <rPr>
        <sz val="8"/>
        <color theme="1" tint="0.249977111117893"/>
        <rFont val="Open Sans"/>
        <family val="2"/>
      </rPr>
      <t xml:space="preserve">, p. 15-16; Scottish Government, </t>
    </r>
    <r>
      <rPr>
        <i/>
        <sz val="8"/>
        <color theme="1" tint="0.249977111117893"/>
        <rFont val="Open Sans"/>
        <family val="2"/>
      </rPr>
      <t>Prison statistics and population projections Scotland 2013/14</t>
    </r>
    <r>
      <rPr>
        <sz val="8"/>
        <color theme="1" tint="0.249977111117893"/>
        <rFont val="Open Sans"/>
        <family val="2"/>
      </rPr>
      <t xml:space="preserve">, accessed 6 June 2016; Scottish Prison Service, </t>
    </r>
    <r>
      <rPr>
        <i/>
        <sz val="8"/>
        <color theme="1" tint="0.249977111117893"/>
        <rFont val="Open Sans"/>
        <family val="2"/>
      </rPr>
      <t>Prison population annual figures; National Records of Scotland, Mid-year population estimates 2019; ONS Population projections 2016.</t>
    </r>
  </si>
  <si>
    <r>
      <t xml:space="preserve">Source: Scottish Government, </t>
    </r>
    <r>
      <rPr>
        <i/>
        <sz val="8"/>
        <color theme="1" tint="0.249977111117893"/>
        <rFont val="Open Sans"/>
        <family val="2"/>
      </rPr>
      <t>Prison statistics and population projections Scotland 2013/14</t>
    </r>
    <r>
      <rPr>
        <sz val="8"/>
        <color theme="1" tint="0.249977111117893"/>
        <rFont val="Open Sans"/>
        <family val="2"/>
      </rPr>
      <t xml:space="preserve">; Scottish Prison Service, </t>
    </r>
    <r>
      <rPr>
        <i/>
        <sz val="8"/>
        <color theme="1" tint="0.249977111117893"/>
        <rFont val="Open Sans"/>
        <family val="2"/>
      </rPr>
      <t>Prison population annual figures</t>
    </r>
  </si>
  <si>
    <t>By Sex of Prisoner</t>
  </si>
  <si>
    <t>Age
 band</t>
  </si>
  <si>
    <t>2020/21</t>
  </si>
  <si>
    <t>Source: MoJ (England and Wales) Offender Management Statistics Quarterly, various years; Scottish Government, Prison statistics and population projections; DoJ (Northern Ireland) The Northern Ireland Prison Population 2020/21.</t>
  </si>
  <si>
    <t>Source: MoJ Prison Population Weekly Bulletin England and Wales September 2021</t>
  </si>
  <si>
    <t xml:space="preserve">Source: Ministry of Justice Prison population projections, various editions.
Notes: Population figure is at the end of June.
Projections taken from the projections made in the previous year under a 'no change to sentencing rate' scenario. </t>
  </si>
  <si>
    <t>Prisoners by ethnic group and religion</t>
  </si>
  <si>
    <t>.</t>
  </si>
  <si>
    <t>Prisoners by ethnic group and religion, percentages</t>
  </si>
  <si>
    <t>Top ten nationalities among foreign prisoners</t>
  </si>
  <si>
    <t>Vietnamese</t>
  </si>
  <si>
    <t>Prison Name</t>
  </si>
  <si>
    <t>In Use CNA</t>
  </si>
  <si>
    <t>Population *</t>
  </si>
  <si>
    <t>%pop to in use CNA</t>
  </si>
  <si>
    <r>
      <t xml:space="preserve">Source: MoJ </t>
    </r>
    <r>
      <rPr>
        <i/>
        <sz val="8"/>
        <color theme="1" tint="0.249977111117893"/>
        <rFont val="Open Sans"/>
        <family val="2"/>
      </rPr>
      <t>Prison population figures: monthly bulletin, September 2021.</t>
    </r>
  </si>
  <si>
    <t>Prison population projections, 2013</t>
  </si>
  <si>
    <t>December 2013</t>
  </si>
  <si>
    <t>Actual</t>
  </si>
  <si>
    <t>Source: Scottish Prison Service Prison statistics and population projections Scotland: 2013-14</t>
  </si>
  <si>
    <t xml:space="preserve">Northern Ireland Prison Population By Age 2021
</t>
  </si>
  <si>
    <t>Source: northern ireland prison population 2020-21</t>
  </si>
  <si>
    <t>Annual average prison population by sex</t>
  </si>
  <si>
    <t>2022 (YE June)</t>
  </si>
  <si>
    <t>By first year of decade; England and Wales</t>
  </si>
  <si>
    <t>Change in UK prison population since 1900</t>
  </si>
  <si>
    <t>England and Wales; at 10 year intervals</t>
  </si>
  <si>
    <t>Projected and actual prison population</t>
  </si>
  <si>
    <t>Prison population by sentence length (%)</t>
  </si>
  <si>
    <t>Note: As at end of June in each year.</t>
  </si>
  <si>
    <t>Prisoners by offence category (%)</t>
  </si>
  <si>
    <t>Fraud offences</t>
  </si>
  <si>
    <t>Summary non-motoring</t>
  </si>
  <si>
    <t>All prisoners sentenced to immediate custody (June 2022)</t>
  </si>
  <si>
    <t>Source: MoJ Offender Management Statistics Quarterly, April to June 2022</t>
  </si>
  <si>
    <t>Prison population by age category since 2002</t>
  </si>
  <si>
    <t>England and Wales; as at June</t>
  </si>
  <si>
    <t>Percentage change in prison population by age category since 2002</t>
  </si>
  <si>
    <t>Source: MoJ Offender Management Statistics Quarterly April to June 2022, ; Offender Management Statistics Quarterly October - December 2015; Offender Management Statistics Quarterly January to March 2014; Offender Management Caseload Statistics 2010 Tables</t>
  </si>
  <si>
    <t>England and Wales, at 30 June 2022</t>
  </si>
  <si>
    <r>
      <t xml:space="preserve">Source: MoJ, </t>
    </r>
    <r>
      <rPr>
        <i/>
        <sz val="8"/>
        <color theme="1" tint="0.249977111117893"/>
        <rFont val="Open Sans"/>
        <family val="2"/>
      </rPr>
      <t>Offender Management Statistics Quarterly, Apr-Jun 2022 Table 1.7</t>
    </r>
  </si>
  <si>
    <r>
      <t xml:space="preserve">Source: MoJ, </t>
    </r>
    <r>
      <rPr>
        <i/>
        <sz val="8"/>
        <color theme="1" tint="0.249977111117893"/>
        <rFont val="Open Sans"/>
        <family val="2"/>
      </rPr>
      <t>Offender Management Statistics Quarterly, Apr-Jun 2022. Table 1.7</t>
    </r>
  </si>
  <si>
    <t>Morton Hall</t>
  </si>
  <si>
    <t>Five Wells</t>
  </si>
  <si>
    <t>Prison population relative to certified normal accommodation: May 2020</t>
  </si>
  <si>
    <t>Over 100% is classified as crowded; England and Wales</t>
  </si>
  <si>
    <t>Scottish prison population</t>
  </si>
  <si>
    <t>2021/22</t>
  </si>
  <si>
    <t>Average Daily Prison Population in Scotland</t>
  </si>
  <si>
    <t>2009-10</t>
  </si>
  <si>
    <t>2010-11</t>
  </si>
  <si>
    <t>2011-12</t>
  </si>
  <si>
    <t>2012-13</t>
  </si>
  <si>
    <r>
      <t>Notes:</t>
    </r>
    <r>
      <rPr>
        <sz val="8"/>
        <color theme="1" tint="0.249977111117893"/>
        <rFont val="Open Sans"/>
        <family val="2"/>
      </rPr>
      <t xml:space="preserve"> As at 30 June. Age groups combined. </t>
    </r>
  </si>
  <si>
    <r>
      <t xml:space="preserve">Source: </t>
    </r>
    <r>
      <rPr>
        <sz val="8"/>
        <color theme="1" tint="0.249977111117893"/>
        <rFont val="Open Sans"/>
        <family val="2"/>
      </rPr>
      <t xml:space="preserve">Scottish Government, </t>
    </r>
    <r>
      <rPr>
        <i/>
        <sz val="8"/>
        <color theme="1" tint="0.249977111117893"/>
        <rFont val="Open Sans"/>
        <family val="2"/>
      </rPr>
      <t>Scottish prison statistics</t>
    </r>
  </si>
  <si>
    <t>Asian, Asian Scottish Or Asian British</t>
  </si>
  <si>
    <t>Other Ethnic Group</t>
  </si>
  <si>
    <t>African, Caribbean or Black</t>
  </si>
  <si>
    <t>Mixed Or Multiple</t>
  </si>
  <si>
    <t>(Missing)</t>
  </si>
  <si>
    <r>
      <t xml:space="preserve">Source: Scottish Government, </t>
    </r>
    <r>
      <rPr>
        <i/>
        <sz val="8"/>
        <color theme="1" tint="0.249977111117893"/>
        <rFont val="Open Sans"/>
        <family val="2"/>
      </rPr>
      <t>Prison Statistics Scotland;</t>
    </r>
    <r>
      <rPr>
        <sz val="8"/>
        <color theme="1" tint="0.249977111117893"/>
        <rFont val="Open Sans"/>
        <family val="2"/>
      </rPr>
      <t xml:space="preserve"> Census 2011, accessed on 6 June 2016</t>
    </r>
  </si>
  <si>
    <t>Religion of prisoners and the general population of Scotland</t>
  </si>
  <si>
    <t>Average daily prison population in Northern Ireland</t>
  </si>
  <si>
    <r>
      <t xml:space="preserve">Source: Northern Ireland DoJ, </t>
    </r>
    <r>
      <rPr>
        <i/>
        <sz val="8"/>
        <color theme="1" tint="0.249977111117893"/>
        <rFont val="Open Sans"/>
        <family val="2"/>
      </rPr>
      <t>The Northern Ireland Prison Population, 2021/22</t>
    </r>
  </si>
  <si>
    <t>Prison population per 100,000 of the general population in Northern Ireland</t>
  </si>
  <si>
    <r>
      <t xml:space="preserve">Source: Northern Ireland DoJ, </t>
    </r>
    <r>
      <rPr>
        <i/>
        <sz val="8"/>
        <color theme="1" tint="0.249977111117893"/>
        <rFont val="Open Sans"/>
        <family val="2"/>
      </rPr>
      <t>The Northern Ireland Prison Population 2018/19</t>
    </r>
    <r>
      <rPr>
        <sz val="8"/>
        <color theme="1" tint="0.249977111117893"/>
        <rFont val="Open Sans"/>
        <family val="2"/>
      </rPr>
      <t xml:space="preserve">; NISRA, </t>
    </r>
    <r>
      <rPr>
        <i/>
        <sz val="8"/>
        <color theme="1" tint="0.249977111117893"/>
        <rFont val="Open Sans"/>
        <family val="2"/>
      </rPr>
      <t xml:space="preserve">NI mid-year population estimates </t>
    </r>
    <r>
      <rPr>
        <sz val="8"/>
        <color theme="1" tint="0.249977111117893"/>
        <rFont val="Open Sans"/>
        <family val="2"/>
      </rPr>
      <t>for 2000-2015</t>
    </r>
    <r>
      <rPr>
        <i/>
        <sz val="8"/>
        <color theme="1" tint="0.249977111117893"/>
        <rFont val="Open Sans"/>
        <family val="2"/>
      </rPr>
      <t xml:space="preserve">; </t>
    </r>
    <r>
      <rPr>
        <sz val="8"/>
        <color theme="1" tint="0.249977111117893"/>
        <rFont val="Open Sans"/>
        <family val="2"/>
      </rPr>
      <t xml:space="preserve">ONS </t>
    </r>
    <r>
      <rPr>
        <i/>
        <sz val="8"/>
        <color theme="1" tint="0.249977111117893"/>
        <rFont val="Open Sans"/>
        <family val="2"/>
      </rPr>
      <t>Mid-year estimates of the population for the UK, England and Wales, Scotland and Northern Ireland; NISRA, NI mid-year population estimates 2020, All areas - Population by sex and single year of age</t>
    </r>
  </si>
  <si>
    <t>Source: Northern Ireland DoJ, The Northern Ireland Prison Population 2021/22, Table 2; NISRA, NI mid-year population estimates 2020</t>
  </si>
  <si>
    <t>Note: these are prisoners sentenced to immediate custody and on remand only; it excludes a handful of other prisoners.</t>
  </si>
  <si>
    <t>Daily cost per prisoner, Council of Europe countries, 2015</t>
  </si>
  <si>
    <t>Prisoners per 100,000 inhabitants, selected countries</t>
  </si>
  <si>
    <t>Prisoners per 100,000 inhabitants, selected European countries</t>
  </si>
  <si>
    <t>Prisoner age profile over time, Scotland</t>
  </si>
  <si>
    <t>NOMIS, Census 1991-2011, accessed 24 May 2016</t>
  </si>
  <si>
    <t>Prison population per 100,000 inhabitants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</si>
</sst>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quot;£&quot;* #,##0.00_-;_-&quot;£&quot;* &quot;-&quot;??_-;_-@_-"/>
    <numFmt numFmtId="43" formatCode="_-* #,##0.00_-;\-* #,##0.00_-;_-* &quot;-&quot;??_-;_-@_-"/>
    <numFmt numFmtId="164" formatCode="0.0%"/>
    <numFmt numFmtId="165" formatCode="0.000"/>
    <numFmt numFmtId="166" formatCode="\+0%;\-0%;0%"/>
    <numFmt numFmtId="167" formatCode="_-* #,##0_-;\-* #,##0_-;_-* &quot;-&quot;??_-;_-@_-"/>
    <numFmt numFmtId="168" formatCode="#,##0;#,##0;#,##0;@"/>
    <numFmt numFmtId="169" formatCode="[=0]\ &quot;-&quot;\ ;[&lt;0.5]\ &quot;*&quot;;#,##0\ ;"/>
    <numFmt numFmtId="170" formatCode="0_)"/>
    <numFmt numFmtId="171" formatCode="&quot; &quot;#,##0.00&quot; &quot;;&quot;-&quot;#,##0.00&quot; &quot;;&quot; -&quot;00&quot; &quot;;&quot; &quot;@&quot; &quot;"/>
  </numFmts>
  <fonts count="95" x14ac:knownFonts="1">
    <font>
      <sz val="10"/>
      <color theme="1"/>
      <name val="Calibri"/>
      <family val="2"/>
    </font>
    <font>
      <sz val="11"/>
      <color theme="1"/>
      <name val="Open Sans"/>
      <family val="2"/>
    </font>
    <font>
      <u/>
      <sz val="10"/>
      <color theme="10"/>
      <name val="Calibri"/>
      <family val="2"/>
    </font>
    <font>
      <sz val="11"/>
      <color indexed="8"/>
      <name val="Calibri"/>
      <family val="2"/>
      <scheme val="minor"/>
    </font>
    <font>
      <sz val="10"/>
      <color theme="1"/>
      <name val="Calibri"/>
      <family val="2"/>
    </font>
    <font>
      <b/>
      <sz val="10"/>
      <color theme="1"/>
      <name val="Frutiger LT Std 45 Light"/>
      <family val="2"/>
    </font>
    <font>
      <sz val="10"/>
      <name val="Arial"/>
      <family val="2"/>
    </font>
    <font>
      <sz val="10"/>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Times New Roman"/>
      <family val="1"/>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2"/>
      <name val="Tms Rmn"/>
    </font>
    <font>
      <u/>
      <sz val="10"/>
      <color indexed="12"/>
      <name val="Times New Roman"/>
      <family val="1"/>
    </font>
    <font>
      <u/>
      <sz val="10"/>
      <color indexed="12"/>
      <name val="Arial"/>
      <family val="2"/>
    </font>
    <font>
      <u/>
      <sz val="10"/>
      <color theme="10"/>
      <name val="Arial"/>
      <family val="2"/>
    </font>
    <font>
      <u/>
      <sz val="10"/>
      <color indexed="30"/>
      <name val="Arial"/>
      <family val="2"/>
    </font>
    <font>
      <sz val="11"/>
      <color theme="1"/>
      <name val="Times New Roman"/>
      <family val="2"/>
    </font>
    <font>
      <sz val="11"/>
      <name val="Times New Roman"/>
      <family val="1"/>
    </font>
    <font>
      <u/>
      <sz val="11"/>
      <color theme="10"/>
      <name val="Times New Roman"/>
      <family val="2"/>
    </font>
    <font>
      <b/>
      <sz val="11"/>
      <color theme="0"/>
      <name val="Open Sans"/>
      <family val="2"/>
    </font>
    <font>
      <sz val="10"/>
      <name val="Arial"/>
      <family val="2"/>
    </font>
    <font>
      <sz val="10"/>
      <color rgb="FF000000"/>
      <name val="Arial"/>
      <family val="2"/>
    </font>
    <font>
      <sz val="11"/>
      <color rgb="FF000000"/>
      <name val="Times New Roman"/>
      <family val="1"/>
    </font>
    <font>
      <sz val="10"/>
      <color theme="1"/>
      <name val="Open Sans"/>
      <family val="2"/>
    </font>
    <font>
      <b/>
      <sz val="10"/>
      <color theme="0"/>
      <name val="Open Sans"/>
      <family val="2"/>
    </font>
    <font>
      <sz val="8"/>
      <color theme="1" tint="0.249977111117893"/>
      <name val="Open Sans"/>
      <family val="2"/>
    </font>
    <font>
      <i/>
      <sz val="8"/>
      <color theme="1" tint="0.249977111117893"/>
      <name val="Open Sans"/>
      <family val="2"/>
    </font>
    <font>
      <sz val="11"/>
      <color theme="1" tint="0.249977111117893"/>
      <name val="Open Sans"/>
      <family val="2"/>
    </font>
    <font>
      <b/>
      <sz val="10"/>
      <color theme="1" tint="0.249977111117893"/>
      <name val="Open Sans"/>
      <family val="2"/>
    </font>
    <font>
      <sz val="10"/>
      <color theme="1" tint="0.249977111117893"/>
      <name val="Open Sans"/>
      <family val="2"/>
    </font>
    <font>
      <sz val="8"/>
      <color theme="1"/>
      <name val="Open Sans"/>
      <family val="2"/>
    </font>
    <font>
      <sz val="11"/>
      <color theme="1"/>
      <name val="Calibri"/>
      <family val="2"/>
      <scheme val="minor"/>
    </font>
    <font>
      <sz val="11"/>
      <name val="Open Sans"/>
      <family val="2"/>
    </font>
    <font>
      <b/>
      <sz val="11"/>
      <name val="Arial"/>
      <family val="2"/>
    </font>
    <font>
      <sz val="11"/>
      <name val="Arial"/>
      <family val="2"/>
    </font>
    <font>
      <sz val="11"/>
      <color indexed="8"/>
      <name val="Arial"/>
      <family val="2"/>
    </font>
    <font>
      <sz val="10"/>
      <name val="Arial"/>
      <family val="2"/>
    </font>
    <font>
      <sz val="11"/>
      <name val="Arial"/>
      <family val="2"/>
    </font>
    <font>
      <u/>
      <sz val="10"/>
      <color theme="1" tint="0.249977111117893"/>
      <name val="Open Sans"/>
      <family val="2"/>
    </font>
    <font>
      <b/>
      <sz val="8"/>
      <color rgb="FF404040"/>
      <name val="Open Sans"/>
      <family val="2"/>
    </font>
    <font>
      <sz val="8"/>
      <color rgb="FF404040"/>
      <name val="Open Sans"/>
      <family val="2"/>
    </font>
    <font>
      <i/>
      <sz val="8"/>
      <color rgb="FF404040"/>
      <name val="Open Sans"/>
      <family val="2"/>
    </font>
    <font>
      <sz val="10"/>
      <color theme="0"/>
      <name val="Open Sans"/>
      <family val="2"/>
    </font>
    <font>
      <b/>
      <sz val="8"/>
      <color theme="1" tint="0.249977111117893"/>
      <name val="Open Sans"/>
      <family val="2"/>
    </font>
    <font>
      <sz val="10"/>
      <name val="Courier"/>
      <family val="3"/>
    </font>
    <font>
      <b/>
      <sz val="10"/>
      <color indexed="8"/>
      <name val="Open Sans"/>
      <family val="2"/>
    </font>
    <font>
      <u/>
      <sz val="8"/>
      <color theme="1" tint="0.249977111117893"/>
      <name val="Open Sans"/>
      <family val="2"/>
    </font>
    <font>
      <u/>
      <sz val="10"/>
      <color theme="10"/>
      <name val="Open Sans"/>
      <family val="2"/>
    </font>
    <font>
      <b/>
      <sz val="12"/>
      <color theme="1"/>
      <name val="Frutiger LT Std 45 Light"/>
      <family val="2"/>
    </font>
    <font>
      <sz val="10"/>
      <color theme="0"/>
      <name val="Calibri"/>
      <family val="2"/>
    </font>
    <font>
      <b/>
      <u/>
      <sz val="10"/>
      <color theme="10"/>
      <name val="Frutiger LT Std 45 Light"/>
      <family val="2"/>
    </font>
    <font>
      <b/>
      <sz val="11"/>
      <color theme="1"/>
      <name val="Frutiger LT Std 45 Light"/>
      <family val="2"/>
    </font>
    <font>
      <b/>
      <sz val="11"/>
      <color rgb="FF000000"/>
      <name val="Arial"/>
      <family val="2"/>
    </font>
    <font>
      <sz val="8"/>
      <name val="Calibri"/>
      <family val="2"/>
    </font>
    <font>
      <sz val="9"/>
      <color theme="0"/>
      <name val="Open Sans"/>
      <family val="2"/>
    </font>
    <font>
      <sz val="9"/>
      <color theme="1"/>
      <name val="Open Sans"/>
      <family val="2"/>
    </font>
    <font>
      <sz val="14"/>
      <color theme="0"/>
      <name val="National-LFSN Semibd"/>
      <family val="2"/>
    </font>
    <font>
      <sz val="11"/>
      <color theme="0"/>
      <name val="National-LFSN Book"/>
      <family val="2"/>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i/>
      <sz val="11"/>
      <color rgb="FF808080"/>
      <name val="Calibri"/>
      <family val="2"/>
    </font>
    <font>
      <sz val="11"/>
      <color rgb="FF008000"/>
      <name val="Calibri"/>
      <family val="2"/>
    </font>
    <font>
      <b/>
      <sz val="15"/>
      <color rgb="FF003366"/>
      <name val="Calibri"/>
      <family val="2"/>
    </font>
    <font>
      <b/>
      <sz val="13"/>
      <color rgb="FF003366"/>
      <name val="Calibri"/>
      <family val="2"/>
    </font>
    <font>
      <b/>
      <sz val="11"/>
      <color rgb="FF003366"/>
      <name val="Calibri"/>
      <family val="2"/>
    </font>
    <font>
      <u/>
      <sz val="10"/>
      <color rgb="FF0000FF"/>
      <name val="Arial"/>
      <family val="2"/>
    </font>
    <font>
      <u/>
      <sz val="10"/>
      <color rgb="FF0066CC"/>
      <name val="Arial"/>
      <family val="2"/>
    </font>
    <font>
      <sz val="11"/>
      <color rgb="FF333399"/>
      <name val="Calibri"/>
      <family val="2"/>
    </font>
    <font>
      <sz val="11"/>
      <color rgb="FFFF9900"/>
      <name val="Calibri"/>
      <family val="2"/>
    </font>
    <font>
      <sz val="11"/>
      <color rgb="FF993300"/>
      <name val="Calibri"/>
      <family val="2"/>
    </font>
    <font>
      <b/>
      <sz val="11"/>
      <color rgb="FF333333"/>
      <name val="Calibri"/>
      <family val="2"/>
    </font>
    <font>
      <b/>
      <sz val="18"/>
      <color rgb="FF003366"/>
      <name val="Cambria"/>
      <family val="1"/>
    </font>
    <font>
      <b/>
      <sz val="11"/>
      <color rgb="FF000000"/>
      <name val="Calibri"/>
      <family val="2"/>
    </font>
    <font>
      <sz val="11"/>
      <color rgb="FFFF0000"/>
      <name val="Calibri"/>
      <family val="2"/>
    </font>
    <font>
      <b/>
      <sz val="9"/>
      <color theme="1"/>
      <name val="Open Sans"/>
      <family val="2"/>
    </font>
    <font>
      <b/>
      <sz val="11"/>
      <color theme="0"/>
      <name val="Arial"/>
      <family val="2"/>
    </font>
    <font>
      <u/>
      <sz val="8"/>
      <color theme="1"/>
      <name val="Open Sans"/>
      <family val="2"/>
    </font>
  </fonts>
  <fills count="44">
    <fill>
      <patternFill patternType="none"/>
    </fill>
    <fill>
      <patternFill patternType="gray125"/>
    </fill>
    <fill>
      <patternFill patternType="solid">
        <fgColor indexed="43"/>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theme="4"/>
        <bgColor indexed="64"/>
      </patternFill>
    </fill>
    <fill>
      <patternFill patternType="solid">
        <fgColor rgb="FFFFFFFF"/>
        <bgColor rgb="FFFFFFFF"/>
      </patternFill>
    </fill>
    <fill>
      <patternFill patternType="solid">
        <fgColor theme="2"/>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rgb="FF333399"/>
      </bottom>
      <diagonal/>
    </border>
    <border>
      <left/>
      <right/>
      <top/>
      <bottom style="thin">
        <color theme="4"/>
      </bottom>
      <diagonal/>
    </border>
    <border>
      <left/>
      <right/>
      <top style="thin">
        <color theme="4"/>
      </top>
      <bottom style="thin">
        <color theme="4"/>
      </bottom>
      <diagonal/>
    </border>
  </borders>
  <cellStyleXfs count="171">
    <xf numFmtId="0" fontId="0" fillId="0" borderId="0"/>
    <xf numFmtId="0" fontId="2" fillId="0" borderId="0" applyNumberFormat="0" applyFill="0" applyBorder="0" applyAlignment="0" applyProtection="0"/>
    <xf numFmtId="0" fontId="3" fillId="0" borderId="0"/>
    <xf numFmtId="43" fontId="4" fillId="0" borderId="0" applyFont="0" applyFill="0" applyBorder="0" applyAlignment="0" applyProtection="0"/>
    <xf numFmtId="9" fontId="4" fillId="0" borderId="0" applyFont="0" applyFill="0" applyBorder="0" applyAlignment="0" applyProtection="0"/>
    <xf numFmtId="0" fontId="6" fillId="0" borderId="0"/>
    <xf numFmtId="0" fontId="6" fillId="2" borderId="0">
      <protection locked="0"/>
    </xf>
    <xf numFmtId="0" fontId="7" fillId="0" borderId="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5" borderId="0" applyNumberFormat="0" applyBorder="0" applyAlignment="0" applyProtection="0"/>
    <xf numFmtId="0" fontId="9" fillId="7"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5" borderId="0" applyNumberFormat="0" applyBorder="0" applyAlignment="0" applyProtection="0"/>
    <xf numFmtId="0" fontId="10" fillId="7"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9" borderId="0" applyNumberFormat="0" applyBorder="0" applyAlignment="0" applyProtection="0"/>
    <xf numFmtId="0" fontId="10" fillId="7" borderId="0" applyNumberFormat="0" applyBorder="0" applyAlignment="0" applyProtection="0"/>
    <xf numFmtId="0" fontId="10" fillId="4" borderId="0" applyNumberFormat="0" applyBorder="0" applyAlignment="0" applyProtection="0"/>
    <xf numFmtId="0" fontId="10" fillId="12"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43" fontId="14" fillId="0" borderId="0" applyFont="0" applyFill="0" applyBorder="0" applyAlignment="0" applyProtection="0"/>
    <xf numFmtId="43" fontId="6" fillId="0" borderId="0" applyFont="0" applyFill="0" applyBorder="0" applyAlignment="0" applyProtection="0"/>
    <xf numFmtId="0" fontId="15" fillId="0" borderId="0" applyNumberFormat="0" applyFill="0" applyBorder="0" applyAlignment="0" applyProtection="0"/>
    <xf numFmtId="0" fontId="16" fillId="7"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8" borderId="1" applyNumberFormat="0" applyAlignment="0" applyProtection="0"/>
    <xf numFmtId="0" fontId="21" fillId="0" borderId="6" applyNumberFormat="0" applyFill="0" applyAlignment="0" applyProtection="0"/>
    <xf numFmtId="0" fontId="22" fillId="8" borderId="0" applyNumberFormat="0" applyBorder="0" applyAlignment="0" applyProtection="0"/>
    <xf numFmtId="0" fontId="6" fillId="0" borderId="0"/>
    <xf numFmtId="165" fontId="26" fillId="0" borderId="0"/>
    <xf numFmtId="0" fontId="14" fillId="5" borderId="7" applyNumberFormat="0" applyFont="0" applyAlignment="0" applyProtection="0"/>
    <xf numFmtId="0" fontId="23" fillId="17" borderId="8" applyNumberFormat="0" applyAlignment="0" applyProtection="0"/>
    <xf numFmtId="9" fontId="6"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1" fillId="0" borderId="0" applyNumberFormat="0" applyFill="0" applyBorder="0" applyAlignment="0" applyProtection="0"/>
    <xf numFmtId="0" fontId="14" fillId="0" borderId="0"/>
    <xf numFmtId="43" fontId="6" fillId="0" borderId="0" applyFont="0" applyFill="0" applyBorder="0" applyAlignment="0" applyProtection="0"/>
    <xf numFmtId="0" fontId="6" fillId="0" borderId="0"/>
    <xf numFmtId="9" fontId="1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8"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9" fillId="0" borderId="0" applyNumberFormat="0" applyFill="0" applyBorder="0" applyAlignment="0" applyProtection="0"/>
    <xf numFmtId="43" fontId="7" fillId="0" borderId="0" applyFont="0" applyFill="0" applyBorder="0" applyAlignment="0" applyProtection="0"/>
    <xf numFmtId="0" fontId="30" fillId="0" borderId="0" applyNumberFormat="0" applyFill="0" applyBorder="0" applyAlignment="0" applyProtection="0">
      <alignment vertical="top"/>
      <protection locked="0"/>
    </xf>
    <xf numFmtId="0" fontId="7" fillId="0" borderId="0"/>
    <xf numFmtId="9" fontId="7" fillId="0" borderId="0" applyFont="0" applyFill="0" applyBorder="0" applyAlignment="0" applyProtection="0"/>
    <xf numFmtId="0" fontId="31" fillId="0" borderId="0"/>
    <xf numFmtId="9" fontId="31" fillId="0" borderId="0" applyFont="0" applyFill="0" applyBorder="0" applyAlignment="0" applyProtection="0"/>
    <xf numFmtId="0" fontId="32" fillId="0" borderId="0"/>
    <xf numFmtId="43" fontId="31" fillId="0" borderId="0" applyFont="0" applyFill="0" applyBorder="0" applyAlignment="0" applyProtection="0"/>
    <xf numFmtId="0" fontId="33" fillId="0" borderId="0" applyNumberFormat="0" applyFill="0" applyBorder="0" applyAlignment="0" applyProtection="0"/>
    <xf numFmtId="0" fontId="35" fillId="0" borderId="0"/>
    <xf numFmtId="9" fontId="35" fillId="0" borderId="0" applyFont="0" applyFill="0" applyBorder="0" applyAlignment="0" applyProtection="0"/>
    <xf numFmtId="0" fontId="30" fillId="0" borderId="0" applyNumberFormat="0" applyFill="0" applyBorder="0" applyAlignment="0" applyProtection="0">
      <alignment vertical="top"/>
      <protection locked="0"/>
    </xf>
    <xf numFmtId="0" fontId="37" fillId="0" borderId="0" applyNumberFormat="0" applyBorder="0" applyProtection="0"/>
    <xf numFmtId="0" fontId="37" fillId="0" borderId="0"/>
    <xf numFmtId="0" fontId="36" fillId="0" borderId="0"/>
    <xf numFmtId="0" fontId="1" fillId="0" borderId="0"/>
    <xf numFmtId="0" fontId="46" fillId="0" borderId="0"/>
    <xf numFmtId="43" fontId="6" fillId="0" borderId="0" applyFont="0" applyFill="0" applyBorder="0" applyAlignment="0" applyProtection="0"/>
    <xf numFmtId="43" fontId="46" fillId="0" borderId="0" applyFont="0" applyFill="0" applyBorder="0" applyAlignment="0" applyProtection="0"/>
    <xf numFmtId="0" fontId="51" fillId="0" borderId="0"/>
    <xf numFmtId="0" fontId="52" fillId="0" borderId="0"/>
    <xf numFmtId="0" fontId="6" fillId="0" borderId="0"/>
    <xf numFmtId="0" fontId="6" fillId="0" borderId="0"/>
    <xf numFmtId="170" fontId="59" fillId="0" borderId="0"/>
    <xf numFmtId="171" fontId="36" fillId="0" borderId="0" applyFont="0" applyFill="0" applyBorder="0" applyAlignment="0" applyProtection="0"/>
    <xf numFmtId="9" fontId="36" fillId="0" borderId="0" applyFont="0" applyFill="0" applyBorder="0" applyAlignment="0" applyProtection="0"/>
    <xf numFmtId="0" fontId="89" fillId="0" borderId="0" applyNumberFormat="0" applyFill="0" applyBorder="0" applyAlignment="0" applyProtection="0"/>
    <xf numFmtId="0" fontId="80" fillId="0" borderId="14" applyNumberFormat="0" applyFill="0" applyAlignment="0" applyProtection="0"/>
    <xf numFmtId="0" fontId="81" fillId="0" borderId="15" applyNumberFormat="0" applyFill="0" applyAlignment="0" applyProtection="0"/>
    <xf numFmtId="0" fontId="82" fillId="0" borderId="16" applyNumberFormat="0" applyFill="0" applyAlignment="0" applyProtection="0"/>
    <xf numFmtId="0" fontId="82" fillId="0" borderId="0" applyNumberFormat="0" applyFill="0" applyBorder="0" applyAlignment="0" applyProtection="0"/>
    <xf numFmtId="0" fontId="79" fillId="24" borderId="0" applyNumberFormat="0" applyBorder="0" applyAlignment="0" applyProtection="0"/>
    <xf numFmtId="0" fontId="75" fillId="23" borderId="0" applyNumberFormat="0" applyBorder="0" applyAlignment="0" applyProtection="0"/>
    <xf numFmtId="0" fontId="87" fillId="42" borderId="0" applyNumberFormat="0" applyBorder="0" applyAlignment="0" applyProtection="0"/>
    <xf numFmtId="0" fontId="85" fillId="27" borderId="12" applyNumberFormat="0" applyAlignment="0" applyProtection="0"/>
    <xf numFmtId="0" fontId="88" fillId="40" borderId="19" applyNumberFormat="0" applyAlignment="0" applyProtection="0"/>
    <xf numFmtId="0" fontId="76" fillId="40" borderId="12" applyNumberFormat="0" applyAlignment="0" applyProtection="0"/>
    <xf numFmtId="0" fontId="86" fillId="0" borderId="17" applyNumberFormat="0" applyFill="0" applyAlignment="0" applyProtection="0"/>
    <xf numFmtId="0" fontId="77" fillId="41" borderId="13" applyNumberFormat="0" applyAlignment="0" applyProtection="0"/>
    <xf numFmtId="0" fontId="91" fillId="0" borderId="0" applyNumberFormat="0" applyFill="0" applyBorder="0" applyAlignment="0" applyProtection="0"/>
    <xf numFmtId="0" fontId="36" fillId="43" borderId="18" applyNumberFormat="0" applyFont="0" applyAlignment="0" applyProtection="0"/>
    <xf numFmtId="0" fontId="78" fillId="0" borderId="0" applyNumberFormat="0" applyFill="0" applyBorder="0" applyAlignment="0" applyProtection="0"/>
    <xf numFmtId="0" fontId="90" fillId="0" borderId="20" applyNumberFormat="0" applyFill="0" applyAlignment="0" applyProtection="0"/>
    <xf numFmtId="0" fontId="74" fillId="36" borderId="0" applyNumberFormat="0" applyBorder="0" applyAlignment="0" applyProtection="0"/>
    <xf numFmtId="0" fontId="73" fillId="22" borderId="0" applyNumberFormat="0" applyBorder="0" applyAlignment="0" applyProtection="0"/>
    <xf numFmtId="0" fontId="73" fillId="28" borderId="0" applyNumberFormat="0" applyBorder="0" applyAlignment="0" applyProtection="0"/>
    <xf numFmtId="0" fontId="74" fillId="32" borderId="0" applyNumberFormat="0" applyBorder="0" applyAlignment="0" applyProtection="0"/>
    <xf numFmtId="0" fontId="74" fillId="37" borderId="0" applyNumberFormat="0" applyBorder="0" applyAlignment="0" applyProtection="0"/>
    <xf numFmtId="0" fontId="73" fillId="23" borderId="0" applyNumberFormat="0" applyBorder="0" applyAlignment="0" applyProtection="0"/>
    <xf numFmtId="0" fontId="73" fillId="29" borderId="0" applyNumberFormat="0" applyBorder="0" applyAlignment="0" applyProtection="0"/>
    <xf numFmtId="0" fontId="74" fillId="29" borderId="0" applyNumberFormat="0" applyBorder="0" applyAlignment="0" applyProtection="0"/>
    <xf numFmtId="0" fontId="74" fillId="38" borderId="0" applyNumberFormat="0" applyBorder="0" applyAlignment="0" applyProtection="0"/>
    <xf numFmtId="0" fontId="73" fillId="24" borderId="0" applyNumberFormat="0" applyBorder="0" applyAlignment="0" applyProtection="0"/>
    <xf numFmtId="0" fontId="73" fillId="30" borderId="0" applyNumberFormat="0" applyBorder="0" applyAlignment="0" applyProtection="0"/>
    <xf numFmtId="0" fontId="74" fillId="30" borderId="0" applyNumberFormat="0" applyBorder="0" applyAlignment="0" applyProtection="0"/>
    <xf numFmtId="0" fontId="74" fillId="33" borderId="0" applyNumberFormat="0" applyBorder="0" applyAlignment="0" applyProtection="0"/>
    <xf numFmtId="0" fontId="73" fillId="25" borderId="0" applyNumberFormat="0" applyBorder="0" applyAlignment="0" applyProtection="0"/>
    <xf numFmtId="0" fontId="73" fillId="25" borderId="0" applyNumberFormat="0" applyBorder="0" applyAlignment="0" applyProtection="0"/>
    <xf numFmtId="0" fontId="74" fillId="33" borderId="0" applyNumberFormat="0" applyBorder="0" applyAlignment="0" applyProtection="0"/>
    <xf numFmtId="0" fontId="74" fillId="34" borderId="0" applyNumberFormat="0" applyBorder="0" applyAlignment="0" applyProtection="0"/>
    <xf numFmtId="0" fontId="73" fillId="26" borderId="0" applyNumberFormat="0" applyBorder="0" applyAlignment="0" applyProtection="0"/>
    <xf numFmtId="0" fontId="73" fillId="28" borderId="0" applyNumberFormat="0" applyBorder="0" applyAlignment="0" applyProtection="0"/>
    <xf numFmtId="0" fontId="74" fillId="34" borderId="0" applyNumberFormat="0" applyBorder="0" applyAlignment="0" applyProtection="0"/>
    <xf numFmtId="0" fontId="74" fillId="39" borderId="0" applyNumberFormat="0" applyBorder="0" applyAlignment="0" applyProtection="0"/>
    <xf numFmtId="0" fontId="73" fillId="27" borderId="0" applyNumberFormat="0" applyBorder="0" applyAlignment="0" applyProtection="0"/>
    <xf numFmtId="0" fontId="73" fillId="31" borderId="0" applyNumberFormat="0" applyBorder="0" applyAlignment="0" applyProtection="0"/>
    <xf numFmtId="0" fontId="74" fillId="35" borderId="0" applyNumberFormat="0" applyBorder="0" applyAlignment="0" applyProtection="0"/>
    <xf numFmtId="171" fontId="36" fillId="0" borderId="0" applyFont="0" applyFill="0" applyBorder="0" applyAlignment="0" applyProtection="0"/>
    <xf numFmtId="171" fontId="36" fillId="0" borderId="0" applyFont="0" applyFill="0" applyBorder="0" applyAlignment="0" applyProtection="0"/>
    <xf numFmtId="0" fontId="83"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73" fillId="0" borderId="0" applyNumberFormat="0" applyBorder="0" applyProtection="0"/>
    <xf numFmtId="0" fontId="73" fillId="0" borderId="0" applyNumberFormat="0" applyBorder="0" applyProtection="0"/>
    <xf numFmtId="0" fontId="36" fillId="0" borderId="0" applyNumberFormat="0" applyFont="0" applyBorder="0" applyProtection="0"/>
    <xf numFmtId="0" fontId="36" fillId="0" borderId="0" applyNumberFormat="0" applyFont="0" applyBorder="0" applyProtection="0"/>
    <xf numFmtId="0" fontId="36" fillId="0" borderId="0" applyNumberFormat="0" applyFont="0" applyBorder="0" applyProtection="0"/>
    <xf numFmtId="0" fontId="73" fillId="0" borderId="0" applyNumberFormat="0" applyBorder="0" applyProtection="0"/>
    <xf numFmtId="0" fontId="36" fillId="0" borderId="0" applyNumberFormat="0" applyFont="0" applyBorder="0" applyProtection="0"/>
    <xf numFmtId="0" fontId="73" fillId="0" borderId="0" applyNumberFormat="0" applyBorder="0" applyProtection="0"/>
    <xf numFmtId="0" fontId="36" fillId="0" borderId="0" applyNumberFormat="0" applyFont="0" applyBorder="0" applyProtection="0"/>
    <xf numFmtId="0" fontId="73" fillId="0" borderId="0" applyNumberFormat="0" applyBorder="0" applyProtection="0"/>
    <xf numFmtId="0" fontId="36" fillId="0" borderId="0" applyNumberFormat="0" applyFont="0" applyBorder="0" applyProtection="0"/>
    <xf numFmtId="9" fontId="36" fillId="0" borderId="0" applyFont="0" applyFill="0" applyBorder="0" applyAlignment="0" applyProtection="0"/>
    <xf numFmtId="9" fontId="36" fillId="0" borderId="0" applyFont="0" applyFill="0" applyBorder="0" applyAlignment="0" applyProtection="0"/>
  </cellStyleXfs>
  <cellXfs count="359">
    <xf numFmtId="0" fontId="0" fillId="0" borderId="0" xfId="0"/>
    <xf numFmtId="0" fontId="0" fillId="0" borderId="0" xfId="0" applyBorder="1"/>
    <xf numFmtId="0" fontId="38" fillId="0" borderId="0" xfId="0" applyFont="1" applyAlignment="1">
      <alignment horizontal="right"/>
    </xf>
    <xf numFmtId="0" fontId="34" fillId="19" borderId="0" xfId="0" applyFont="1" applyFill="1" applyBorder="1" applyAlignment="1">
      <alignment vertical="center"/>
    </xf>
    <xf numFmtId="0" fontId="44" fillId="0" borderId="0" xfId="0" applyFont="1" applyFill="1" applyBorder="1"/>
    <xf numFmtId="0" fontId="43" fillId="0" borderId="0" xfId="0" applyFont="1" applyFill="1" applyBorder="1" applyAlignment="1">
      <alignment horizontal="right" wrapText="1"/>
    </xf>
    <xf numFmtId="3" fontId="44" fillId="0" borderId="0" xfId="0" applyNumberFormat="1" applyFont="1" applyFill="1" applyBorder="1"/>
    <xf numFmtId="9" fontId="44" fillId="0" borderId="0" xfId="4" applyFont="1" applyFill="1" applyBorder="1"/>
    <xf numFmtId="3" fontId="44" fillId="0" borderId="0" xfId="0" applyNumberFormat="1" applyFont="1" applyFill="1" applyBorder="1" applyAlignment="1">
      <alignment vertical="top"/>
    </xf>
    <xf numFmtId="0" fontId="39" fillId="19" borderId="0" xfId="0" applyFont="1" applyFill="1" applyBorder="1"/>
    <xf numFmtId="0" fontId="34" fillId="19" borderId="0" xfId="0" applyFont="1" applyFill="1" applyBorder="1"/>
    <xf numFmtId="0" fontId="47" fillId="0" borderId="0" xfId="56" applyFont="1" applyBorder="1"/>
    <xf numFmtId="3" fontId="38" fillId="0" borderId="0" xfId="0" applyNumberFormat="1" applyFont="1" applyFill="1" applyBorder="1" applyAlignment="1">
      <alignment horizontal="right"/>
    </xf>
    <xf numFmtId="0" fontId="38" fillId="0" borderId="0" xfId="0" applyFont="1" applyFill="1" applyBorder="1" applyAlignment="1">
      <alignment horizontal="right"/>
    </xf>
    <xf numFmtId="3" fontId="47" fillId="0" borderId="0" xfId="56" applyNumberFormat="1" applyFont="1" applyFill="1" applyBorder="1" applyAlignment="1">
      <alignment horizontal="right" vertical="center"/>
    </xf>
    <xf numFmtId="3" fontId="47" fillId="0" borderId="0" xfId="68" applyNumberFormat="1" applyFont="1" applyFill="1" applyBorder="1" applyAlignment="1">
      <alignment horizontal="right" vertical="center"/>
    </xf>
    <xf numFmtId="3" fontId="47" fillId="0" borderId="0" xfId="56" applyNumberFormat="1" applyFont="1" applyFill="1" applyBorder="1" applyAlignment="1">
      <alignment horizontal="right"/>
    </xf>
    <xf numFmtId="0" fontId="50" fillId="0" borderId="0" xfId="62" applyFont="1" applyBorder="1" applyAlignment="1">
      <alignment vertical="top" wrapText="1"/>
    </xf>
    <xf numFmtId="0" fontId="49" fillId="0" borderId="0" xfId="62" applyFont="1" applyBorder="1"/>
    <xf numFmtId="3" fontId="38" fillId="0" borderId="0" xfId="0" applyNumberFormat="1" applyFont="1" applyBorder="1"/>
    <xf numFmtId="0" fontId="38" fillId="0" borderId="0" xfId="0" applyFont="1" applyBorder="1"/>
    <xf numFmtId="0" fontId="44" fillId="0" borderId="0" xfId="0" applyFont="1" applyBorder="1" applyAlignment="1">
      <alignment horizontal="left"/>
    </xf>
    <xf numFmtId="3" fontId="44" fillId="0" borderId="0" xfId="0" applyNumberFormat="1" applyFont="1" applyBorder="1"/>
    <xf numFmtId="9" fontId="44" fillId="0" borderId="0" xfId="0" applyNumberFormat="1" applyFont="1" applyBorder="1"/>
    <xf numFmtId="0" fontId="44" fillId="0" borderId="0" xfId="0" applyFont="1" applyFill="1" applyBorder="1" applyAlignment="1">
      <alignment horizontal="left"/>
    </xf>
    <xf numFmtId="0" fontId="44" fillId="0" borderId="0" xfId="0" applyFont="1" applyBorder="1"/>
    <xf numFmtId="9" fontId="44" fillId="0" borderId="0" xfId="0" applyNumberFormat="1" applyFont="1" applyFill="1" applyBorder="1"/>
    <xf numFmtId="0" fontId="53" fillId="0" borderId="0" xfId="1" applyFont="1" applyFill="1" applyBorder="1" applyAlignment="1">
      <alignment horizontal="left"/>
    </xf>
    <xf numFmtId="0" fontId="44" fillId="0" borderId="0" xfId="0" applyFont="1" applyFill="1" applyBorder="1" applyAlignment="1">
      <alignment horizontal="right"/>
    </xf>
    <xf numFmtId="0" fontId="44" fillId="19" borderId="0" xfId="0" applyFont="1" applyFill="1" applyBorder="1"/>
    <xf numFmtId="0" fontId="43" fillId="19" borderId="0" xfId="0" applyFont="1" applyFill="1" applyBorder="1"/>
    <xf numFmtId="0" fontId="43" fillId="0" borderId="0" xfId="0" applyFont="1" applyBorder="1"/>
    <xf numFmtId="0" fontId="44" fillId="0" borderId="0" xfId="0" applyFont="1" applyBorder="1" applyAlignment="1">
      <alignment wrapText="1"/>
    </xf>
    <xf numFmtId="0" fontId="44" fillId="0" borderId="0" xfId="0" applyFont="1" applyBorder="1" applyAlignment="1">
      <alignment horizontal="right"/>
    </xf>
    <xf numFmtId="0" fontId="53" fillId="0" borderId="0" xfId="1" applyFont="1" applyBorder="1"/>
    <xf numFmtId="0" fontId="55" fillId="0" borderId="0" xfId="0" applyFont="1"/>
    <xf numFmtId="0" fontId="57" fillId="19" borderId="0" xfId="0" applyFont="1" applyFill="1" applyBorder="1"/>
    <xf numFmtId="0" fontId="44" fillId="0" borderId="0" xfId="0" applyFont="1" applyFill="1" applyBorder="1" applyAlignment="1">
      <alignment wrapText="1"/>
    </xf>
    <xf numFmtId="164" fontId="44" fillId="0" borderId="0" xfId="0" applyNumberFormat="1" applyFont="1" applyBorder="1"/>
    <xf numFmtId="10" fontId="44" fillId="0" borderId="0" xfId="0" applyNumberFormat="1" applyFont="1" applyBorder="1"/>
    <xf numFmtId="0" fontId="57" fillId="19" borderId="0" xfId="0" applyFont="1" applyFill="1" applyBorder="1" applyAlignment="1">
      <alignment horizontal="right"/>
    </xf>
    <xf numFmtId="0" fontId="34" fillId="19" borderId="0" xfId="56" applyFont="1" applyFill="1" applyBorder="1"/>
    <xf numFmtId="10" fontId="44" fillId="0" borderId="0" xfId="0" applyNumberFormat="1" applyFont="1" applyFill="1" applyBorder="1" applyAlignment="1">
      <alignment wrapText="1"/>
    </xf>
    <xf numFmtId="0" fontId="53" fillId="0" borderId="0" xfId="1" applyFont="1" applyFill="1" applyBorder="1"/>
    <xf numFmtId="3" fontId="0" fillId="0" borderId="0" xfId="0" applyNumberFormat="1" applyFill="1"/>
    <xf numFmtId="0" fontId="34" fillId="19" borderId="0" xfId="0" applyFont="1" applyFill="1" applyAlignment="1">
      <alignment vertical="center"/>
    </xf>
    <xf numFmtId="0" fontId="48" fillId="0" borderId="0" xfId="62" applyFont="1" applyFill="1" applyBorder="1" applyAlignment="1">
      <alignment horizontal="center" vertical="center"/>
    </xf>
    <xf numFmtId="0" fontId="38" fillId="0" borderId="0" xfId="0" applyFont="1"/>
    <xf numFmtId="166" fontId="38" fillId="0" borderId="0" xfId="0" applyNumberFormat="1" applyFont="1"/>
    <xf numFmtId="0" fontId="38" fillId="0" borderId="0" xfId="0" applyFont="1" applyFill="1"/>
    <xf numFmtId="0" fontId="38" fillId="0" borderId="0" xfId="0" applyFont="1" applyFill="1" applyBorder="1"/>
    <xf numFmtId="3" fontId="60" fillId="0" borderId="10" xfId="107" applyNumberFormat="1" applyFont="1" applyFill="1" applyBorder="1" applyAlignment="1">
      <alignment horizontal="right" vertical="center"/>
    </xf>
    <xf numFmtId="0" fontId="39" fillId="19" borderId="0" xfId="0" applyFont="1" applyFill="1" applyAlignment="1">
      <alignment horizontal="right"/>
    </xf>
    <xf numFmtId="0" fontId="39" fillId="19" borderId="0" xfId="0" applyFont="1" applyFill="1"/>
    <xf numFmtId="0" fontId="44" fillId="0" borderId="0" xfId="0" applyFont="1"/>
    <xf numFmtId="0" fontId="39" fillId="19" borderId="0" xfId="0" applyFont="1" applyFill="1" applyAlignment="1">
      <alignment vertical="center"/>
    </xf>
    <xf numFmtId="0" fontId="38" fillId="0" borderId="0" xfId="0" applyFont="1" applyAlignment="1">
      <alignment vertical="center"/>
    </xf>
    <xf numFmtId="0" fontId="47" fillId="0" borderId="0" xfId="56" applyFont="1" applyFill="1" applyBorder="1"/>
    <xf numFmtId="3" fontId="47" fillId="0" borderId="0" xfId="56" applyNumberFormat="1" applyFont="1" applyFill="1" applyBorder="1"/>
    <xf numFmtId="3" fontId="44" fillId="0" borderId="0" xfId="0" applyNumberFormat="1" applyFont="1" applyFill="1"/>
    <xf numFmtId="49" fontId="44" fillId="0" borderId="0" xfId="0" applyNumberFormat="1" applyFont="1" applyFill="1" applyBorder="1" applyAlignment="1">
      <alignment horizontal="right" wrapText="1"/>
    </xf>
    <xf numFmtId="0" fontId="44" fillId="0" borderId="0" xfId="0" applyFont="1" applyFill="1"/>
    <xf numFmtId="0" fontId="40" fillId="0" borderId="0" xfId="0" applyFont="1" applyFill="1" applyBorder="1"/>
    <xf numFmtId="49" fontId="44" fillId="0" borderId="0" xfId="0" applyNumberFormat="1" applyFont="1" applyFill="1" applyBorder="1" applyAlignment="1">
      <alignment horizontal="left"/>
    </xf>
    <xf numFmtId="0" fontId="44" fillId="0" borderId="0" xfId="0" applyFont="1" applyAlignment="1">
      <alignment horizontal="right"/>
    </xf>
    <xf numFmtId="0" fontId="44" fillId="19" borderId="0" xfId="0" applyFont="1" applyFill="1"/>
    <xf numFmtId="9" fontId="44" fillId="0" borderId="0" xfId="0" applyNumberFormat="1" applyFont="1" applyBorder="1" applyAlignment="1">
      <alignment vertical="center"/>
    </xf>
    <xf numFmtId="0" fontId="44" fillId="0" borderId="0" xfId="100" applyFont="1" applyBorder="1"/>
    <xf numFmtId="0" fontId="44" fillId="0" borderId="0" xfId="100" applyNumberFormat="1" applyFont="1" applyBorder="1" applyAlignment="1">
      <alignment horizontal="right"/>
    </xf>
    <xf numFmtId="0" fontId="44" fillId="0" borderId="0" xfId="100" applyFont="1" applyBorder="1" applyAlignment="1">
      <alignment horizontal="right"/>
    </xf>
    <xf numFmtId="0" fontId="43" fillId="0" borderId="0" xfId="0" applyNumberFormat="1" applyFont="1" applyBorder="1" applyAlignment="1">
      <alignment textRotation="90" readingOrder="1"/>
    </xf>
    <xf numFmtId="0" fontId="43" fillId="0" borderId="0" xfId="0" applyFont="1" applyBorder="1" applyAlignment="1">
      <alignment textRotation="90" readingOrder="1"/>
    </xf>
    <xf numFmtId="0" fontId="44" fillId="0" borderId="0" xfId="0" applyFont="1" applyBorder="1" applyAlignment="1">
      <alignment readingOrder="1"/>
    </xf>
    <xf numFmtId="0" fontId="62" fillId="0" borderId="0" xfId="1" applyFont="1"/>
    <xf numFmtId="0" fontId="44" fillId="0" borderId="0" xfId="0" applyFont="1" applyFill="1" applyBorder="1" applyAlignment="1">
      <alignment horizontal="right" wrapText="1"/>
    </xf>
    <xf numFmtId="0" fontId="39" fillId="19" borderId="0" xfId="0" applyFont="1" applyFill="1" applyBorder="1" applyAlignment="1">
      <alignment vertical="center"/>
    </xf>
    <xf numFmtId="0" fontId="53" fillId="0" borderId="0" xfId="1" applyFont="1"/>
    <xf numFmtId="0" fontId="40" fillId="0" borderId="0" xfId="0" applyFont="1" applyBorder="1"/>
    <xf numFmtId="0" fontId="39" fillId="19" borderId="0" xfId="0" applyFont="1" applyFill="1" applyBorder="1" applyAlignment="1">
      <alignment horizontal="right" vertical="center"/>
    </xf>
    <xf numFmtId="3" fontId="44" fillId="0" borderId="0" xfId="0" applyNumberFormat="1" applyFont="1"/>
    <xf numFmtId="1" fontId="44" fillId="0" borderId="0" xfId="0" applyNumberFormat="1" applyFont="1" applyBorder="1"/>
    <xf numFmtId="9" fontId="0" fillId="0" borderId="0" xfId="0" applyNumberFormat="1" applyBorder="1"/>
    <xf numFmtId="0" fontId="48" fillId="0" borderId="0" xfId="62" applyFont="1" applyBorder="1"/>
    <xf numFmtId="0" fontId="48" fillId="0" borderId="0" xfId="62" applyFont="1" applyBorder="1" applyAlignment="1">
      <alignment horizontal="right"/>
    </xf>
    <xf numFmtId="49" fontId="48" fillId="0" borderId="0" xfId="62" applyNumberFormat="1" applyFont="1" applyBorder="1" applyAlignment="1">
      <alignment horizontal="centerContinuous" vertical="center"/>
    </xf>
    <xf numFmtId="0" fontId="48" fillId="0" borderId="0" xfId="62" applyFont="1" applyBorder="1" applyAlignment="1">
      <alignment horizontal="centerContinuous" vertical="center"/>
    </xf>
    <xf numFmtId="0" fontId="48" fillId="0" borderId="0" xfId="62" applyFont="1" applyBorder="1" applyAlignment="1">
      <alignment horizontal="center" vertical="center"/>
    </xf>
    <xf numFmtId="3" fontId="49" fillId="0" borderId="0" xfId="62" applyNumberFormat="1" applyFont="1" applyBorder="1" applyAlignment="1">
      <alignment horizontal="center"/>
    </xf>
    <xf numFmtId="0" fontId="2" fillId="0" borderId="0" xfId="1" applyBorder="1"/>
    <xf numFmtId="0" fontId="58" fillId="0" borderId="0" xfId="0" applyFont="1" applyFill="1" applyBorder="1" applyAlignment="1">
      <alignment vertical="top" wrapText="1"/>
    </xf>
    <xf numFmtId="0" fontId="64" fillId="0" borderId="0" xfId="0" applyFont="1"/>
    <xf numFmtId="0" fontId="64" fillId="19" borderId="0" xfId="0" applyFont="1" applyFill="1"/>
    <xf numFmtId="0" fontId="64" fillId="19" borderId="0" xfId="0" applyFont="1" applyFill="1" applyBorder="1"/>
    <xf numFmtId="3" fontId="44" fillId="0" borderId="0" xfId="108" applyNumberFormat="1" applyFont="1" applyBorder="1" applyAlignment="1">
      <alignment horizontal="right"/>
    </xf>
    <xf numFmtId="0" fontId="34" fillId="19" borderId="0" xfId="0" applyFont="1" applyFill="1" applyBorder="1" applyAlignment="1">
      <alignment horizontal="right" vertical="center" wrapText="1"/>
    </xf>
    <xf numFmtId="0" fontId="34" fillId="19" borderId="0" xfId="0" applyFont="1" applyFill="1"/>
    <xf numFmtId="0" fontId="65" fillId="0" borderId="0" xfId="1" applyFont="1" applyFill="1" applyAlignment="1">
      <alignment horizontal="left"/>
    </xf>
    <xf numFmtId="2" fontId="65" fillId="0" borderId="0" xfId="1" applyNumberFormat="1" applyFont="1" applyAlignment="1">
      <alignment horizontal="left"/>
    </xf>
    <xf numFmtId="0" fontId="65" fillId="0" borderId="0" xfId="1" applyFont="1" applyAlignment="1">
      <alignment horizontal="left"/>
    </xf>
    <xf numFmtId="0" fontId="63" fillId="0" borderId="0" xfId="0" applyFont="1"/>
    <xf numFmtId="0" fontId="5" fillId="0" borderId="0" xfId="0" applyFont="1" applyAlignment="1">
      <alignment horizontal="left"/>
    </xf>
    <xf numFmtId="0" fontId="5" fillId="0" borderId="0" xfId="0" applyFont="1"/>
    <xf numFmtId="0" fontId="5" fillId="0" borderId="0" xfId="0" applyFont="1" applyFill="1"/>
    <xf numFmtId="0" fontId="66" fillId="0" borderId="0" xfId="0" applyFont="1" applyAlignment="1">
      <alignment horizontal="left"/>
    </xf>
    <xf numFmtId="3" fontId="60" fillId="0" borderId="0" xfId="107" applyNumberFormat="1" applyFont="1" applyFill="1" applyBorder="1" applyAlignment="1">
      <alignment horizontal="right" vertical="center"/>
    </xf>
    <xf numFmtId="0" fontId="0" fillId="0" borderId="0" xfId="0" applyFill="1" applyBorder="1"/>
    <xf numFmtId="0" fontId="38" fillId="0" borderId="0" xfId="0" applyFont="1" applyFill="1" applyAlignment="1">
      <alignment horizontal="right"/>
    </xf>
    <xf numFmtId="0" fontId="38" fillId="0" borderId="0" xfId="0" applyFont="1" applyFill="1" applyBorder="1" applyAlignment="1">
      <alignment horizontal="left"/>
    </xf>
    <xf numFmtId="0" fontId="61" fillId="0" borderId="0" xfId="1" applyFont="1" applyFill="1" applyBorder="1" applyAlignment="1">
      <alignment horizontal="left"/>
    </xf>
    <xf numFmtId="168" fontId="67" fillId="20" borderId="0" xfId="2" applyNumberFormat="1" applyFont="1" applyFill="1" applyAlignment="1"/>
    <xf numFmtId="0" fontId="45" fillId="0" borderId="0" xfId="0" applyFont="1" applyFill="1" applyBorder="1"/>
    <xf numFmtId="49" fontId="40" fillId="0" borderId="0" xfId="0" applyNumberFormat="1" applyFont="1" applyFill="1" applyBorder="1" applyAlignment="1">
      <alignment horizontal="left"/>
    </xf>
    <xf numFmtId="0" fontId="40" fillId="0" borderId="0" xfId="0" applyFont="1" applyFill="1" applyAlignment="1">
      <alignment vertical="top"/>
    </xf>
    <xf numFmtId="0" fontId="40" fillId="0" borderId="0" xfId="0" applyFont="1" applyFill="1" applyBorder="1" applyAlignment="1">
      <alignment vertical="top"/>
    </xf>
    <xf numFmtId="0" fontId="0" fillId="0" borderId="0" xfId="0" applyFill="1"/>
    <xf numFmtId="0" fontId="58" fillId="0" borderId="0" xfId="0" applyFont="1" applyFill="1" applyBorder="1"/>
    <xf numFmtId="3" fontId="44" fillId="0" borderId="0" xfId="108" applyNumberFormat="1" applyFont="1" applyFill="1" applyBorder="1" applyAlignment="1">
      <alignment horizontal="right"/>
    </xf>
    <xf numFmtId="9" fontId="44" fillId="0" borderId="0" xfId="4" applyFont="1" applyFill="1"/>
    <xf numFmtId="9" fontId="44" fillId="0" borderId="0" xfId="0" applyNumberFormat="1" applyFont="1" applyFill="1"/>
    <xf numFmtId="0" fontId="40" fillId="0" borderId="0" xfId="0" applyFont="1" applyFill="1"/>
    <xf numFmtId="0" fontId="43" fillId="0" borderId="0" xfId="105" applyFont="1" applyFill="1" applyBorder="1"/>
    <xf numFmtId="0" fontId="2" fillId="0" borderId="0" xfId="1" applyFill="1"/>
    <xf numFmtId="0" fontId="34" fillId="19" borderId="0" xfId="0" applyFont="1" applyFill="1" applyBorder="1" applyAlignment="1">
      <alignment horizontal="right" vertical="center"/>
    </xf>
    <xf numFmtId="0" fontId="61" fillId="0" borderId="0" xfId="1" applyFont="1" applyFill="1" applyBorder="1"/>
    <xf numFmtId="0" fontId="69" fillId="19" borderId="0" xfId="2" applyFont="1" applyFill="1"/>
    <xf numFmtId="0" fontId="44" fillId="21" borderId="0" xfId="0" applyFont="1" applyFill="1"/>
    <xf numFmtId="3" fontId="44" fillId="21" borderId="0" xfId="0" applyNumberFormat="1" applyFont="1" applyFill="1"/>
    <xf numFmtId="0" fontId="44" fillId="21" borderId="0" xfId="0" applyFont="1" applyFill="1" applyBorder="1" applyAlignment="1">
      <alignment horizontal="left"/>
    </xf>
    <xf numFmtId="1" fontId="44" fillId="21" borderId="0" xfId="0" applyNumberFormat="1" applyFont="1" applyFill="1" applyBorder="1"/>
    <xf numFmtId="0" fontId="44" fillId="21" borderId="0" xfId="0" applyFont="1" applyFill="1" applyAlignment="1">
      <alignment horizontal="left"/>
    </xf>
    <xf numFmtId="9" fontId="44" fillId="21" borderId="0" xfId="4" applyFont="1" applyFill="1"/>
    <xf numFmtId="0" fontId="72" fillId="0" borderId="0" xfId="0" applyFont="1" applyFill="1"/>
    <xf numFmtId="0" fontId="44" fillId="0" borderId="0" xfId="0" applyFont="1" applyFill="1" applyAlignment="1">
      <alignment wrapText="1"/>
    </xf>
    <xf numFmtId="0" fontId="44" fillId="0" borderId="0" xfId="0" applyFont="1" applyFill="1" applyAlignment="1">
      <alignment horizontal="left" wrapText="1"/>
    </xf>
    <xf numFmtId="0" fontId="0" fillId="21" borderId="0" xfId="0" applyFill="1"/>
    <xf numFmtId="0" fontId="43" fillId="19" borderId="0" xfId="0" applyFont="1" applyFill="1"/>
    <xf numFmtId="0" fontId="71" fillId="19" borderId="0" xfId="0" applyFont="1" applyFill="1" applyBorder="1"/>
    <xf numFmtId="0" fontId="72" fillId="19" borderId="0" xfId="0" applyFont="1" applyFill="1" applyBorder="1"/>
    <xf numFmtId="0" fontId="44" fillId="21" borderId="0" xfId="0" applyFont="1" applyFill="1" applyBorder="1"/>
    <xf numFmtId="3" fontId="44" fillId="21" borderId="0" xfId="107" applyNumberFormat="1" applyFont="1" applyFill="1" applyBorder="1" applyAlignment="1">
      <alignment horizontal="right" vertical="center"/>
    </xf>
    <xf numFmtId="3" fontId="43" fillId="21" borderId="0" xfId="107" applyNumberFormat="1" applyFont="1" applyFill="1" applyBorder="1" applyAlignment="1">
      <alignment horizontal="right" vertical="center"/>
    </xf>
    <xf numFmtId="0" fontId="44" fillId="21" borderId="0" xfId="0" applyFont="1" applyFill="1" applyBorder="1" applyAlignment="1">
      <alignment horizontal="right" vertical="center"/>
    </xf>
    <xf numFmtId="0" fontId="70" fillId="21" borderId="0" xfId="0" applyFont="1" applyFill="1"/>
    <xf numFmtId="0" fontId="70" fillId="21" borderId="0" xfId="0" applyFont="1" applyFill="1" applyBorder="1" applyAlignment="1">
      <alignment horizontal="left"/>
    </xf>
    <xf numFmtId="0" fontId="70" fillId="21" borderId="0" xfId="0" applyFont="1" applyFill="1" applyBorder="1"/>
    <xf numFmtId="3" fontId="70" fillId="21" borderId="0" xfId="107" applyNumberFormat="1" applyFont="1" applyFill="1" applyBorder="1" applyAlignment="1">
      <alignment horizontal="right" vertical="center"/>
    </xf>
    <xf numFmtId="3" fontId="70" fillId="21" borderId="0" xfId="107" applyNumberFormat="1" applyFont="1" applyFill="1" applyAlignment="1">
      <alignment horizontal="right" vertical="center"/>
    </xf>
    <xf numFmtId="0" fontId="72" fillId="19" borderId="0" xfId="0" applyFont="1" applyFill="1" applyBorder="1" applyAlignment="1">
      <alignment vertical="center"/>
    </xf>
    <xf numFmtId="9" fontId="44" fillId="21" borderId="0" xfId="4" applyFont="1" applyFill="1" applyBorder="1"/>
    <xf numFmtId="0" fontId="39" fillId="0" borderId="0" xfId="0" applyFont="1" applyFill="1" applyAlignment="1">
      <alignment vertical="center"/>
    </xf>
    <xf numFmtId="0" fontId="44" fillId="0" borderId="0" xfId="0" applyFont="1" applyFill="1" applyAlignment="1">
      <alignment horizontal="right" wrapText="1"/>
    </xf>
    <xf numFmtId="9" fontId="44" fillId="21" borderId="0" xfId="0" applyNumberFormat="1" applyFont="1" applyFill="1" applyBorder="1"/>
    <xf numFmtId="0" fontId="71" fillId="19" borderId="0" xfId="2" applyFont="1" applyFill="1"/>
    <xf numFmtId="0" fontId="72" fillId="19" borderId="0" xfId="2" applyFont="1" applyFill="1"/>
    <xf numFmtId="0" fontId="70" fillId="21" borderId="0" xfId="0" applyFont="1" applyFill="1" applyBorder="1" applyAlignment="1">
      <alignment horizontal="right"/>
    </xf>
    <xf numFmtId="0" fontId="0" fillId="19" borderId="0" xfId="0" applyFill="1"/>
    <xf numFmtId="0" fontId="38" fillId="19" borderId="0" xfId="0" applyFont="1" applyFill="1" applyBorder="1"/>
    <xf numFmtId="0" fontId="71" fillId="19" borderId="0" xfId="0" applyFont="1" applyFill="1" applyBorder="1" applyAlignment="1">
      <alignment vertical="center"/>
    </xf>
    <xf numFmtId="0" fontId="71" fillId="19" borderId="0" xfId="0" applyFont="1" applyFill="1" applyAlignment="1">
      <alignment vertical="center"/>
    </xf>
    <xf numFmtId="0" fontId="38" fillId="19" borderId="0" xfId="0" applyFont="1" applyFill="1"/>
    <xf numFmtId="0" fontId="44" fillId="21" borderId="0" xfId="0" applyFont="1" applyFill="1" applyBorder="1" applyAlignment="1">
      <alignment horizontal="right"/>
    </xf>
    <xf numFmtId="0" fontId="38" fillId="21" borderId="0" xfId="0" applyFont="1" applyFill="1"/>
    <xf numFmtId="0" fontId="0" fillId="21" borderId="0" xfId="0" applyFill="1" applyBorder="1"/>
    <xf numFmtId="169" fontId="44" fillId="21" borderId="0" xfId="5" applyNumberFormat="1" applyFont="1" applyFill="1" applyBorder="1" applyAlignment="1">
      <alignment horizontal="right"/>
    </xf>
    <xf numFmtId="164" fontId="44" fillId="21" borderId="0" xfId="0" applyNumberFormat="1" applyFont="1" applyFill="1" applyBorder="1"/>
    <xf numFmtId="0" fontId="44" fillId="21" borderId="11" xfId="0" applyFont="1" applyFill="1" applyBorder="1"/>
    <xf numFmtId="0" fontId="44" fillId="21" borderId="11" xfId="0" applyFont="1" applyFill="1" applyBorder="1" applyAlignment="1">
      <alignment horizontal="right"/>
    </xf>
    <xf numFmtId="0" fontId="0" fillId="19" borderId="0" xfId="0" applyFill="1" applyBorder="1"/>
    <xf numFmtId="0" fontId="40" fillId="0" borderId="0" xfId="0" applyFont="1" applyFill="1" applyBorder="1" applyAlignment="1">
      <alignment horizontal="left" vertical="top"/>
    </xf>
    <xf numFmtId="0" fontId="43" fillId="21" borderId="0" xfId="0" applyFont="1" applyFill="1" applyBorder="1"/>
    <xf numFmtId="3" fontId="44" fillId="21" borderId="0" xfId="0" applyNumberFormat="1" applyFont="1" applyFill="1" applyBorder="1"/>
    <xf numFmtId="0" fontId="43" fillId="21" borderId="0" xfId="0" applyFont="1" applyFill="1" applyBorder="1" applyAlignment="1">
      <alignment horizontal="right" wrapText="1"/>
    </xf>
    <xf numFmtId="0" fontId="70" fillId="21" borderId="0" xfId="0" applyFont="1" applyFill="1" applyAlignment="1">
      <alignment horizontal="right"/>
    </xf>
    <xf numFmtId="0" fontId="70" fillId="21" borderId="0" xfId="0" applyFont="1" applyFill="1" applyAlignment="1">
      <alignment horizontal="left"/>
    </xf>
    <xf numFmtId="3" fontId="70" fillId="21" borderId="0" xfId="0" applyNumberFormat="1" applyFont="1" applyFill="1"/>
    <xf numFmtId="9" fontId="70" fillId="21" borderId="0" xfId="0" applyNumberFormat="1" applyFont="1" applyFill="1"/>
    <xf numFmtId="166" fontId="70" fillId="21" borderId="0" xfId="0" applyNumberFormat="1" applyFont="1" applyFill="1"/>
    <xf numFmtId="3" fontId="70" fillId="21" borderId="0" xfId="0" applyNumberFormat="1" applyFont="1" applyFill="1" applyBorder="1"/>
    <xf numFmtId="166" fontId="70" fillId="21" borderId="0" xfId="0" applyNumberFormat="1" applyFont="1" applyFill="1" applyBorder="1"/>
    <xf numFmtId="0" fontId="70" fillId="21" borderId="11" xfId="0" applyFont="1" applyFill="1" applyBorder="1"/>
    <xf numFmtId="0" fontId="38" fillId="19" borderId="0" xfId="0" applyFont="1" applyFill="1" applyAlignment="1">
      <alignment horizontal="right"/>
    </xf>
    <xf numFmtId="1" fontId="70" fillId="21" borderId="0" xfId="0" applyNumberFormat="1" applyFont="1" applyFill="1" applyBorder="1"/>
    <xf numFmtId="9" fontId="70" fillId="21" borderId="0" xfId="0" applyNumberFormat="1" applyFont="1" applyFill="1" applyBorder="1"/>
    <xf numFmtId="0" fontId="70" fillId="21" borderId="11" xfId="0" applyFont="1" applyFill="1" applyBorder="1" applyAlignment="1">
      <alignment horizontal="left"/>
    </xf>
    <xf numFmtId="0" fontId="70" fillId="21" borderId="11" xfId="0" applyNumberFormat="1" applyFont="1" applyFill="1" applyBorder="1" applyAlignment="1">
      <alignment horizontal="right"/>
    </xf>
    <xf numFmtId="0" fontId="70" fillId="21" borderId="11" xfId="0" applyFont="1" applyFill="1" applyBorder="1" applyAlignment="1">
      <alignment horizontal="right"/>
    </xf>
    <xf numFmtId="0" fontId="45" fillId="0" borderId="0" xfId="0" applyFont="1" applyFill="1"/>
    <xf numFmtId="3" fontId="44" fillId="21" borderId="0" xfId="0" applyNumberFormat="1" applyFont="1" applyFill="1" applyBorder="1" applyAlignment="1">
      <alignment horizontal="right"/>
    </xf>
    <xf numFmtId="3" fontId="70" fillId="21" borderId="0" xfId="0" applyNumberFormat="1" applyFont="1" applyFill="1" applyBorder="1" applyAlignment="1">
      <alignment horizontal="right"/>
    </xf>
    <xf numFmtId="9" fontId="70" fillId="21" borderId="0" xfId="4" applyFont="1" applyFill="1" applyBorder="1" applyAlignment="1">
      <alignment horizontal="right"/>
    </xf>
    <xf numFmtId="3" fontId="70" fillId="21" borderId="0" xfId="0" applyNumberFormat="1" applyFont="1" applyFill="1" applyBorder="1" applyAlignment="1"/>
    <xf numFmtId="3" fontId="70" fillId="21" borderId="0" xfId="0" applyNumberFormat="1" applyFont="1" applyFill="1" applyAlignment="1">
      <alignment horizontal="right"/>
    </xf>
    <xf numFmtId="0" fontId="44" fillId="19" borderId="0" xfId="0" applyFont="1" applyFill="1" applyBorder="1" applyAlignment="1">
      <alignment horizontal="left"/>
    </xf>
    <xf numFmtId="0" fontId="44" fillId="19" borderId="0" xfId="0" applyFont="1" applyFill="1" applyBorder="1" applyAlignment="1">
      <alignment horizontal="right"/>
    </xf>
    <xf numFmtId="0" fontId="70" fillId="0" borderId="0" xfId="0" applyFont="1" applyFill="1" applyAlignment="1">
      <alignment horizontal="left"/>
    </xf>
    <xf numFmtId="3" fontId="70" fillId="0" borderId="0" xfId="0" applyNumberFormat="1" applyFont="1" applyFill="1" applyAlignment="1">
      <alignment horizontal="right"/>
    </xf>
    <xf numFmtId="0" fontId="70" fillId="21" borderId="0" xfId="56" applyFont="1" applyFill="1" applyBorder="1"/>
    <xf numFmtId="0" fontId="70" fillId="21" borderId="11" xfId="56" applyFont="1" applyFill="1" applyBorder="1" applyAlignment="1">
      <alignment vertical="center"/>
    </xf>
    <xf numFmtId="0" fontId="70" fillId="21" borderId="11" xfId="56" applyFont="1" applyFill="1" applyBorder="1" applyAlignment="1">
      <alignment horizontal="right" vertical="center"/>
    </xf>
    <xf numFmtId="49" fontId="42" fillId="21" borderId="0" xfId="0" applyNumberFormat="1" applyFont="1" applyFill="1" applyBorder="1"/>
    <xf numFmtId="0" fontId="70" fillId="21" borderId="11" xfId="2" applyFont="1" applyFill="1" applyBorder="1"/>
    <xf numFmtId="0" fontId="70" fillId="21" borderId="0" xfId="2" applyFont="1" applyFill="1"/>
    <xf numFmtId="9" fontId="70" fillId="21" borderId="0" xfId="2" applyNumberFormat="1" applyFont="1" applyFill="1"/>
    <xf numFmtId="0" fontId="72" fillId="19" borderId="0" xfId="0" applyFont="1" applyFill="1"/>
    <xf numFmtId="10" fontId="44" fillId="19" borderId="0" xfId="0" applyNumberFormat="1" applyFont="1" applyFill="1" applyAlignment="1">
      <alignment horizontal="right" wrapText="1"/>
    </xf>
    <xf numFmtId="10" fontId="70" fillId="21" borderId="0" xfId="0" applyNumberFormat="1" applyFont="1" applyFill="1" applyAlignment="1">
      <alignment horizontal="right" wrapText="1"/>
    </xf>
    <xf numFmtId="10" fontId="70" fillId="21" borderId="0" xfId="0" applyNumberFormat="1" applyFont="1" applyFill="1" applyAlignment="1">
      <alignment wrapText="1"/>
    </xf>
    <xf numFmtId="10" fontId="70" fillId="21" borderId="21" xfId="0" applyNumberFormat="1" applyFont="1" applyFill="1" applyBorder="1" applyAlignment="1">
      <alignment wrapText="1"/>
    </xf>
    <xf numFmtId="10" fontId="70" fillId="21" borderId="21" xfId="0" applyNumberFormat="1" applyFont="1" applyFill="1" applyBorder="1" applyAlignment="1">
      <alignment horizontal="right" wrapText="1"/>
    </xf>
    <xf numFmtId="3" fontId="70" fillId="21" borderId="0" xfId="3" applyNumberFormat="1" applyFont="1" applyFill="1" applyBorder="1"/>
    <xf numFmtId="3" fontId="70" fillId="21" borderId="0" xfId="0" applyNumberFormat="1" applyFont="1" applyFill="1" applyAlignment="1">
      <alignment vertical="top"/>
    </xf>
    <xf numFmtId="9" fontId="70" fillId="21" borderId="0" xfId="0" applyNumberFormat="1" applyFont="1" applyFill="1" applyAlignment="1">
      <alignment horizontal="right"/>
    </xf>
    <xf numFmtId="164" fontId="70" fillId="21" borderId="0" xfId="0" applyNumberFormat="1" applyFont="1" applyFill="1" applyAlignment="1">
      <alignment horizontal="right"/>
    </xf>
    <xf numFmtId="0" fontId="71" fillId="19" borderId="0" xfId="0" applyFont="1" applyFill="1"/>
    <xf numFmtId="0" fontId="70" fillId="21" borderId="21" xfId="0" applyFont="1" applyFill="1" applyBorder="1" applyAlignment="1">
      <alignment horizontal="right" wrapText="1"/>
    </xf>
    <xf numFmtId="0" fontId="70" fillId="21" borderId="21" xfId="0" applyFont="1" applyFill="1" applyBorder="1" applyAlignment="1">
      <alignment horizontal="right"/>
    </xf>
    <xf numFmtId="49" fontId="70" fillId="21" borderId="0" xfId="0" applyNumberFormat="1" applyFont="1" applyFill="1" applyAlignment="1">
      <alignment horizontal="left" indent="1"/>
    </xf>
    <xf numFmtId="167" fontId="70" fillId="21" borderId="0" xfId="3" applyNumberFormat="1" applyFont="1" applyFill="1" applyBorder="1"/>
    <xf numFmtId="9" fontId="70" fillId="21" borderId="0" xfId="4" applyFont="1" applyFill="1" applyBorder="1"/>
    <xf numFmtId="49" fontId="70" fillId="21" borderId="0" xfId="0" applyNumberFormat="1" applyFont="1" applyFill="1" applyAlignment="1">
      <alignment horizontal="left" vertical="top" indent="1"/>
    </xf>
    <xf numFmtId="167" fontId="70" fillId="21" borderId="0" xfId="3" applyNumberFormat="1" applyFont="1" applyFill="1" applyBorder="1" applyAlignment="1">
      <alignment vertical="top"/>
    </xf>
    <xf numFmtId="164" fontId="70" fillId="21" borderId="0" xfId="4" applyNumberFormat="1" applyFont="1" applyFill="1" applyBorder="1"/>
    <xf numFmtId="49" fontId="70" fillId="21" borderId="0" xfId="0" applyNumberFormat="1" applyFont="1" applyFill="1"/>
    <xf numFmtId="0" fontId="70" fillId="21" borderId="0" xfId="0" applyFont="1" applyFill="1" applyAlignment="1">
      <alignment horizontal="left" indent="1"/>
    </xf>
    <xf numFmtId="49" fontId="70" fillId="21" borderId="0" xfId="0" applyNumberFormat="1" applyFont="1" applyFill="1" applyAlignment="1">
      <alignment horizontal="left"/>
    </xf>
    <xf numFmtId="0" fontId="70" fillId="21" borderId="21" xfId="0" applyFont="1" applyFill="1" applyBorder="1"/>
    <xf numFmtId="0" fontId="70" fillId="21" borderId="21" xfId="0" applyFont="1" applyFill="1" applyBorder="1" applyAlignment="1">
      <alignment horizontal="right" vertical="top" wrapText="1"/>
    </xf>
    <xf numFmtId="0" fontId="70" fillId="21" borderId="11" xfId="158" applyFont="1" applyFill="1" applyBorder="1" applyAlignment="1">
      <alignment vertical="center" wrapText="1"/>
    </xf>
    <xf numFmtId="0" fontId="70" fillId="21" borderId="11" xfId="158" applyFont="1" applyFill="1" applyBorder="1" applyAlignment="1">
      <alignment horizontal="center" vertical="center" wrapText="1"/>
    </xf>
    <xf numFmtId="0" fontId="70" fillId="21" borderId="0" xfId="158" applyFont="1" applyFill="1" applyBorder="1"/>
    <xf numFmtId="0" fontId="70" fillId="21" borderId="0" xfId="158" applyFont="1" applyFill="1" applyBorder="1" applyAlignment="1">
      <alignment horizontal="right"/>
    </xf>
    <xf numFmtId="0" fontId="72" fillId="0" borderId="0" xfId="0" applyFont="1" applyBorder="1"/>
    <xf numFmtId="164" fontId="44" fillId="0" borderId="0" xfId="0" applyNumberFormat="1" applyFont="1" applyFill="1" applyBorder="1"/>
    <xf numFmtId="9" fontId="44" fillId="0" borderId="0" xfId="0" applyNumberFormat="1" applyFont="1" applyFill="1" applyBorder="1" applyAlignment="1">
      <alignment vertical="center"/>
    </xf>
    <xf numFmtId="0" fontId="43" fillId="0" borderId="0" xfId="0" applyNumberFormat="1" applyFont="1" applyFill="1" applyBorder="1" applyAlignment="1">
      <alignment textRotation="90" readingOrder="1"/>
    </xf>
    <xf numFmtId="166" fontId="44" fillId="21" borderId="0" xfId="0" applyNumberFormat="1" applyFont="1" applyFill="1" applyBorder="1"/>
    <xf numFmtId="0" fontId="3" fillId="19" borderId="0" xfId="2" applyFill="1"/>
    <xf numFmtId="0" fontId="49" fillId="19" borderId="0" xfId="62" applyFont="1" applyFill="1"/>
    <xf numFmtId="0" fontId="93" fillId="19" borderId="0" xfId="62" applyFont="1" applyFill="1" applyAlignment="1">
      <alignment horizontal="right"/>
    </xf>
    <xf numFmtId="0" fontId="70" fillId="21" borderId="0" xfId="62" applyFont="1" applyFill="1"/>
    <xf numFmtId="49" fontId="70" fillId="21" borderId="11" xfId="62" applyNumberFormat="1" applyFont="1" applyFill="1" applyBorder="1" applyAlignment="1">
      <alignment horizontal="centerContinuous" vertical="center"/>
    </xf>
    <xf numFmtId="0" fontId="70" fillId="21" borderId="11" xfId="62" applyFont="1" applyFill="1" applyBorder="1" applyAlignment="1">
      <alignment horizontal="centerContinuous" vertical="center"/>
    </xf>
    <xf numFmtId="0" fontId="70" fillId="21" borderId="11" xfId="62" applyFont="1" applyFill="1" applyBorder="1"/>
    <xf numFmtId="0" fontId="70" fillId="21" borderId="11" xfId="62" applyFont="1" applyFill="1" applyBorder="1" applyAlignment="1">
      <alignment horizontal="center" vertical="center"/>
    </xf>
    <xf numFmtId="0" fontId="70" fillId="21" borderId="0" xfId="62" applyFont="1" applyFill="1" applyAlignment="1">
      <alignment vertical="top" wrapText="1"/>
    </xf>
    <xf numFmtId="3" fontId="70" fillId="21" borderId="0" xfId="62" applyNumberFormat="1" applyFont="1" applyFill="1" applyAlignment="1">
      <alignment horizontal="center"/>
    </xf>
    <xf numFmtId="3" fontId="70" fillId="21" borderId="0" xfId="2" applyNumberFormat="1" applyFont="1" applyFill="1"/>
    <xf numFmtId="3" fontId="70" fillId="21" borderId="0" xfId="2" applyNumberFormat="1" applyFont="1" applyFill="1" applyAlignment="1">
      <alignment horizontal="right"/>
    </xf>
    <xf numFmtId="0" fontId="2" fillId="0" borderId="0" xfId="1"/>
    <xf numFmtId="0" fontId="2" fillId="0" borderId="0" xfId="1" applyAlignment="1">
      <alignment vertical="center"/>
    </xf>
    <xf numFmtId="1" fontId="43" fillId="21" borderId="0" xfId="0" applyNumberFormat="1" applyFont="1" applyFill="1" applyBorder="1"/>
    <xf numFmtId="2" fontId="44" fillId="21" borderId="0" xfId="0" applyNumberFormat="1" applyFont="1" applyFill="1" applyBorder="1"/>
    <xf numFmtId="0" fontId="44" fillId="21" borderId="0" xfId="106" applyNumberFormat="1" applyFont="1" applyFill="1" applyBorder="1" applyAlignment="1"/>
    <xf numFmtId="3" fontId="44" fillId="21" borderId="0" xfId="106" applyNumberFormat="1" applyFont="1" applyFill="1" applyBorder="1" applyAlignment="1">
      <alignment horizontal="right"/>
    </xf>
    <xf numFmtId="3" fontId="44" fillId="21" borderId="0" xfId="106" applyNumberFormat="1" applyFont="1" applyFill="1" applyBorder="1" applyAlignment="1"/>
    <xf numFmtId="9" fontId="44" fillId="21" borderId="0" xfId="4" applyFont="1" applyFill="1" applyBorder="1" applyAlignment="1">
      <alignment horizontal="right" wrapText="1"/>
    </xf>
    <xf numFmtId="0" fontId="44" fillId="19" borderId="0" xfId="0" applyFont="1" applyFill="1" applyBorder="1" applyAlignment="1">
      <alignment horizontal="right" wrapText="1"/>
    </xf>
    <xf numFmtId="3" fontId="70" fillId="21" borderId="0" xfId="0" applyNumberFormat="1" applyFont="1" applyFill="1" applyBorder="1" applyAlignment="1">
      <alignment vertical="top"/>
    </xf>
    <xf numFmtId="0" fontId="70" fillId="21" borderId="0" xfId="0" applyFont="1" applyFill="1" applyBorder="1" applyAlignment="1">
      <alignment horizontal="center"/>
    </xf>
    <xf numFmtId="0" fontId="70" fillId="21" borderId="0" xfId="0" applyFont="1" applyFill="1" applyBorder="1" applyAlignment="1">
      <alignment wrapText="1"/>
    </xf>
    <xf numFmtId="0" fontId="70" fillId="21" borderId="0" xfId="4" applyNumberFormat="1" applyFont="1" applyFill="1" applyBorder="1"/>
    <xf numFmtId="1" fontId="70" fillId="21" borderId="0" xfId="4" applyNumberFormat="1" applyFont="1" applyFill="1" applyBorder="1"/>
    <xf numFmtId="49" fontId="70" fillId="21" borderId="0" xfId="0" applyNumberFormat="1" applyFont="1" applyFill="1" applyBorder="1"/>
    <xf numFmtId="3" fontId="70" fillId="21" borderId="0" xfId="4" applyNumberFormat="1" applyFont="1" applyFill="1" applyBorder="1"/>
    <xf numFmtId="10" fontId="70" fillId="21" borderId="0" xfId="0" applyNumberFormat="1" applyFont="1" applyFill="1" applyBorder="1"/>
    <xf numFmtId="3" fontId="70" fillId="21" borderId="0" xfId="109" applyNumberFormat="1" applyFont="1" applyFill="1" applyBorder="1" applyAlignment="1" applyProtection="1">
      <alignment horizontal="right"/>
      <protection locked="0"/>
    </xf>
    <xf numFmtId="0" fontId="70" fillId="21" borderId="11" xfId="0" applyFont="1" applyFill="1" applyBorder="1" applyAlignment="1"/>
    <xf numFmtId="0" fontId="44" fillId="0" borderId="0" xfId="0" applyFont="1" applyFill="1" applyAlignment="1"/>
    <xf numFmtId="0" fontId="71" fillId="19" borderId="0" xfId="0" applyFont="1" applyFill="1" applyAlignment="1">
      <alignment horizontal="left" vertical="top" wrapText="1" readingOrder="1"/>
    </xf>
    <xf numFmtId="0" fontId="70" fillId="21" borderId="0" xfId="2" applyFont="1" applyFill="1" applyBorder="1"/>
    <xf numFmtId="9" fontId="70" fillId="21" borderId="0" xfId="0" applyNumberFormat="1" applyFont="1" applyFill="1" applyBorder="1" applyAlignment="1">
      <alignment horizontal="right"/>
    </xf>
    <xf numFmtId="0" fontId="70" fillId="19" borderId="0" xfId="0" applyFont="1" applyFill="1" applyBorder="1"/>
    <xf numFmtId="0" fontId="70" fillId="21" borderId="11" xfId="0" applyFont="1" applyFill="1" applyBorder="1" applyAlignment="1">
      <alignment wrapText="1"/>
    </xf>
    <xf numFmtId="0" fontId="70" fillId="21" borderId="11" xfId="0" applyFont="1" applyFill="1" applyBorder="1" applyAlignment="1">
      <alignment horizontal="right" wrapText="1"/>
    </xf>
    <xf numFmtId="3" fontId="70" fillId="21" borderId="0" xfId="108" applyNumberFormat="1" applyFont="1" applyFill="1" applyAlignment="1">
      <alignment horizontal="right"/>
    </xf>
    <xf numFmtId="9" fontId="70" fillId="21" borderId="0" xfId="4" applyFont="1" applyFill="1"/>
    <xf numFmtId="0" fontId="70" fillId="21" borderId="11" xfId="106" applyNumberFormat="1" applyFont="1" applyFill="1" applyBorder="1" applyAlignment="1"/>
    <xf numFmtId="0" fontId="70" fillId="21" borderId="11" xfId="106" applyNumberFormat="1" applyFont="1" applyFill="1" applyBorder="1" applyAlignment="1">
      <alignment horizontal="right"/>
    </xf>
    <xf numFmtId="0" fontId="70" fillId="21" borderId="0" xfId="106" applyNumberFormat="1" applyFont="1" applyFill="1" applyBorder="1" applyAlignment="1"/>
    <xf numFmtId="0" fontId="70" fillId="21" borderId="0" xfId="106" applyNumberFormat="1" applyFont="1" applyFill="1" applyBorder="1" applyAlignment="1">
      <alignment horizontal="right"/>
    </xf>
    <xf numFmtId="0" fontId="70" fillId="21" borderId="0" xfId="0" applyFont="1" applyFill="1" applyBorder="1" applyAlignment="1">
      <alignment horizontal="right" wrapText="1"/>
    </xf>
    <xf numFmtId="3" fontId="70" fillId="21" borderId="0" xfId="106" applyNumberFormat="1" applyFont="1" applyFill="1" applyBorder="1" applyAlignment="1">
      <alignment horizontal="right"/>
    </xf>
    <xf numFmtId="3" fontId="70" fillId="21" borderId="0" xfId="106" applyNumberFormat="1" applyFont="1" applyFill="1" applyBorder="1" applyAlignment="1"/>
    <xf numFmtId="9" fontId="70" fillId="21" borderId="0" xfId="4" applyFont="1" applyFill="1" applyBorder="1" applyAlignment="1">
      <alignment horizontal="right" wrapText="1"/>
    </xf>
    <xf numFmtId="0" fontId="92" fillId="21" borderId="0" xfId="106" applyNumberFormat="1" applyFont="1" applyFill="1" applyBorder="1" applyAlignment="1"/>
    <xf numFmtId="0" fontId="34" fillId="19" borderId="0" xfId="0" applyFont="1" applyFill="1" applyAlignment="1">
      <alignment horizontal="left" vertical="center" wrapText="1"/>
    </xf>
    <xf numFmtId="0" fontId="70" fillId="21" borderId="0" xfId="0" applyFont="1" applyFill="1" applyBorder="1" applyAlignment="1">
      <alignment horizontal="center"/>
    </xf>
    <xf numFmtId="0" fontId="34" fillId="19" borderId="0" xfId="0" applyFont="1" applyFill="1" applyBorder="1" applyAlignment="1">
      <alignment horizontal="left" vertical="center" wrapText="1"/>
    </xf>
    <xf numFmtId="0" fontId="39" fillId="19" borderId="0" xfId="0" applyFont="1" applyFill="1" applyBorder="1" applyAlignment="1">
      <alignment horizontal="center"/>
    </xf>
    <xf numFmtId="1" fontId="38" fillId="0" borderId="0" xfId="0" applyNumberFormat="1" applyFont="1" applyFill="1"/>
    <xf numFmtId="0" fontId="70" fillId="21" borderId="0" xfId="0" applyFont="1" applyFill="1" applyBorder="1" applyAlignment="1">
      <alignment horizontal="center"/>
    </xf>
    <xf numFmtId="0" fontId="45" fillId="0" borderId="0" xfId="0" applyFont="1" applyFill="1" applyBorder="1" applyAlignment="1">
      <alignment horizontal="left" vertical="top" wrapText="1"/>
    </xf>
    <xf numFmtId="0" fontId="55" fillId="0" borderId="0" xfId="0" applyFont="1" applyFill="1" applyAlignment="1">
      <alignment horizontal="left" vertical="top" wrapText="1"/>
    </xf>
    <xf numFmtId="0" fontId="54" fillId="0" borderId="0" xfId="0" applyFont="1" applyFill="1" applyAlignment="1">
      <alignment horizontal="left" vertical="top" wrapText="1"/>
    </xf>
    <xf numFmtId="0" fontId="40" fillId="0" borderId="0" xfId="0" applyFont="1" applyFill="1" applyAlignment="1">
      <alignment horizontal="left" vertical="top" wrapText="1"/>
    </xf>
    <xf numFmtId="0" fontId="58" fillId="0" borderId="0" xfId="0" applyFont="1" applyAlignment="1">
      <alignment horizontal="left" vertical="top" wrapText="1"/>
    </xf>
    <xf numFmtId="0" fontId="40" fillId="0" borderId="0" xfId="0" applyFont="1" applyAlignment="1">
      <alignment horizontal="left" vertical="top" wrapText="1"/>
    </xf>
    <xf numFmtId="0" fontId="40" fillId="0" borderId="0" xfId="0" applyFont="1" applyFill="1" applyBorder="1" applyAlignment="1">
      <alignment horizontal="left" vertical="top"/>
    </xf>
    <xf numFmtId="0" fontId="40" fillId="0" borderId="0" xfId="0" applyFont="1" applyFill="1" applyBorder="1" applyAlignment="1">
      <alignment horizontal="left" vertical="top" wrapText="1"/>
    </xf>
    <xf numFmtId="0" fontId="70" fillId="21" borderId="21" xfId="0" applyFont="1" applyFill="1" applyBorder="1" applyAlignment="1">
      <alignment horizontal="center"/>
    </xf>
    <xf numFmtId="0" fontId="40" fillId="0" borderId="0" xfId="1" applyFont="1" applyFill="1" applyBorder="1" applyAlignment="1">
      <alignment horizontal="left" vertical="top" wrapText="1"/>
    </xf>
    <xf numFmtId="0" fontId="58" fillId="0" borderId="0" xfId="0" applyFont="1" applyFill="1" applyBorder="1" applyAlignment="1">
      <alignment horizontal="left" vertical="top" wrapText="1"/>
    </xf>
    <xf numFmtId="0" fontId="70" fillId="21" borderId="0" xfId="0" applyFont="1" applyFill="1" applyBorder="1" applyAlignment="1">
      <alignment horizontal="right" vertical="top" wrapText="1"/>
    </xf>
    <xf numFmtId="0" fontId="70" fillId="21" borderId="11" xfId="0" applyFont="1" applyFill="1" applyBorder="1" applyAlignment="1">
      <alignment horizontal="right" vertical="top" wrapText="1"/>
    </xf>
    <xf numFmtId="0" fontId="70" fillId="21" borderId="0" xfId="0" applyFont="1" applyFill="1" applyBorder="1" applyAlignment="1">
      <alignment horizontal="center" vertical="center"/>
    </xf>
    <xf numFmtId="0" fontId="70" fillId="21" borderId="11" xfId="0" applyFont="1" applyFill="1" applyBorder="1" applyAlignment="1">
      <alignment horizontal="center"/>
    </xf>
    <xf numFmtId="0" fontId="71" fillId="19" borderId="0" xfId="0" applyFont="1" applyFill="1" applyBorder="1" applyAlignment="1">
      <alignment horizontal="left" vertical="center" wrapText="1"/>
    </xf>
    <xf numFmtId="0" fontId="71" fillId="19" borderId="0" xfId="0" applyFont="1" applyFill="1" applyAlignment="1">
      <alignment horizontal="left" vertical="top" wrapText="1" readingOrder="1"/>
    </xf>
    <xf numFmtId="0" fontId="44" fillId="19" borderId="0" xfId="0" applyFont="1" applyFill="1" applyBorder="1" applyAlignment="1">
      <alignment vertical="center"/>
    </xf>
    <xf numFmtId="3" fontId="44" fillId="19" borderId="0" xfId="0" applyNumberFormat="1" applyFont="1" applyFill="1" applyBorder="1"/>
    <xf numFmtId="0" fontId="72" fillId="19" borderId="0" xfId="0" applyFont="1" applyFill="1" applyBorder="1" applyAlignment="1">
      <alignment horizontal="left" vertical="center"/>
    </xf>
    <xf numFmtId="3" fontId="70" fillId="21" borderId="11" xfId="0" applyNumberFormat="1" applyFont="1" applyFill="1" applyBorder="1" applyAlignment="1">
      <alignment horizontal="right" wrapText="1"/>
    </xf>
    <xf numFmtId="0" fontId="71" fillId="19" borderId="0" xfId="0" applyFont="1" applyFill="1" applyAlignment="1">
      <alignment horizontal="left" vertical="center" wrapText="1"/>
    </xf>
    <xf numFmtId="0" fontId="72" fillId="19" borderId="0" xfId="0" applyFont="1" applyFill="1" applyAlignment="1">
      <alignment horizontal="left" vertical="center"/>
    </xf>
    <xf numFmtId="0" fontId="70" fillId="19" borderId="0" xfId="0" applyFont="1" applyFill="1" applyBorder="1" applyAlignment="1">
      <alignment horizontal="left"/>
    </xf>
    <xf numFmtId="0" fontId="70" fillId="19" borderId="0" xfId="0" applyFont="1" applyFill="1" applyBorder="1" applyAlignment="1">
      <alignment horizontal="right"/>
    </xf>
    <xf numFmtId="0" fontId="71" fillId="19" borderId="0" xfId="0" applyFont="1" applyFill="1" applyBorder="1" applyAlignment="1">
      <alignment horizontal="left"/>
    </xf>
    <xf numFmtId="0" fontId="72" fillId="19" borderId="0" xfId="0" applyFont="1" applyFill="1" applyBorder="1" applyAlignment="1">
      <alignment horizontal="left"/>
    </xf>
    <xf numFmtId="0" fontId="94" fillId="0" borderId="0" xfId="1" applyFont="1" applyBorder="1" applyAlignment="1">
      <alignment horizontal="left"/>
    </xf>
    <xf numFmtId="0" fontId="45" fillId="0" borderId="0" xfId="0" applyFont="1" applyBorder="1" applyAlignment="1">
      <alignment horizontal="left"/>
    </xf>
    <xf numFmtId="0" fontId="70" fillId="19" borderId="0" xfId="56" applyFont="1" applyFill="1" applyBorder="1"/>
    <xf numFmtId="0" fontId="71" fillId="19" borderId="0" xfId="56" applyFont="1" applyFill="1" applyBorder="1"/>
    <xf numFmtId="0" fontId="72" fillId="19" borderId="0" xfId="56" applyFont="1" applyFill="1" applyBorder="1"/>
    <xf numFmtId="0" fontId="34" fillId="0" borderId="0" xfId="0" applyFont="1" applyFill="1" applyBorder="1"/>
    <xf numFmtId="0" fontId="44" fillId="21" borderId="0" xfId="0" applyFont="1" applyFill="1" applyBorder="1" applyAlignment="1">
      <alignment horizontal="right" indent="1"/>
    </xf>
    <xf numFmtId="49" fontId="70" fillId="21" borderId="21" xfId="0" applyNumberFormat="1" applyFont="1" applyFill="1" applyBorder="1" applyAlignment="1">
      <alignment horizontal="right" wrapText="1"/>
    </xf>
    <xf numFmtId="49" fontId="70" fillId="21" borderId="21" xfId="0" applyNumberFormat="1" applyFont="1" applyFill="1" applyBorder="1" applyAlignment="1">
      <alignment horizontal="right" wrapText="1" indent="1"/>
    </xf>
    <xf numFmtId="9" fontId="70" fillId="21" borderId="0" xfId="0" applyNumberFormat="1" applyFont="1" applyFill="1" applyBorder="1" applyAlignment="1">
      <alignment horizontal="right" indent="1"/>
    </xf>
    <xf numFmtId="49" fontId="70" fillId="21" borderId="11" xfId="0" applyNumberFormat="1" applyFont="1" applyFill="1" applyBorder="1" applyAlignment="1">
      <alignment horizontal="right" wrapText="1"/>
    </xf>
    <xf numFmtId="3" fontId="70" fillId="21" borderId="0" xfId="0" applyNumberFormat="1" applyFont="1" applyFill="1" applyBorder="1" applyAlignment="1">
      <alignment horizontal="right" vertical="center"/>
    </xf>
    <xf numFmtId="0" fontId="92" fillId="21" borderId="21" xfId="0" applyFont="1" applyFill="1" applyBorder="1" applyAlignment="1">
      <alignment horizontal="center"/>
    </xf>
    <xf numFmtId="166" fontId="70" fillId="21" borderId="0" xfId="0" applyNumberFormat="1" applyFont="1" applyFill="1" applyBorder="1" applyAlignment="1">
      <alignment horizontal="right"/>
    </xf>
    <xf numFmtId="0" fontId="70" fillId="21" borderId="11" xfId="0" applyFont="1" applyFill="1" applyBorder="1" applyAlignment="1">
      <alignment horizontal="right" indent="1"/>
    </xf>
    <xf numFmtId="166" fontId="70" fillId="21" borderId="0" xfId="0" applyNumberFormat="1" applyFont="1" applyFill="1" applyBorder="1" applyAlignment="1">
      <alignment horizontal="right" indent="1"/>
    </xf>
    <xf numFmtId="0" fontId="71" fillId="19" borderId="0" xfId="0" applyFont="1" applyFill="1" applyBorder="1" applyAlignment="1">
      <alignment horizontal="left" wrapText="1"/>
    </xf>
    <xf numFmtId="164" fontId="70" fillId="21" borderId="0" xfId="0" applyNumberFormat="1" applyFont="1" applyFill="1"/>
    <xf numFmtId="9" fontId="70" fillId="21" borderId="0" xfId="0" applyNumberFormat="1" applyFont="1" applyFill="1" applyBorder="1" applyAlignment="1">
      <alignment vertical="center"/>
    </xf>
    <xf numFmtId="164" fontId="70" fillId="21" borderId="0" xfId="0" applyNumberFormat="1" applyFont="1" applyFill="1" applyBorder="1"/>
    <xf numFmtId="0" fontId="71" fillId="19" borderId="0" xfId="0" applyFont="1" applyFill="1" applyBorder="1" applyAlignment="1">
      <alignment horizontal="left" vertical="center"/>
    </xf>
    <xf numFmtId="0" fontId="71" fillId="19" borderId="0" xfId="0" applyFont="1" applyFill="1" applyAlignment="1">
      <alignment horizontal="left" vertical="top" wrapText="1"/>
    </xf>
    <xf numFmtId="169" fontId="70" fillId="21" borderId="0" xfId="5" applyNumberFormat="1" applyFont="1" applyFill="1" applyAlignment="1">
      <alignment horizontal="right"/>
    </xf>
    <xf numFmtId="169" fontId="70" fillId="21" borderId="0" xfId="5" applyNumberFormat="1" applyFont="1" applyFill="1" applyBorder="1" applyAlignment="1">
      <alignment horizontal="right"/>
    </xf>
    <xf numFmtId="0" fontId="70" fillId="21" borderId="21" xfId="2" applyFont="1" applyFill="1" applyBorder="1"/>
    <xf numFmtId="0" fontId="70" fillId="21" borderId="21" xfId="2" applyFont="1" applyFill="1" applyBorder="1" applyAlignment="1">
      <alignment horizontal="right"/>
    </xf>
    <xf numFmtId="3" fontId="70" fillId="21" borderId="21" xfId="2" applyNumberFormat="1" applyFont="1" applyFill="1" applyBorder="1" applyAlignment="1">
      <alignment horizontal="right"/>
    </xf>
    <xf numFmtId="9" fontId="70" fillId="21" borderId="21" xfId="2" applyNumberFormat="1" applyFont="1" applyFill="1" applyBorder="1" applyAlignment="1">
      <alignment horizontal="right"/>
    </xf>
    <xf numFmtId="0" fontId="71" fillId="19" borderId="0" xfId="0" applyFont="1" applyFill="1" applyBorder="1" applyAlignment="1">
      <alignment horizontal="left"/>
    </xf>
    <xf numFmtId="0" fontId="92" fillId="21" borderId="21" xfId="0" applyFont="1" applyFill="1" applyBorder="1" applyAlignment="1">
      <alignment horizontal="center" vertical="top" wrapText="1"/>
    </xf>
    <xf numFmtId="0" fontId="70" fillId="21" borderId="22" xfId="0" applyFont="1" applyFill="1" applyBorder="1" applyAlignment="1">
      <alignment horizontal="right"/>
    </xf>
    <xf numFmtId="0" fontId="70" fillId="21" borderId="22" xfId="0" applyFont="1" applyFill="1" applyBorder="1" applyAlignment="1">
      <alignment horizontal="right" vertical="top" wrapText="1"/>
    </xf>
    <xf numFmtId="0" fontId="92" fillId="21" borderId="21" xfId="0" applyFont="1" applyFill="1" applyBorder="1" applyAlignment="1">
      <alignment horizontal="center" vertical="center"/>
    </xf>
    <xf numFmtId="44" fontId="70" fillId="21" borderId="11" xfId="0" applyNumberFormat="1" applyFont="1" applyFill="1" applyBorder="1" applyAlignment="1">
      <alignment horizontal="right" wrapText="1"/>
    </xf>
    <xf numFmtId="10" fontId="70" fillId="21" borderId="0" xfId="0" applyNumberFormat="1" applyFont="1" applyFill="1"/>
    <xf numFmtId="1" fontId="70" fillId="21" borderId="0" xfId="0" applyNumberFormat="1" applyFont="1" applyFill="1"/>
    <xf numFmtId="3" fontId="70" fillId="21" borderId="0" xfId="0" applyNumberFormat="1" applyFont="1" applyFill="1" applyAlignment="1">
      <alignment horizontal="right" vertical="center"/>
    </xf>
    <xf numFmtId="0" fontId="71" fillId="19" borderId="0" xfId="0" applyFont="1" applyFill="1" applyBorder="1" applyAlignment="1">
      <alignment horizontal="left" vertical="top" wrapText="1"/>
    </xf>
    <xf numFmtId="0" fontId="45" fillId="0" borderId="0" xfId="0" applyFont="1" applyFill="1" applyBorder="1" applyAlignment="1">
      <alignment horizontal="left"/>
    </xf>
    <xf numFmtId="0" fontId="94" fillId="0" borderId="0" xfId="1" applyFont="1" applyFill="1" applyBorder="1" applyAlignment="1">
      <alignment horizontal="left"/>
    </xf>
    <xf numFmtId="0" fontId="92" fillId="21" borderId="0" xfId="0" applyFont="1" applyFill="1" applyBorder="1" applyAlignment="1">
      <alignment horizontal="center"/>
    </xf>
  </cellXfs>
  <cellStyles count="171">
    <cellStyle name="%" xfId="63" xr:uid="{00000000-0005-0000-0000-000000000000}"/>
    <cellStyle name="% 2" xfId="64" xr:uid="{00000000-0005-0000-0000-000001000000}"/>
    <cellStyle name="20% - Accent1 2" xfId="8" xr:uid="{00000000-0005-0000-0000-000002000000}"/>
    <cellStyle name="20% - Accent1 3" xfId="130" xr:uid="{26AF60BE-8D02-45C1-A02B-020EF2FBA215}"/>
    <cellStyle name="20% - Accent2 2" xfId="9" xr:uid="{00000000-0005-0000-0000-000003000000}"/>
    <cellStyle name="20% - Accent2 3" xfId="134" xr:uid="{F06DD460-979E-475F-B50F-4E464468FBB6}"/>
    <cellStyle name="20% - Accent3 2" xfId="10" xr:uid="{00000000-0005-0000-0000-000004000000}"/>
    <cellStyle name="20% - Accent3 3" xfId="138" xr:uid="{A819337F-CD12-466B-AA5C-C372EC6A148C}"/>
    <cellStyle name="20% - Accent4 2" xfId="11" xr:uid="{00000000-0005-0000-0000-000005000000}"/>
    <cellStyle name="20% - Accent4 3" xfId="142" xr:uid="{D7C3F9E2-DE08-434B-B181-43735CA8751B}"/>
    <cellStyle name="20% - Accent5 2" xfId="12" xr:uid="{00000000-0005-0000-0000-000006000000}"/>
    <cellStyle name="20% - Accent5 3" xfId="146" xr:uid="{E96CF462-E5FC-4F4F-BCA0-9F9450132B8F}"/>
    <cellStyle name="20% - Accent6 2" xfId="13" xr:uid="{00000000-0005-0000-0000-000007000000}"/>
    <cellStyle name="20% - Accent6 3" xfId="150" xr:uid="{2557E46E-1257-4534-A43B-0BB61FBAB68B}"/>
    <cellStyle name="40% - Accent1 2" xfId="14" xr:uid="{00000000-0005-0000-0000-000008000000}"/>
    <cellStyle name="40% - Accent1 3" xfId="131" xr:uid="{56F15979-58A9-4CEF-BBBB-983E2174A5AC}"/>
    <cellStyle name="40% - Accent2 2" xfId="15" xr:uid="{00000000-0005-0000-0000-000009000000}"/>
    <cellStyle name="40% - Accent2 3" xfId="135" xr:uid="{9DCCA3A9-9EB3-4005-B982-D79BE371787F}"/>
    <cellStyle name="40% - Accent3 2" xfId="16" xr:uid="{00000000-0005-0000-0000-00000A000000}"/>
    <cellStyle name="40% - Accent3 3" xfId="139" xr:uid="{DC7DA04D-E44A-4672-AC5E-29DDD852C906}"/>
    <cellStyle name="40% - Accent4 2" xfId="17" xr:uid="{00000000-0005-0000-0000-00000B000000}"/>
    <cellStyle name="40% - Accent4 3" xfId="143" xr:uid="{F0BC94CE-7606-4A14-BA63-DD1606FC4706}"/>
    <cellStyle name="40% - Accent5 2" xfId="18" xr:uid="{00000000-0005-0000-0000-00000C000000}"/>
    <cellStyle name="40% - Accent5 3" xfId="147" xr:uid="{75046A8B-748A-41EF-9610-8CB9A3E5D0A3}"/>
    <cellStyle name="40% - Accent6 2" xfId="19" xr:uid="{00000000-0005-0000-0000-00000D000000}"/>
    <cellStyle name="40% - Accent6 3" xfId="151" xr:uid="{336EA677-58B7-4655-8F9B-98B88B6A5BB9}"/>
    <cellStyle name="60% - Accent1 2" xfId="20" xr:uid="{00000000-0005-0000-0000-00000E000000}"/>
    <cellStyle name="60% - Accent1 3" xfId="132" xr:uid="{A6858E7B-8071-4153-8745-9659B3DFF731}"/>
    <cellStyle name="60% - Accent2 2" xfId="21" xr:uid="{00000000-0005-0000-0000-00000F000000}"/>
    <cellStyle name="60% - Accent2 3" xfId="136" xr:uid="{F2F968C7-5827-4E88-BB26-055077D71AE5}"/>
    <cellStyle name="60% - Accent3 2" xfId="22" xr:uid="{00000000-0005-0000-0000-000010000000}"/>
    <cellStyle name="60% - Accent3 3" xfId="140" xr:uid="{D9248670-8F0A-44F3-877D-63129EEF83F2}"/>
    <cellStyle name="60% - Accent4 2" xfId="23" xr:uid="{00000000-0005-0000-0000-000011000000}"/>
    <cellStyle name="60% - Accent4 3" xfId="144" xr:uid="{0501BC45-88C8-4BA0-82FB-65642D3668C1}"/>
    <cellStyle name="60% - Accent5 2" xfId="24" xr:uid="{00000000-0005-0000-0000-000012000000}"/>
    <cellStyle name="60% - Accent5 3" xfId="148" xr:uid="{B738D292-2B4D-4065-8035-B16FBCCC1ACE}"/>
    <cellStyle name="60% - Accent6 2" xfId="25" xr:uid="{00000000-0005-0000-0000-000013000000}"/>
    <cellStyle name="60% - Accent6 3" xfId="152" xr:uid="{2161A463-F9F7-4788-AD29-9DDF0BF0EB24}"/>
    <cellStyle name="Accent1 2" xfId="26" xr:uid="{00000000-0005-0000-0000-000014000000}"/>
    <cellStyle name="Accent1 3" xfId="129" xr:uid="{5E79B09A-F505-4CE0-97C6-F2BA5ABE2468}"/>
    <cellStyle name="Accent2 2" xfId="27" xr:uid="{00000000-0005-0000-0000-000015000000}"/>
    <cellStyle name="Accent2 3" xfId="133" xr:uid="{EDB8B3C5-541B-4643-B48C-BCF94842321B}"/>
    <cellStyle name="Accent3 2" xfId="28" xr:uid="{00000000-0005-0000-0000-000016000000}"/>
    <cellStyle name="Accent3 3" xfId="137" xr:uid="{1D546006-D71D-4653-9248-24CC7809B302}"/>
    <cellStyle name="Accent4 2" xfId="29" xr:uid="{00000000-0005-0000-0000-000017000000}"/>
    <cellStyle name="Accent4 3" xfId="141" xr:uid="{D83944D1-E346-4027-9296-1E9FF18779C1}"/>
    <cellStyle name="Accent5 2" xfId="30" xr:uid="{00000000-0005-0000-0000-000018000000}"/>
    <cellStyle name="Accent5 3" xfId="145" xr:uid="{297C2CDD-8748-4A6B-89E3-A298030E00B5}"/>
    <cellStyle name="Accent6 2" xfId="31" xr:uid="{00000000-0005-0000-0000-000019000000}"/>
    <cellStyle name="Accent6 3" xfId="149" xr:uid="{CAF598D4-01F3-4403-9903-071111830D11}"/>
    <cellStyle name="Bad 2" xfId="32" xr:uid="{00000000-0005-0000-0000-00001A000000}"/>
    <cellStyle name="Bad 3" xfId="118" xr:uid="{793ACE09-10F2-4C81-A3C5-F7879377B7C5}"/>
    <cellStyle name="Calculation 2" xfId="33" xr:uid="{00000000-0005-0000-0000-00001B000000}"/>
    <cellStyle name="Calculation 3" xfId="122" xr:uid="{B7B0E111-4C85-46A3-BA8A-828915296EFB}"/>
    <cellStyle name="cells" xfId="6" xr:uid="{00000000-0005-0000-0000-00001C000000}"/>
    <cellStyle name="Check Cell 2" xfId="34" xr:uid="{00000000-0005-0000-0000-00001D000000}"/>
    <cellStyle name="Check Cell 3" xfId="124" xr:uid="{E07937D0-09D6-4435-9F90-B1E5EB025B38}"/>
    <cellStyle name="Comma" xfId="3" builtinId="3"/>
    <cellStyle name="Comma 2" xfId="35" xr:uid="{00000000-0005-0000-0000-00001F000000}"/>
    <cellStyle name="Comma 2 2" xfId="65" xr:uid="{00000000-0005-0000-0000-000020000000}"/>
    <cellStyle name="Comma 2 3" xfId="153" xr:uid="{4BE182D0-6B5F-4AF6-83FB-FEBF644D46B7}"/>
    <cellStyle name="Comma 3" xfId="36" xr:uid="{00000000-0005-0000-0000-000021000000}"/>
    <cellStyle name="Comma 3 2" xfId="55" xr:uid="{00000000-0005-0000-0000-000022000000}"/>
    <cellStyle name="Comma 3 2 2" xfId="66" xr:uid="{00000000-0005-0000-0000-000023000000}"/>
    <cellStyle name="Comma 3 3" xfId="67" xr:uid="{00000000-0005-0000-0000-000024000000}"/>
    <cellStyle name="Comma 3 4" xfId="86" xr:uid="{00000000-0005-0000-0000-000025000000}"/>
    <cellStyle name="Comma 3 5" xfId="154" xr:uid="{16F4CE2A-3669-4CFA-A349-267415066CF7}"/>
    <cellStyle name="Comma 4" xfId="68" xr:uid="{00000000-0005-0000-0000-000026000000}"/>
    <cellStyle name="Comma 4 2" xfId="69" xr:uid="{00000000-0005-0000-0000-000027000000}"/>
    <cellStyle name="Comma 4 3" xfId="104" xr:uid="{00000000-0005-0000-0000-000028000000}"/>
    <cellStyle name="Comma 5" xfId="70" xr:uid="{00000000-0005-0000-0000-000029000000}"/>
    <cellStyle name="Comma 6" xfId="93" xr:uid="{00000000-0005-0000-0000-00002A000000}"/>
    <cellStyle name="Comma 7" xfId="103" xr:uid="{00000000-0005-0000-0000-00002B000000}"/>
    <cellStyle name="Comma 8" xfId="110" xr:uid="{057AE39F-C6A2-4B59-BBFE-EF902AE8CE09}"/>
    <cellStyle name="Explanatory Text 2" xfId="37" xr:uid="{00000000-0005-0000-0000-00002C000000}"/>
    <cellStyle name="Explanatory Text 3" xfId="127" xr:uid="{E810FDF8-A2EA-4650-828C-AB507A6F8CC2}"/>
    <cellStyle name="Good 2" xfId="38" xr:uid="{00000000-0005-0000-0000-00002D000000}"/>
    <cellStyle name="Good 3" xfId="117" xr:uid="{CEBC829F-E9AC-4E8A-8F85-3E27DFEDAC4B}"/>
    <cellStyle name="Heading 1 2" xfId="39" xr:uid="{00000000-0005-0000-0000-00002E000000}"/>
    <cellStyle name="Heading 1 3" xfId="113" xr:uid="{12020AAA-F80A-46AA-B352-8172B849044A}"/>
    <cellStyle name="Heading 2 2" xfId="40" xr:uid="{00000000-0005-0000-0000-00002F000000}"/>
    <cellStyle name="Heading 2 3" xfId="114" xr:uid="{E48DEAE1-1E7B-4764-A5F9-90BA39273CBA}"/>
    <cellStyle name="Heading 3 2" xfId="41" xr:uid="{00000000-0005-0000-0000-000030000000}"/>
    <cellStyle name="Heading 3 3" xfId="115" xr:uid="{DD174835-E167-41DA-8160-ADAFF59D03CC}"/>
    <cellStyle name="Heading 4 2" xfId="42" xr:uid="{00000000-0005-0000-0000-000031000000}"/>
    <cellStyle name="Heading 4 3" xfId="116" xr:uid="{476801B1-FBF7-4761-A8F3-3D0FD6DC1C17}"/>
    <cellStyle name="Hyperlink" xfId="1" builtinId="8"/>
    <cellStyle name="Hyperlink 2" xfId="71" xr:uid="{00000000-0005-0000-0000-000033000000}"/>
    <cellStyle name="Hyperlink 2 2" xfId="72" xr:uid="{00000000-0005-0000-0000-000034000000}"/>
    <cellStyle name="Hyperlink 2 2 2" xfId="157" xr:uid="{68F34037-A871-4BF8-BCE9-EEE1C5FF4A66}"/>
    <cellStyle name="Hyperlink 2 3" xfId="97" xr:uid="{00000000-0005-0000-0000-000035000000}"/>
    <cellStyle name="Hyperlink 2 4" xfId="156" xr:uid="{4C33B1D4-ADF4-4457-941D-859799AF173F}"/>
    <cellStyle name="Hyperlink 3" xfId="85" xr:uid="{00000000-0005-0000-0000-000036000000}"/>
    <cellStyle name="Hyperlink 4" xfId="87" xr:uid="{00000000-0005-0000-0000-000037000000}"/>
    <cellStyle name="Hyperlink 5" xfId="94" xr:uid="{00000000-0005-0000-0000-000038000000}"/>
    <cellStyle name="Hyperlink 6" xfId="155" xr:uid="{0475DDD9-7BE4-4738-B288-1CF1E23456D7}"/>
    <cellStyle name="Input 2" xfId="43" xr:uid="{00000000-0005-0000-0000-000039000000}"/>
    <cellStyle name="Input 3" xfId="120" xr:uid="{EC1196F9-9928-4629-88F7-0DE6788C1E62}"/>
    <cellStyle name="Linked Cell 2" xfId="44" xr:uid="{00000000-0005-0000-0000-00003A000000}"/>
    <cellStyle name="Linked Cell 3" xfId="123" xr:uid="{B9C47F59-C4AF-45E1-B6AB-BC2399033CBD}"/>
    <cellStyle name="Neutral 2" xfId="45" xr:uid="{00000000-0005-0000-0000-00003B000000}"/>
    <cellStyle name="Neutral 3" xfId="119" xr:uid="{1937FA34-C9F5-448E-B479-BB1E4ADA460B}"/>
    <cellStyle name="Normal" xfId="0" builtinId="0"/>
    <cellStyle name="Normal 10" xfId="73" xr:uid="{00000000-0005-0000-0000-00003D000000}"/>
    <cellStyle name="Normal 11" xfId="74" xr:uid="{00000000-0005-0000-0000-00003E000000}"/>
    <cellStyle name="Normal 12" xfId="7" xr:uid="{00000000-0005-0000-0000-00003F000000}"/>
    <cellStyle name="Normal 13" xfId="90" xr:uid="{00000000-0005-0000-0000-000040000000}"/>
    <cellStyle name="Normal 14" xfId="95" xr:uid="{00000000-0005-0000-0000-000041000000}"/>
    <cellStyle name="Normal 15" xfId="99" xr:uid="{00000000-0005-0000-0000-000042000000}"/>
    <cellStyle name="Normal 16" xfId="100" xr:uid="{00000000-0005-0000-0000-000043000000}"/>
    <cellStyle name="Normal 17" xfId="101" xr:uid="{00000000-0005-0000-0000-000044000000}"/>
    <cellStyle name="Normal 18" xfId="102" xr:uid="{00000000-0005-0000-0000-000045000000}"/>
    <cellStyle name="Normal 19" xfId="105" xr:uid="{00000000-0005-0000-0000-000046000000}"/>
    <cellStyle name="Normal 2" xfId="2" xr:uid="{00000000-0005-0000-0000-000047000000}"/>
    <cellStyle name="Normal 2 2" xfId="56" xr:uid="{00000000-0005-0000-0000-000048000000}"/>
    <cellStyle name="Normal 2 2 2" xfId="75" xr:uid="{00000000-0005-0000-0000-000049000000}"/>
    <cellStyle name="Normal 2 2 2 2" xfId="160" xr:uid="{7B9ED0E8-3452-4C10-BD12-21D91AF50346}"/>
    <cellStyle name="Normal 2 2 3" xfId="159" xr:uid="{E8E75716-97D9-47B9-87A6-5AEAD99D60CA}"/>
    <cellStyle name="Normal 2 3" xfId="76" xr:uid="{00000000-0005-0000-0000-00004A000000}"/>
    <cellStyle name="Normal 2 3 2" xfId="161" xr:uid="{1031A14F-EDBF-4AE9-8720-A6443DA70ECA}"/>
    <cellStyle name="Normal 2 4" xfId="77" xr:uid="{00000000-0005-0000-0000-00004B000000}"/>
    <cellStyle name="Normal 2 5" xfId="46" xr:uid="{00000000-0005-0000-0000-00004C000000}"/>
    <cellStyle name="Normal 2 6" xfId="88" xr:uid="{00000000-0005-0000-0000-00004D000000}"/>
    <cellStyle name="Normal 2 7" xfId="92" xr:uid="{00000000-0005-0000-0000-00004E000000}"/>
    <cellStyle name="Normal 2 8" xfId="98" xr:uid="{00000000-0005-0000-0000-00004F000000}"/>
    <cellStyle name="Normal 2 9" xfId="158" xr:uid="{4AA9B0F6-8648-4194-A09E-161202804011}"/>
    <cellStyle name="Normal 20" xfId="106" xr:uid="{00000000-0005-0000-0000-000050000000}"/>
    <cellStyle name="Normal 3" xfId="47" xr:uid="{00000000-0005-0000-0000-000051000000}"/>
    <cellStyle name="Normal 3 2" xfId="162" xr:uid="{32CA9086-AF7A-4DB8-B4EC-980BC5D9695F}"/>
    <cellStyle name="Normal 4" xfId="54" xr:uid="{00000000-0005-0000-0000-000052000000}"/>
    <cellStyle name="Normal 4 2" xfId="164" xr:uid="{1B910EEC-F7AD-45BD-BEF0-5DF859BECD08}"/>
    <cellStyle name="Normal 4 3" xfId="163" xr:uid="{F9FFAC09-E693-46DA-BF23-EF6E916F2947}"/>
    <cellStyle name="Normal 5" xfId="5" xr:uid="{00000000-0005-0000-0000-000053000000}"/>
    <cellStyle name="Normal 5 2" xfId="165" xr:uid="{64A84C7C-36FB-44FD-8253-09BC5CD77305}"/>
    <cellStyle name="Normal 6" xfId="60" xr:uid="{00000000-0005-0000-0000-000054000000}"/>
    <cellStyle name="Normal 6 2" xfId="166" xr:uid="{AEC6147B-CF1E-48A6-B7F3-9107B027A143}"/>
    <cellStyle name="Normal 7" xfId="61" xr:uid="{00000000-0005-0000-0000-000055000000}"/>
    <cellStyle name="Normal 7 2" xfId="167" xr:uid="{540216FA-3057-4830-A8F4-5C7BBF6BB203}"/>
    <cellStyle name="Normal 8" xfId="62" xr:uid="{00000000-0005-0000-0000-000056000000}"/>
    <cellStyle name="Normal 8 2" xfId="168" xr:uid="{675BA7E7-50FE-42C3-B074-7208019616B3}"/>
    <cellStyle name="Normal 9" xfId="78" xr:uid="{00000000-0005-0000-0000-000057000000}"/>
    <cellStyle name="Normal_raw data table 1" xfId="107" xr:uid="{00000000-0005-0000-0000-00005B000000}"/>
    <cellStyle name="Normal_rawdatatable4" xfId="108" xr:uid="{00000000-0005-0000-0000-00005C000000}"/>
    <cellStyle name="Normal_WebframesCC" xfId="109" xr:uid="{00000000-0005-0000-0000-00005D000000}"/>
    <cellStyle name="Note 2" xfId="48" xr:uid="{00000000-0005-0000-0000-00005E000000}"/>
    <cellStyle name="Note 3" xfId="126" xr:uid="{FE2B701A-27E6-42EF-A993-9CAB717A05F3}"/>
    <cellStyle name="Output 2" xfId="49" xr:uid="{00000000-0005-0000-0000-00005F000000}"/>
    <cellStyle name="Output 3" xfId="121" xr:uid="{77B52732-3B65-4FFE-8FD1-4B34A4A4387E}"/>
    <cellStyle name="Percent" xfId="4" builtinId="5"/>
    <cellStyle name="Percent 2" xfId="50" xr:uid="{00000000-0005-0000-0000-000061000000}"/>
    <cellStyle name="Percent 2 2" xfId="58" xr:uid="{00000000-0005-0000-0000-000062000000}"/>
    <cellStyle name="Percent 2 2 2" xfId="79" xr:uid="{00000000-0005-0000-0000-000063000000}"/>
    <cellStyle name="Percent 2 3" xfId="80" xr:uid="{00000000-0005-0000-0000-000064000000}"/>
    <cellStyle name="Percent 2 4" xfId="81" xr:uid="{00000000-0005-0000-0000-000065000000}"/>
    <cellStyle name="Percent 2 5" xfId="89" xr:uid="{00000000-0005-0000-0000-000066000000}"/>
    <cellStyle name="Percent 2 6" xfId="169" xr:uid="{848431FC-164E-44E3-B8F5-085D3C76A960}"/>
    <cellStyle name="Percent 3" xfId="57" xr:uid="{00000000-0005-0000-0000-000067000000}"/>
    <cellStyle name="Percent 3 2" xfId="82" xr:uid="{00000000-0005-0000-0000-000068000000}"/>
    <cellStyle name="Percent 3 3" xfId="170" xr:uid="{71AC28D1-A7B2-4355-8164-00C0191CDF8F}"/>
    <cellStyle name="Percent 4" xfId="59" xr:uid="{00000000-0005-0000-0000-000069000000}"/>
    <cellStyle name="Percent 4 2" xfId="83" xr:uid="{00000000-0005-0000-0000-00006A000000}"/>
    <cellStyle name="Percent 5" xfId="84" xr:uid="{00000000-0005-0000-0000-00006B000000}"/>
    <cellStyle name="Percent 6" xfId="91" xr:uid="{00000000-0005-0000-0000-00006C000000}"/>
    <cellStyle name="Percent 7" xfId="96" xr:uid="{00000000-0005-0000-0000-00006D000000}"/>
    <cellStyle name="Percent 8" xfId="111" xr:uid="{526DC271-E57F-49EF-A2E7-931EB78E7391}"/>
    <cellStyle name="Title 2" xfId="51" xr:uid="{00000000-0005-0000-0000-00006E000000}"/>
    <cellStyle name="Title 3" xfId="112" xr:uid="{EE26C4CF-AA66-4DEB-8D59-C7A620E96D8B}"/>
    <cellStyle name="Total 2" xfId="52" xr:uid="{00000000-0005-0000-0000-00006F000000}"/>
    <cellStyle name="Total 3" xfId="128" xr:uid="{624CFC4A-A7E5-47BE-A64F-D3124E1EEB56}"/>
    <cellStyle name="Warning Text 2" xfId="53" xr:uid="{00000000-0005-0000-0000-000070000000}"/>
    <cellStyle name="Warning Text 3" xfId="125" xr:uid="{0C21AEF9-5F4C-451C-BB53-1A9AE6194ADC}"/>
  </cellStyles>
  <dxfs count="0"/>
  <tableStyles count="0" defaultTableStyle="TableStyleMedium2" defaultPivotStyle="PivotStyleLight16"/>
  <colors>
    <mruColors>
      <color rgb="FFFF5757"/>
      <color rgb="FFCC0000"/>
      <color rgb="FF0000CC"/>
      <color rgb="FF36845B"/>
      <color rgb="FF0D7E0B"/>
      <color rgb="FFACF8AA"/>
      <color rgb="FF9AC1AD"/>
      <color rgb="FF19E214"/>
      <color rgb="FF4BEF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Frutiger LT Std 45 Light" panose="020B0402020204020204" pitchFamily="34" charset="0"/>
                <a:ea typeface="+mn-ea"/>
                <a:cs typeface="+mn-cs"/>
              </a:defRPr>
            </a:pPr>
            <a:r>
              <a:rPr lang="en-GB" sz="1000" b="1">
                <a:solidFill>
                  <a:sysClr val="windowText" lastClr="000000"/>
                </a:solidFill>
              </a:rPr>
              <a:t>Male</a:t>
            </a:r>
          </a:p>
        </c:rich>
      </c:tx>
      <c:layout>
        <c:manualLayout>
          <c:xMode val="edge"/>
          <c:yMode val="edge"/>
          <c:x val="4.9511316872427984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Frutiger LT Std 45 Light" panose="020B0402020204020204" pitchFamily="34" charset="0"/>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'1.07'!#REF!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'1.07'!#REF!</c15:sqref>
                        </c15:formulaRef>
                      </c:ext>
                    </c:extLst>
                  </c:multiLvlStrRef>
                </c15:cat>
              </c15:filteredCategoryTitle>
            </c:ext>
            <c:ext xmlns:c16="http://schemas.microsoft.com/office/drawing/2014/chart" uri="{C3380CC4-5D6E-409C-BE32-E72D297353CC}">
              <c16:uniqueId val="{00000000-A8DC-46CF-AD9D-5D9925F0C5A1}"/>
            </c:ext>
          </c:extLst>
        </c:ser>
        <c:dLbls>
          <c:showLegendKey val="0"/>
          <c:showVal val="0"/>
          <c:showCatName val="0"/>
          <c:showSerName val="0"/>
          <c:showPercent val="0"/>
          <c:showBubbleSize val="0"/>
        </c:dLbls>
        <c:gapWidth val="219"/>
        <c:overlap val="-27"/>
        <c:axId val="261979160"/>
        <c:axId val="261979552"/>
      </c:barChart>
      <c:catAx>
        <c:axId val="26197916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261979552"/>
        <c:crosses val="autoZero"/>
        <c:auto val="1"/>
        <c:lblAlgn val="ctr"/>
        <c:lblOffset val="100"/>
        <c:noMultiLvlLbl val="0"/>
      </c:catAx>
      <c:valAx>
        <c:axId val="261979552"/>
        <c:scaling>
          <c:orientation val="minMax"/>
          <c:max val="0.35000000000000003"/>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2619791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Frutiger LT Std 45 Light" panose="020B0402020204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Frutiger LT Std 45 Light" panose="020B0402020204020204" pitchFamily="34" charset="0"/>
                <a:ea typeface="+mn-ea"/>
                <a:cs typeface="+mn-cs"/>
              </a:defRPr>
            </a:pPr>
            <a:r>
              <a:rPr lang="en-GB" sz="1000" b="1">
                <a:solidFill>
                  <a:sysClr val="windowText" lastClr="000000"/>
                </a:solidFill>
              </a:rPr>
              <a:t>Female</a:t>
            </a:r>
          </a:p>
        </c:rich>
      </c:tx>
      <c:layout>
        <c:manualLayout>
          <c:xMode val="edge"/>
          <c:yMode val="edge"/>
          <c:x val="4.9511316872427984E-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Frutiger LT Std 45 Light" panose="020B0402020204020204" pitchFamily="34" charset="0"/>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'1.07'!#REF!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'1.07'!#REF!</c15:sqref>
                        </c15:formulaRef>
                      </c:ext>
                    </c:extLst>
                  </c:multiLvlStrRef>
                </c15:cat>
              </c15:filteredCategoryTitle>
            </c:ext>
            <c:ext xmlns:c16="http://schemas.microsoft.com/office/drawing/2014/chart" uri="{C3380CC4-5D6E-409C-BE32-E72D297353CC}">
              <c16:uniqueId val="{00000000-DAEF-450A-AE05-DF61939ADA3B}"/>
            </c:ext>
          </c:extLst>
        </c:ser>
        <c:dLbls>
          <c:showLegendKey val="0"/>
          <c:showVal val="0"/>
          <c:showCatName val="0"/>
          <c:showSerName val="0"/>
          <c:showPercent val="0"/>
          <c:showBubbleSize val="0"/>
        </c:dLbls>
        <c:gapWidth val="219"/>
        <c:overlap val="-27"/>
        <c:axId val="261980336"/>
        <c:axId val="261980728"/>
      </c:barChart>
      <c:catAx>
        <c:axId val="26198033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261980728"/>
        <c:crosses val="autoZero"/>
        <c:auto val="1"/>
        <c:lblAlgn val="ctr"/>
        <c:lblOffset val="100"/>
        <c:noMultiLvlLbl val="0"/>
      </c:catAx>
      <c:valAx>
        <c:axId val="261980728"/>
        <c:scaling>
          <c:orientation val="minMax"/>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261980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ysClr val="windowText" lastClr="000000"/>
          </a:solidFill>
          <a:latin typeface="Frutiger LT Std 45 Light" panose="020B0402020204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tx>
            <c:v>Female</c:v>
          </c:tx>
          <c:spPr>
            <a:solidFill>
              <a:schemeClr val="accent2"/>
            </a:solidFill>
            <a:ln>
              <a:noFill/>
            </a:ln>
            <a:effectLst/>
          </c:spPr>
          <c:invertIfNegative val="0"/>
          <c:val>
            <c:numRef>
              <c:f>'1.07'!#REF!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'1.07'!#REF!</c15:sqref>
                        </c15:formulaRef>
                      </c:ext>
                    </c:extLst>
                  </c:multiLvlStrRef>
                </c15:cat>
              </c15:filteredCategoryTitle>
            </c:ext>
            <c:ext xmlns:c16="http://schemas.microsoft.com/office/drawing/2014/chart" uri="{C3380CC4-5D6E-409C-BE32-E72D297353CC}">
              <c16:uniqueId val="{00000000-62DC-4C57-AEB3-1F5B5FE66DB4}"/>
            </c:ext>
          </c:extLst>
        </c:ser>
        <c:ser>
          <c:idx val="0"/>
          <c:order val="1"/>
          <c:tx>
            <c:v>Male</c:v>
          </c:tx>
          <c:spPr>
            <a:solidFill>
              <a:schemeClr val="accent1"/>
            </a:solidFill>
            <a:ln>
              <a:noFill/>
            </a:ln>
            <a:effectLst/>
          </c:spPr>
          <c:invertIfNegative val="0"/>
          <c:val>
            <c:numRef>
              <c:f>'1.07'!#REF!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'1.07'!#REF!</c15:sqref>
                        </c15:formulaRef>
                      </c:ext>
                    </c:extLst>
                  </c:multiLvlStrRef>
                </c15:cat>
              </c15:filteredCategoryTitle>
            </c:ext>
            <c:ext xmlns:c16="http://schemas.microsoft.com/office/drawing/2014/chart" uri="{C3380CC4-5D6E-409C-BE32-E72D297353CC}">
              <c16:uniqueId val="{00000001-62DC-4C57-AEB3-1F5B5FE66DB4}"/>
            </c:ext>
          </c:extLst>
        </c:ser>
        <c:dLbls>
          <c:showLegendKey val="0"/>
          <c:showVal val="0"/>
          <c:showCatName val="0"/>
          <c:showSerName val="0"/>
          <c:showPercent val="0"/>
          <c:showBubbleSize val="0"/>
        </c:dLbls>
        <c:gapWidth val="182"/>
        <c:axId val="262026984"/>
        <c:axId val="262027376"/>
      </c:barChart>
      <c:catAx>
        <c:axId val="262026984"/>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262027376"/>
        <c:crosses val="autoZero"/>
        <c:auto val="1"/>
        <c:lblAlgn val="ctr"/>
        <c:lblOffset val="100"/>
        <c:noMultiLvlLbl val="0"/>
      </c:catAx>
      <c:valAx>
        <c:axId val="262027376"/>
        <c:scaling>
          <c:orientation val="minMax"/>
        </c:scaling>
        <c:delete val="0"/>
        <c:axPos val="b"/>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Frutiger LT Std 45 Light" panose="020B0402020204020204" pitchFamily="34" charset="0"/>
                <a:ea typeface="+mn-ea"/>
                <a:cs typeface="+mn-cs"/>
              </a:defRPr>
            </a:pPr>
            <a:endParaRPr lang="en-US"/>
          </a:p>
        </c:txPr>
        <c:crossAx val="262026984"/>
        <c:crosses val="autoZero"/>
        <c:crossBetween val="between"/>
      </c:valAx>
      <c:spPr>
        <a:noFill/>
        <a:ln>
          <a:noFill/>
        </a:ln>
        <a:effectLst/>
      </c:spPr>
    </c:plotArea>
    <c:legend>
      <c:legendPos val="b"/>
      <c:layout>
        <c:manualLayout>
          <c:xMode val="edge"/>
          <c:yMode val="edge"/>
          <c:x val="0.70033333333333347"/>
          <c:y val="0.33173410615339755"/>
          <c:w val="0.216"/>
          <c:h val="7.567330125400990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Frutiger LT Std 45 Light" panose="020B0402020204020204" pitchFamily="34"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Frutiger LT Std 45 Light" panose="020B0402020204020204" pitchFamily="34"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43029576532579"/>
          <c:y val="3.3126135555731101E-2"/>
          <c:w val="0.56635152380858389"/>
          <c:h val="0.94641415945035157"/>
        </c:manualLayout>
      </c:layout>
      <c:barChart>
        <c:barDir val="bar"/>
        <c:grouping val="clustered"/>
        <c:varyColors val="0"/>
        <c:dLbls>
          <c:showLegendKey val="0"/>
          <c:showVal val="0"/>
          <c:showCatName val="0"/>
          <c:showSerName val="0"/>
          <c:showPercent val="0"/>
          <c:showBubbleSize val="0"/>
        </c:dLbls>
        <c:gapWidth val="150"/>
        <c:axId val="262087384"/>
        <c:axId val="262087776"/>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'1.11'!$B$63:$B$120</c15:sqref>
                        </c15:formulaRef>
                      </c:ext>
                    </c:extLst>
                    <c:strCache>
                      <c:ptCount val="58"/>
                      <c:pt idx="0">
                        <c:v>Northumberland</c:v>
                      </c:pt>
                      <c:pt idx="1">
                        <c:v>Sudbury</c:v>
                      </c:pt>
                      <c:pt idx="2">
                        <c:v>Featherstone</c:v>
                      </c:pt>
                      <c:pt idx="3">
                        <c:v>Lindholme</c:v>
                      </c:pt>
                      <c:pt idx="4">
                        <c:v>The Mount</c:v>
                      </c:pt>
                      <c:pt idx="5">
                        <c:v>Wormwood Scrubs</c:v>
                      </c:pt>
                      <c:pt idx="6">
                        <c:v>Stafford</c:v>
                      </c:pt>
                      <c:pt idx="7">
                        <c:v>Wakefield</c:v>
                      </c:pt>
                      <c:pt idx="8">
                        <c:v>Full Sutton</c:v>
                      </c:pt>
                      <c:pt idx="9">
                        <c:v>Garth</c:v>
                      </c:pt>
                      <c:pt idx="10">
                        <c:v>Coldingley</c:v>
                      </c:pt>
                      <c:pt idx="11">
                        <c:v>Warren Hill</c:v>
                      </c:pt>
                      <c:pt idx="12">
                        <c:v>Kirklevington Grange</c:v>
                      </c:pt>
                      <c:pt idx="13">
                        <c:v>Moorland</c:v>
                      </c:pt>
                      <c:pt idx="14">
                        <c:v>Frankland</c:v>
                      </c:pt>
                      <c:pt idx="15">
                        <c:v>Swinfen Hall</c:v>
                      </c:pt>
                      <c:pt idx="16">
                        <c:v>Manchester</c:v>
                      </c:pt>
                      <c:pt idx="17">
                        <c:v>Hollesley Bay</c:v>
                      </c:pt>
                      <c:pt idx="18">
                        <c:v>Wayland</c:v>
                      </c:pt>
                      <c:pt idx="19">
                        <c:v>Leyhill</c:v>
                      </c:pt>
                      <c:pt idx="20">
                        <c:v>Rochester</c:v>
                      </c:pt>
                      <c:pt idx="21">
                        <c:v>Standford Hill (Sheppey)</c:v>
                      </c:pt>
                      <c:pt idx="22">
                        <c:v>Hatfield</c:v>
                      </c:pt>
                      <c:pt idx="23">
                        <c:v>Dartmoor</c:v>
                      </c:pt>
                      <c:pt idx="24">
                        <c:v>Send</c:v>
                      </c:pt>
                      <c:pt idx="25">
                        <c:v>Drake Hall</c:v>
                      </c:pt>
                      <c:pt idx="26">
                        <c:v>Lowdham Grange</c:v>
                      </c:pt>
                      <c:pt idx="27">
                        <c:v>Ashfield</c:v>
                      </c:pt>
                      <c:pt idx="28">
                        <c:v>North Sea Camp</c:v>
                      </c:pt>
                      <c:pt idx="29">
                        <c:v>Gartree</c:v>
                      </c:pt>
                      <c:pt idx="30">
                        <c:v>Deerbolt</c:v>
                      </c:pt>
                      <c:pt idx="31">
                        <c:v>Swaleside (Sheppey)</c:v>
                      </c:pt>
                      <c:pt idx="32">
                        <c:v>Channings Wood</c:v>
                      </c:pt>
                      <c:pt idx="33">
                        <c:v>Liverpool</c:v>
                      </c:pt>
                      <c:pt idx="34">
                        <c:v>Aylesbury</c:v>
                      </c:pt>
                      <c:pt idx="35">
                        <c:v>Brinsford</c:v>
                      </c:pt>
                      <c:pt idx="36">
                        <c:v>Preston</c:v>
                      </c:pt>
                      <c:pt idx="37">
                        <c:v>Low Newton</c:v>
                      </c:pt>
                      <c:pt idx="38">
                        <c:v>Long Lartin</c:v>
                      </c:pt>
                      <c:pt idx="39">
                        <c:v>Thorn Cross</c:v>
                      </c:pt>
                      <c:pt idx="40">
                        <c:v>Belmarsh</c:v>
                      </c:pt>
                      <c:pt idx="41">
                        <c:v>Bronzefield</c:v>
                      </c:pt>
                      <c:pt idx="42">
                        <c:v>Lewes</c:v>
                      </c:pt>
                      <c:pt idx="43">
                        <c:v>New Hall</c:v>
                      </c:pt>
                      <c:pt idx="44">
                        <c:v>Askham Grange</c:v>
                      </c:pt>
                      <c:pt idx="45">
                        <c:v>Ford</c:v>
                      </c:pt>
                      <c:pt idx="46">
                        <c:v>Berwyn</c:v>
                      </c:pt>
                      <c:pt idx="47">
                        <c:v>Hewell</c:v>
                      </c:pt>
                      <c:pt idx="48">
                        <c:v>Woodhill</c:v>
                      </c:pt>
                      <c:pt idx="49">
                        <c:v>Styal</c:v>
                      </c:pt>
                      <c:pt idx="50">
                        <c:v>Kirkham</c:v>
                      </c:pt>
                      <c:pt idx="51">
                        <c:v>Grendon / Springhill</c:v>
                      </c:pt>
                      <c:pt idx="52">
                        <c:v>Downview</c:v>
                      </c:pt>
                      <c:pt idx="53">
                        <c:v>Haverigg</c:v>
                      </c:pt>
                      <c:pt idx="54">
                        <c:v>Whitemoor</c:v>
                      </c:pt>
                      <c:pt idx="55">
                        <c:v>East Sutton Park</c:v>
                      </c:pt>
                      <c:pt idx="56">
                        <c:v>Feltham</c:v>
                      </c:pt>
                      <c:pt idx="57">
                        <c:v>Wetherby</c:v>
                      </c:pt>
                    </c:strCache>
                  </c:strRef>
                </c:cat>
                <c:val>
                  <c:numRef>
                    <c:extLst>
                      <c:ext uri="{02D57815-91ED-43cb-92C2-25804820EDAC}">
                        <c15:formulaRef>
                          <c15:sqref>'1.11'!$C$5:$C$62</c15:sqref>
                        </c15:formulaRef>
                      </c:ext>
                    </c:extLst>
                    <c:numCache>
                      <c:formatCode>General</c:formatCode>
                      <c:ptCount val="58"/>
                      <c:pt idx="0">
                        <c:v>0</c:v>
                      </c:pt>
                      <c:pt idx="1">
                        <c:v>641</c:v>
                      </c:pt>
                      <c:pt idx="2">
                        <c:v>578</c:v>
                      </c:pt>
                      <c:pt idx="3">
                        <c:v>403</c:v>
                      </c:pt>
                      <c:pt idx="4">
                        <c:v>946</c:v>
                      </c:pt>
                      <c:pt idx="5">
                        <c:v>241</c:v>
                      </c:pt>
                      <c:pt idx="6">
                        <c:v>229</c:v>
                      </c:pt>
                      <c:pt idx="7">
                        <c:v>738</c:v>
                      </c:pt>
                      <c:pt idx="8">
                        <c:v>194</c:v>
                      </c:pt>
                      <c:pt idx="9">
                        <c:v>780</c:v>
                      </c:pt>
                      <c:pt idx="10">
                        <c:v>396</c:v>
                      </c:pt>
                      <c:pt idx="11">
                        <c:v>653</c:v>
                      </c:pt>
                      <c:pt idx="12">
                        <c:v>509</c:v>
                      </c:pt>
                      <c:pt idx="13">
                        <c:v>371</c:v>
                      </c:pt>
                      <c:pt idx="14">
                        <c:v>534</c:v>
                      </c:pt>
                      <c:pt idx="15">
                        <c:v>996</c:v>
                      </c:pt>
                      <c:pt idx="16">
                        <c:v>265</c:v>
                      </c:pt>
                      <c:pt idx="17">
                        <c:v>373</c:v>
                      </c:pt>
                      <c:pt idx="18">
                        <c:v>1600</c:v>
                      </c:pt>
                      <c:pt idx="19">
                        <c:v>926</c:v>
                      </c:pt>
                      <c:pt idx="20">
                        <c:v>478</c:v>
                      </c:pt>
                      <c:pt idx="21">
                        <c:v>719</c:v>
                      </c:pt>
                      <c:pt idx="22">
                        <c:v>528</c:v>
                      </c:pt>
                      <c:pt idx="23">
                        <c:v>789</c:v>
                      </c:pt>
                      <c:pt idx="24">
                        <c:v>369</c:v>
                      </c:pt>
                      <c:pt idx="25">
                        <c:v>576</c:v>
                      </c:pt>
                      <c:pt idx="26">
                        <c:v>903</c:v>
                      </c:pt>
                      <c:pt idx="27">
                        <c:v>985</c:v>
                      </c:pt>
                      <c:pt idx="28">
                        <c:v>892</c:v>
                      </c:pt>
                      <c:pt idx="29">
                        <c:v>867</c:v>
                      </c:pt>
                      <c:pt idx="30">
                        <c:v>662</c:v>
                      </c:pt>
                      <c:pt idx="31">
                        <c:v>458</c:v>
                      </c:pt>
                      <c:pt idx="32">
                        <c:v>409</c:v>
                      </c:pt>
                      <c:pt idx="33">
                        <c:v>436</c:v>
                      </c:pt>
                      <c:pt idx="34">
                        <c:v>1007</c:v>
                      </c:pt>
                      <c:pt idx="35">
                        <c:v>495</c:v>
                      </c:pt>
                      <c:pt idx="36">
                        <c:v>729</c:v>
                      </c:pt>
                      <c:pt idx="37">
                        <c:v>346</c:v>
                      </c:pt>
                      <c:pt idx="38">
                        <c:v>526</c:v>
                      </c:pt>
                      <c:pt idx="39">
                        <c:v>999</c:v>
                      </c:pt>
                      <c:pt idx="40">
                        <c:v>1060</c:v>
                      </c:pt>
                      <c:pt idx="41">
                        <c:v>1028</c:v>
                      </c:pt>
                      <c:pt idx="42">
                        <c:v>414</c:v>
                      </c:pt>
                      <c:pt idx="43">
                        <c:v>1559</c:v>
                      </c:pt>
                      <c:pt idx="44">
                        <c:v>964</c:v>
                      </c:pt>
                      <c:pt idx="45">
                        <c:v>1105</c:v>
                      </c:pt>
                      <c:pt idx="46">
                        <c:v>570</c:v>
                      </c:pt>
                      <c:pt idx="47">
                        <c:v>1114</c:v>
                      </c:pt>
                      <c:pt idx="48">
                        <c:v>920</c:v>
                      </c:pt>
                      <c:pt idx="49">
                        <c:v>233</c:v>
                      </c:pt>
                      <c:pt idx="50">
                        <c:v>600</c:v>
                      </c:pt>
                      <c:pt idx="51">
                        <c:v>560</c:v>
                      </c:pt>
                      <c:pt idx="52">
                        <c:v>961</c:v>
                      </c:pt>
                      <c:pt idx="53">
                        <c:v>714</c:v>
                      </c:pt>
                      <c:pt idx="54">
                        <c:v>806</c:v>
                      </c:pt>
                      <c:pt idx="55">
                        <c:v>951</c:v>
                      </c:pt>
                      <c:pt idx="56">
                        <c:v>604</c:v>
                      </c:pt>
                      <c:pt idx="57">
                        <c:v>1240</c:v>
                      </c:pt>
                    </c:numCache>
                  </c:numRef>
                </c:val>
                <c:extLst>
                  <c:ext uri="{02D57815-91ED-43cb-92C2-25804820EDAC}">
                    <c15:filteredSeriesTitle>
                      <c15:tx>
                        <c:strRef>
                          <c:extLst>
                            <c:ext uri="{02D57815-91ED-43cb-92C2-25804820EDAC}">
                              <c15:formulaRef>
                                <c15:sqref>'1.11'!#REF!</c15:sqref>
                              </c15:formulaRef>
                            </c:ext>
                          </c:extLst>
                          <c:strCache>
                            <c:ptCount val="1"/>
                            <c:pt idx="0">
                              <c:v>#REF!</c:v>
                            </c:pt>
                          </c:strCache>
                        </c:strRef>
                      </c15:tx>
                    </c15:filteredSeriesTitle>
                  </c:ext>
                  <c:ext xmlns:c16="http://schemas.microsoft.com/office/drawing/2014/chart" uri="{C3380CC4-5D6E-409C-BE32-E72D297353CC}">
                    <c16:uniqueId val="{00000001-3C10-43BB-B359-CAD1117CE482}"/>
                  </c:ext>
                </c:extLst>
              </c15:ser>
            </c15:filteredBarSeries>
            <c15:filteredBarSeries>
              <c15:ser>
                <c:idx val="1"/>
                <c:order val="1"/>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'1.11'!$B$63:$B$120</c15:sqref>
                        </c15:formulaRef>
                      </c:ext>
                    </c:extLst>
                    <c:strCache>
                      <c:ptCount val="58"/>
                      <c:pt idx="0">
                        <c:v>Northumberland</c:v>
                      </c:pt>
                      <c:pt idx="1">
                        <c:v>Sudbury</c:v>
                      </c:pt>
                      <c:pt idx="2">
                        <c:v>Featherstone</c:v>
                      </c:pt>
                      <c:pt idx="3">
                        <c:v>Lindholme</c:v>
                      </c:pt>
                      <c:pt idx="4">
                        <c:v>The Mount</c:v>
                      </c:pt>
                      <c:pt idx="5">
                        <c:v>Wormwood Scrubs</c:v>
                      </c:pt>
                      <c:pt idx="6">
                        <c:v>Stafford</c:v>
                      </c:pt>
                      <c:pt idx="7">
                        <c:v>Wakefield</c:v>
                      </c:pt>
                      <c:pt idx="8">
                        <c:v>Full Sutton</c:v>
                      </c:pt>
                      <c:pt idx="9">
                        <c:v>Garth</c:v>
                      </c:pt>
                      <c:pt idx="10">
                        <c:v>Coldingley</c:v>
                      </c:pt>
                      <c:pt idx="11">
                        <c:v>Warren Hill</c:v>
                      </c:pt>
                      <c:pt idx="12">
                        <c:v>Kirklevington Grange</c:v>
                      </c:pt>
                      <c:pt idx="13">
                        <c:v>Moorland</c:v>
                      </c:pt>
                      <c:pt idx="14">
                        <c:v>Frankland</c:v>
                      </c:pt>
                      <c:pt idx="15">
                        <c:v>Swinfen Hall</c:v>
                      </c:pt>
                      <c:pt idx="16">
                        <c:v>Manchester</c:v>
                      </c:pt>
                      <c:pt idx="17">
                        <c:v>Hollesley Bay</c:v>
                      </c:pt>
                      <c:pt idx="18">
                        <c:v>Wayland</c:v>
                      </c:pt>
                      <c:pt idx="19">
                        <c:v>Leyhill</c:v>
                      </c:pt>
                      <c:pt idx="20">
                        <c:v>Rochester</c:v>
                      </c:pt>
                      <c:pt idx="21">
                        <c:v>Standford Hill (Sheppey)</c:v>
                      </c:pt>
                      <c:pt idx="22">
                        <c:v>Hatfield</c:v>
                      </c:pt>
                      <c:pt idx="23">
                        <c:v>Dartmoor</c:v>
                      </c:pt>
                      <c:pt idx="24">
                        <c:v>Send</c:v>
                      </c:pt>
                      <c:pt idx="25">
                        <c:v>Drake Hall</c:v>
                      </c:pt>
                      <c:pt idx="26">
                        <c:v>Lowdham Grange</c:v>
                      </c:pt>
                      <c:pt idx="27">
                        <c:v>Ashfield</c:v>
                      </c:pt>
                      <c:pt idx="28">
                        <c:v>North Sea Camp</c:v>
                      </c:pt>
                      <c:pt idx="29">
                        <c:v>Gartree</c:v>
                      </c:pt>
                      <c:pt idx="30">
                        <c:v>Deerbolt</c:v>
                      </c:pt>
                      <c:pt idx="31">
                        <c:v>Swaleside (Sheppey)</c:v>
                      </c:pt>
                      <c:pt idx="32">
                        <c:v>Channings Wood</c:v>
                      </c:pt>
                      <c:pt idx="33">
                        <c:v>Liverpool</c:v>
                      </c:pt>
                      <c:pt idx="34">
                        <c:v>Aylesbury</c:v>
                      </c:pt>
                      <c:pt idx="35">
                        <c:v>Brinsford</c:v>
                      </c:pt>
                      <c:pt idx="36">
                        <c:v>Preston</c:v>
                      </c:pt>
                      <c:pt idx="37">
                        <c:v>Low Newton</c:v>
                      </c:pt>
                      <c:pt idx="38">
                        <c:v>Long Lartin</c:v>
                      </c:pt>
                      <c:pt idx="39">
                        <c:v>Thorn Cross</c:v>
                      </c:pt>
                      <c:pt idx="40">
                        <c:v>Belmarsh</c:v>
                      </c:pt>
                      <c:pt idx="41">
                        <c:v>Bronzefield</c:v>
                      </c:pt>
                      <c:pt idx="42">
                        <c:v>Lewes</c:v>
                      </c:pt>
                      <c:pt idx="43">
                        <c:v>New Hall</c:v>
                      </c:pt>
                      <c:pt idx="44">
                        <c:v>Askham Grange</c:v>
                      </c:pt>
                      <c:pt idx="45">
                        <c:v>Ford</c:v>
                      </c:pt>
                      <c:pt idx="46">
                        <c:v>Berwyn</c:v>
                      </c:pt>
                      <c:pt idx="47">
                        <c:v>Hewell</c:v>
                      </c:pt>
                      <c:pt idx="48">
                        <c:v>Woodhill</c:v>
                      </c:pt>
                      <c:pt idx="49">
                        <c:v>Styal</c:v>
                      </c:pt>
                      <c:pt idx="50">
                        <c:v>Kirkham</c:v>
                      </c:pt>
                      <c:pt idx="51">
                        <c:v>Grendon / Springhill</c:v>
                      </c:pt>
                      <c:pt idx="52">
                        <c:v>Downview</c:v>
                      </c:pt>
                      <c:pt idx="53">
                        <c:v>Haverigg</c:v>
                      </c:pt>
                      <c:pt idx="54">
                        <c:v>Whitemoor</c:v>
                      </c:pt>
                      <c:pt idx="55">
                        <c:v>East Sutton Park</c:v>
                      </c:pt>
                      <c:pt idx="56">
                        <c:v>Feltham</c:v>
                      </c:pt>
                      <c:pt idx="57">
                        <c:v>Wetherby</c:v>
                      </c:pt>
                    </c:strCache>
                  </c:strRef>
                </c:cat>
                <c:val>
                  <c:numRef>
                    <c:extLst xmlns:c15="http://schemas.microsoft.com/office/drawing/2012/chart">
                      <c:ext xmlns:c15="http://schemas.microsoft.com/office/drawing/2012/chart" uri="{02D57815-91ED-43cb-92C2-25804820EDAC}">
                        <c15:formulaRef>
                          <c15:sqref>'1.11'!$D$5:$D$62</c15:sqref>
                        </c15:formulaRef>
                      </c:ext>
                    </c:extLst>
                    <c:numCache>
                      <c:formatCode>General</c:formatCode>
                      <c:ptCount val="58"/>
                      <c:pt idx="0">
                        <c:v>0</c:v>
                      </c:pt>
                      <c:pt idx="1">
                        <c:v>1095</c:v>
                      </c:pt>
                      <c:pt idx="2">
                        <c:v>948</c:v>
                      </c:pt>
                      <c:pt idx="3">
                        <c:v>655</c:v>
                      </c:pt>
                      <c:pt idx="4">
                        <c:v>1507</c:v>
                      </c:pt>
                      <c:pt idx="5">
                        <c:v>376</c:v>
                      </c:pt>
                      <c:pt idx="6">
                        <c:v>353</c:v>
                      </c:pt>
                      <c:pt idx="7">
                        <c:v>1127</c:v>
                      </c:pt>
                      <c:pt idx="8">
                        <c:v>293</c:v>
                      </c:pt>
                      <c:pt idx="9">
                        <c:v>1154</c:v>
                      </c:pt>
                      <c:pt idx="10">
                        <c:v>572</c:v>
                      </c:pt>
                      <c:pt idx="11">
                        <c:v>932</c:v>
                      </c:pt>
                      <c:pt idx="12">
                        <c:v>726</c:v>
                      </c:pt>
                      <c:pt idx="13">
                        <c:v>508</c:v>
                      </c:pt>
                      <c:pt idx="14">
                        <c:v>731</c:v>
                      </c:pt>
                      <c:pt idx="15">
                        <c:v>1357</c:v>
                      </c:pt>
                      <c:pt idx="16">
                        <c:v>361</c:v>
                      </c:pt>
                      <c:pt idx="17">
                        <c:v>508</c:v>
                      </c:pt>
                      <c:pt idx="18">
                        <c:v>2084</c:v>
                      </c:pt>
                      <c:pt idx="19">
                        <c:v>1197</c:v>
                      </c:pt>
                      <c:pt idx="20">
                        <c:v>610</c:v>
                      </c:pt>
                      <c:pt idx="21">
                        <c:v>894</c:v>
                      </c:pt>
                      <c:pt idx="22">
                        <c:v>652</c:v>
                      </c:pt>
                      <c:pt idx="23">
                        <c:v>962</c:v>
                      </c:pt>
                      <c:pt idx="24">
                        <c:v>448</c:v>
                      </c:pt>
                      <c:pt idx="25">
                        <c:v>694</c:v>
                      </c:pt>
                      <c:pt idx="26">
                        <c:v>1082</c:v>
                      </c:pt>
                      <c:pt idx="27">
                        <c:v>1141</c:v>
                      </c:pt>
                      <c:pt idx="28">
                        <c:v>1030</c:v>
                      </c:pt>
                      <c:pt idx="29">
                        <c:v>999</c:v>
                      </c:pt>
                      <c:pt idx="30">
                        <c:v>753</c:v>
                      </c:pt>
                      <c:pt idx="31">
                        <c:v>509</c:v>
                      </c:pt>
                      <c:pt idx="32">
                        <c:v>454</c:v>
                      </c:pt>
                      <c:pt idx="33">
                        <c:v>481</c:v>
                      </c:pt>
                      <c:pt idx="34">
                        <c:v>1110</c:v>
                      </c:pt>
                      <c:pt idx="35">
                        <c:v>544</c:v>
                      </c:pt>
                      <c:pt idx="36">
                        <c:v>796</c:v>
                      </c:pt>
                      <c:pt idx="37">
                        <c:v>377</c:v>
                      </c:pt>
                      <c:pt idx="38">
                        <c:v>572</c:v>
                      </c:pt>
                      <c:pt idx="39">
                        <c:v>1084</c:v>
                      </c:pt>
                      <c:pt idx="40">
                        <c:v>1148</c:v>
                      </c:pt>
                      <c:pt idx="41">
                        <c:v>1110</c:v>
                      </c:pt>
                      <c:pt idx="42">
                        <c:v>446</c:v>
                      </c:pt>
                      <c:pt idx="43">
                        <c:v>1653</c:v>
                      </c:pt>
                      <c:pt idx="44">
                        <c:v>1021</c:v>
                      </c:pt>
                      <c:pt idx="45">
                        <c:v>1167</c:v>
                      </c:pt>
                      <c:pt idx="46">
                        <c:v>601</c:v>
                      </c:pt>
                      <c:pt idx="47">
                        <c:v>1168</c:v>
                      </c:pt>
                      <c:pt idx="48">
                        <c:v>962</c:v>
                      </c:pt>
                      <c:pt idx="49">
                        <c:v>243</c:v>
                      </c:pt>
                      <c:pt idx="50">
                        <c:v>622</c:v>
                      </c:pt>
                      <c:pt idx="51">
                        <c:v>575</c:v>
                      </c:pt>
                      <c:pt idx="52">
                        <c:v>983</c:v>
                      </c:pt>
                      <c:pt idx="53">
                        <c:v>730</c:v>
                      </c:pt>
                      <c:pt idx="54">
                        <c:v>822</c:v>
                      </c:pt>
                      <c:pt idx="55">
                        <c:v>965</c:v>
                      </c:pt>
                      <c:pt idx="56">
                        <c:v>611</c:v>
                      </c:pt>
                      <c:pt idx="57">
                        <c:v>1254</c:v>
                      </c:pt>
                    </c:numCache>
                  </c:numRef>
                </c:val>
                <c:extLst xmlns:c15="http://schemas.microsoft.com/office/drawing/2012/chart">
                  <c:ext xmlns:c15="http://schemas.microsoft.com/office/drawing/2012/chart" uri="{02D57815-91ED-43cb-92C2-25804820EDAC}">
                    <c15:filteredSeriesTitle>
                      <c15:tx>
                        <c:strRef>
                          <c:extLst>
                            <c:ext uri="{02D57815-91ED-43cb-92C2-25804820EDAC}">
                              <c15:formulaRef>
                                <c15:sqref>'1.11'!#REF!</c15:sqref>
                              </c15:formulaRef>
                            </c:ext>
                          </c:extLst>
                          <c:strCache>
                            <c:ptCount val="1"/>
                            <c:pt idx="0">
                              <c:v>#REF!</c:v>
                            </c:pt>
                          </c:strCache>
                        </c:strRef>
                      </c15:tx>
                    </c15:filteredSeriesTitle>
                  </c:ext>
                  <c:ext xmlns:c16="http://schemas.microsoft.com/office/drawing/2014/chart" uri="{C3380CC4-5D6E-409C-BE32-E72D297353CC}">
                    <c16:uniqueId val="{00000002-3C10-43BB-B359-CAD1117CE482}"/>
                  </c:ext>
                </c:extLst>
              </c15:ser>
            </c15:filteredBarSeries>
          </c:ext>
        </c:extLst>
      </c:barChart>
      <c:catAx>
        <c:axId val="262087384"/>
        <c:scaling>
          <c:orientation val="maxMin"/>
        </c:scaling>
        <c:delete val="0"/>
        <c:axPos val="l"/>
        <c:numFmt formatCode="General" sourceLinked="1"/>
        <c:majorTickMark val="none"/>
        <c:minorTickMark val="none"/>
        <c:tickLblPos val="nextTo"/>
        <c:spPr>
          <a:noFill/>
          <a:ln w="6350" cap="flat" cmpd="sng" algn="ctr">
            <a:solidFill>
              <a:schemeClr val="bg1">
                <a:lumMod val="50000"/>
              </a:schemeClr>
            </a:solidFill>
            <a:round/>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262087776"/>
        <c:crosses val="autoZero"/>
        <c:auto val="1"/>
        <c:lblAlgn val="ctr"/>
        <c:lblOffset val="100"/>
        <c:noMultiLvlLbl val="0"/>
      </c:catAx>
      <c:valAx>
        <c:axId val="262087776"/>
        <c:scaling>
          <c:orientation val="minMax"/>
          <c:max val="2"/>
        </c:scaling>
        <c:delete val="0"/>
        <c:axPos val="t"/>
        <c:numFmt formatCode="0%" sourceLinked="1"/>
        <c:majorTickMark val="in"/>
        <c:minorTickMark val="none"/>
        <c:tickLblPos val="nextTo"/>
        <c:spPr>
          <a:noFill/>
          <a:ln w="6350">
            <a:solidFill>
              <a:schemeClr val="bg1">
                <a:lumMod val="50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26208738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sz="80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429815</xdr:colOff>
      <xdr:row>33</xdr:row>
      <xdr:rowOff>75304</xdr:rowOff>
    </xdr:from>
    <xdr:to>
      <xdr:col>11</xdr:col>
      <xdr:colOff>567366</xdr:colOff>
      <xdr:row>33</xdr:row>
      <xdr:rowOff>148640</xdr:rowOff>
    </xdr:to>
    <xdr:cxnSp macro="">
      <xdr:nvCxnSpPr>
        <xdr:cNvPr id="9" name="Straight Connector 8">
          <a:extLst>
            <a:ext uri="{FF2B5EF4-FFF2-40B4-BE49-F238E27FC236}">
              <a16:creationId xmlns:a16="http://schemas.microsoft.com/office/drawing/2014/main" id="{00000000-0008-0000-0300-000009000000}"/>
            </a:ext>
          </a:extLst>
        </xdr:cNvPr>
        <xdr:cNvCxnSpPr/>
      </xdr:nvCxnSpPr>
      <xdr:spPr>
        <a:xfrm flipH="1">
          <a:off x="9666580" y="5343043"/>
          <a:ext cx="137551" cy="73336"/>
        </a:xfrm>
        <a:prstGeom prst="line">
          <a:avLst/>
        </a:prstGeom>
        <a:noFill/>
        <a:ln w="381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42</xdr:col>
      <xdr:colOff>133350</xdr:colOff>
      <xdr:row>27</xdr:row>
      <xdr:rowOff>0</xdr:rowOff>
    </xdr:from>
    <xdr:to>
      <xdr:col>55</xdr:col>
      <xdr:colOff>95257</xdr:colOff>
      <xdr:row>27</xdr:row>
      <xdr:rowOff>104775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27572970" y="4937760"/>
          <a:ext cx="8084827" cy="104775"/>
          <a:chOff x="15335250" y="15322794"/>
          <a:chExt cx="7886707" cy="2803281"/>
        </a:xfrm>
      </xdr:grpSpPr>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15335250" y="15325725"/>
          <a:ext cx="4057650" cy="28003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19164757" y="15322794"/>
          <a:ext cx="4057200" cy="28008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57</xdr:col>
      <xdr:colOff>452437</xdr:colOff>
      <xdr:row>27</xdr:row>
      <xdr:rowOff>0</xdr:rowOff>
    </xdr:from>
    <xdr:to>
      <xdr:col>65</xdr:col>
      <xdr:colOff>138112</xdr:colOff>
      <xdr:row>30</xdr:row>
      <xdr:rowOff>4762</xdr:rowOff>
    </xdr:to>
    <xdr:graphicFrame macro="">
      <xdr:nvGraphicFramePr>
        <xdr:cNvPr id="12" name="Chart 11">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0.87674</cdr:y>
    </cdr:from>
    <cdr:to>
      <cdr:x>1</cdr:x>
      <cdr:y>1</cdr:y>
    </cdr:to>
    <cdr:sp macro="" textlink="">
      <cdr:nvSpPr>
        <cdr:cNvPr id="3" name="TextBox 1"/>
        <cdr:cNvSpPr txBox="1"/>
      </cdr:nvSpPr>
      <cdr:spPr>
        <a:xfrm xmlns:a="http://schemas.openxmlformats.org/drawingml/2006/main">
          <a:off x="0" y="2405062"/>
          <a:ext cx="4572000" cy="33813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GB" sz="800" b="1">
              <a:effectLst/>
              <a:latin typeface="Frutiger LT Std 45 Light" panose="020B0402020204020204" pitchFamily="34" charset="0"/>
              <a:ea typeface="+mn-ea"/>
              <a:cs typeface="+mn-cs"/>
            </a:rPr>
            <a:t>Sources</a:t>
          </a:r>
          <a:r>
            <a:rPr lang="en-GB" sz="800">
              <a:effectLst/>
              <a:latin typeface="Frutiger LT Std 45 Light" panose="020B0402020204020204" pitchFamily="34" charset="0"/>
              <a:ea typeface="+mn-ea"/>
              <a:cs typeface="+mn-cs"/>
            </a:rPr>
            <a:t>: MoJ, </a:t>
          </a:r>
          <a:r>
            <a:rPr lang="en-GB" sz="800" i="1">
              <a:effectLst/>
              <a:latin typeface="Frutiger LT Std 45 Light" panose="020B0402020204020204" pitchFamily="34" charset="0"/>
              <a:ea typeface="+mn-ea"/>
              <a:cs typeface="+mn-cs"/>
            </a:rPr>
            <a:t>Offender Management Statistics Quarterly</a:t>
          </a:r>
          <a:r>
            <a:rPr lang="en-GB" sz="800">
              <a:effectLst/>
              <a:latin typeface="Frutiger LT Std 45 Light" panose="020B0402020204020204" pitchFamily="34" charset="0"/>
              <a:ea typeface="+mn-ea"/>
              <a:cs typeface="+mn-cs"/>
            </a:rPr>
            <a:t>, July</a:t>
          </a:r>
          <a:r>
            <a:rPr lang="en-GB" sz="800" baseline="0">
              <a:effectLst/>
              <a:latin typeface="Frutiger LT Std 45 Light" panose="020B0402020204020204" pitchFamily="34" charset="0"/>
              <a:ea typeface="+mn-ea"/>
              <a:cs typeface="+mn-cs"/>
            </a:rPr>
            <a:t> to September 2016</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GB" sz="800" b="1">
              <a:effectLst/>
              <a:latin typeface="Frutiger LT Std 45 Light" panose="020B0402020204020204" pitchFamily="34" charset="0"/>
              <a:ea typeface="+mn-ea"/>
              <a:cs typeface="+mn-cs"/>
            </a:rPr>
            <a:t>Notes: </a:t>
          </a:r>
          <a:r>
            <a:rPr lang="en-GB" sz="800" b="0">
              <a:effectLst/>
              <a:latin typeface="Frutiger LT Std 45 Light" panose="020B0402020204020204" pitchFamily="34" charset="0"/>
              <a:ea typeface="+mn-ea"/>
              <a:cs typeface="+mn-cs"/>
            </a:rPr>
            <a:t>Data </a:t>
          </a:r>
          <a:r>
            <a:rPr lang="en-GB" sz="800" b="0" baseline="0">
              <a:effectLst/>
              <a:latin typeface="Frutiger LT Std 45 Light" panose="020B0402020204020204" pitchFamily="34" charset="0"/>
              <a:ea typeface="+mn-ea"/>
              <a:cs typeface="+mn-cs"/>
            </a:rPr>
            <a:t>at end of December. Selected offence categories.</a:t>
          </a:r>
          <a:endParaRPr lang="en-GB" sz="800" b="0">
            <a:effectLst/>
            <a:latin typeface="Frutiger LT Std 45 Light" panose="020B0402020204020204" pitchFamily="34" charset="0"/>
            <a:ea typeface="+mn-ea"/>
            <a:cs typeface="+mn-cs"/>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30</xdr:col>
      <xdr:colOff>593148</xdr:colOff>
      <xdr:row>73</xdr:row>
      <xdr:rowOff>0</xdr:rowOff>
    </xdr:from>
    <xdr:to>
      <xdr:col>31</xdr:col>
      <xdr:colOff>0</xdr:colOff>
      <xdr:row>73</xdr:row>
      <xdr:rowOff>8659</xdr:rowOff>
    </xdr:to>
    <xdr:cxnSp macro="">
      <xdr:nvCxnSpPr>
        <xdr:cNvPr id="30" name="Straight Connector 29">
          <a:extLst>
            <a:ext uri="{FF2B5EF4-FFF2-40B4-BE49-F238E27FC236}">
              <a16:creationId xmlns:a16="http://schemas.microsoft.com/office/drawing/2014/main" id="{00000000-0008-0000-0700-00001E000000}"/>
            </a:ext>
          </a:extLst>
        </xdr:cNvPr>
        <xdr:cNvCxnSpPr/>
      </xdr:nvCxnSpPr>
      <xdr:spPr>
        <a:xfrm>
          <a:off x="12745734" y="18721552"/>
          <a:ext cx="3800146" cy="8659"/>
        </a:xfrm>
        <a:prstGeom prst="line">
          <a:avLst/>
        </a:prstGeom>
        <a:ln w="95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235297</xdr:colOff>
      <xdr:row>4</xdr:row>
      <xdr:rowOff>0</xdr:rowOff>
    </xdr:from>
    <xdr:to>
      <xdr:col>19</xdr:col>
      <xdr:colOff>530860</xdr:colOff>
      <xdr:row>54</xdr:row>
      <xdr:rowOff>45720</xdr:rowOff>
    </xdr:to>
    <xdr:graphicFrame macro="">
      <xdr:nvGraphicFramePr>
        <xdr:cNvPr id="8" name="Chart 7">
          <a:extLst>
            <a:ext uri="{FF2B5EF4-FFF2-40B4-BE49-F238E27FC236}">
              <a16:creationId xmlns:a16="http://schemas.microsoft.com/office/drawing/2014/main" id="{00000000-0008-0000-0A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publictn\bulletin\prisons\1998bull\Tables\Test_folder\ntb1-1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ocuments%20and%20Settings/NQG04J/Local%20Settings/Temporary%20Internet%20Files/OLK53/Belmarsh%20Mid-Year%2008-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scotland.gov.uk/Resource/Doc/933/data/publictn/bulletin/mvo/branch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branch2\crime\exclbail\mkquar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data\publictn\bulletin\prisons\1996bull\prbull9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Documents%20and%20Settings\MARKWILLIAMS\Local%20Settings\Temp\temp\Stripped%20out%20from%20Marks%20Q3%2009-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Justice%20Dept\Linked%20Spreadsheets\Analytical%20Services\Prisons%20Analytical%20Team\Projections%202010\ProjectionsNov09%20-%20charts%20and%20tables(to%20be%20update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om1\data\Documents%20and%20Settings\alees\Local%20Settings\Temporary%20Internet%20Files\OLK4BA\DCA-97-25-v2-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u206236\Application%20Data\Objective\Objects\F150392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www.gro-scotland.gov.uk/DATAPROD/PROJECTN/2004_based/Sub-national%20projections/Publish/Booklet/BIRTHS%20chart%20%25%20chan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INFORMATION SHEET"/>
      <sheetName val="NEW TABLE 1"/>
      <sheetName val="NEW TABLE 2"/>
      <sheetName val="NEW TABLE 3"/>
      <sheetName val="NEW TABLE 4"/>
      <sheetName val="NEW TABLE 5"/>
      <sheetName val="NEW TABLES 6, 6A &amp; 6B"/>
      <sheetName val="NEW TABLES 7, 7A &amp; 7B"/>
      <sheetName val="NEW TABLE 8"/>
      <sheetName val="NEW TABLE 9"/>
      <sheetName val="MAIN CRIME BY AGE"/>
      <sheetName val="NEW TABLE 10"/>
      <sheetName val="Tab 17"/>
      <sheetName val="Revised Tab 13"/>
      <sheetName val="Revised Tab 19"/>
      <sheetName val="SECURITY CATEGORY - NIGHTPOP"/>
      <sheetName val="NEW TABLE 11"/>
      <sheetName val="Chart 1"/>
      <sheetName val="Chart 2"/>
      <sheetName val="NIGHTPOP DATA"/>
      <sheetName val="Chart 6"/>
    </sheetNames>
    <sheetDataSet>
      <sheetData sheetId="0"/>
      <sheetData sheetId="1"/>
      <sheetData sheetId="2">
        <row r="1">
          <cell r="A1" t="str">
            <v>Average daily population in penal establishments by sex and type of custody, 1988-1997</v>
          </cell>
          <cell r="M1" t="str">
            <v>Table 1</v>
          </cell>
        </row>
        <row r="3">
          <cell r="M3" t="str">
            <v>Number &amp; Percentage</v>
          </cell>
        </row>
        <row r="4">
          <cell r="B4">
            <v>1987</v>
          </cell>
          <cell r="C4">
            <v>1988</v>
          </cell>
          <cell r="D4">
            <v>1989</v>
          </cell>
          <cell r="E4">
            <v>1990</v>
          </cell>
          <cell r="F4">
            <v>1991</v>
          </cell>
          <cell r="G4">
            <v>1992</v>
          </cell>
          <cell r="H4">
            <v>1993</v>
          </cell>
          <cell r="I4">
            <v>1994</v>
          </cell>
          <cell r="J4">
            <v>1995</v>
          </cell>
          <cell r="K4">
            <v>1996</v>
          </cell>
          <cell r="L4">
            <v>1997</v>
          </cell>
          <cell r="M4" t="str">
            <v xml:space="preserve">% change(1) </v>
          </cell>
        </row>
        <row r="5">
          <cell r="M5" t="str">
            <v>96-97</v>
          </cell>
        </row>
        <row r="6">
          <cell r="A6" t="str">
            <v>Total (2)</v>
          </cell>
          <cell r="B6" t="e">
            <v>#REF!</v>
          </cell>
          <cell r="C6">
            <v>5229</v>
          </cell>
          <cell r="D6">
            <v>4985.5299999999988</v>
          </cell>
          <cell r="E6">
            <v>4724.0999999999985</v>
          </cell>
          <cell r="F6">
            <v>4839.07</v>
          </cell>
          <cell r="G6">
            <v>5256.6299999999992</v>
          </cell>
          <cell r="H6">
            <v>5637.0499999999993</v>
          </cell>
          <cell r="I6">
            <v>5585.28</v>
          </cell>
          <cell r="J6">
            <v>5625.59</v>
          </cell>
          <cell r="K6">
            <v>5862.3782526881741</v>
          </cell>
          <cell r="L6">
            <v>6083.7078584229375</v>
          </cell>
          <cell r="M6">
            <v>3.7871033776867966</v>
          </cell>
        </row>
        <row r="8">
          <cell r="A8" t="str">
            <v>Sex :</v>
          </cell>
        </row>
        <row r="9">
          <cell r="A9" t="str">
            <v xml:space="preserve">      Male</v>
          </cell>
          <cell r="B9">
            <v>5259.36</v>
          </cell>
          <cell r="C9">
            <v>5057</v>
          </cell>
          <cell r="D9">
            <v>4838.21</v>
          </cell>
          <cell r="E9">
            <v>4586.63</v>
          </cell>
          <cell r="F9">
            <v>4695.93</v>
          </cell>
          <cell r="G9">
            <v>5098.8</v>
          </cell>
          <cell r="H9">
            <v>5466.05</v>
          </cell>
          <cell r="I9">
            <v>5408.37</v>
          </cell>
          <cell r="J9">
            <v>5450.91</v>
          </cell>
          <cell r="K9">
            <v>5673.0334139784964</v>
          </cell>
          <cell r="L9">
            <v>5899.5687634408587</v>
          </cell>
          <cell r="M9">
            <v>4.0014101886127271</v>
          </cell>
        </row>
        <row r="10">
          <cell r="A10" t="str">
            <v xml:space="preserve">      Female</v>
          </cell>
          <cell r="B10">
            <v>186.87</v>
          </cell>
          <cell r="C10">
            <v>172</v>
          </cell>
          <cell r="D10">
            <v>147.32</v>
          </cell>
          <cell r="E10">
            <v>137.47</v>
          </cell>
          <cell r="F10">
            <v>143.13999999999999</v>
          </cell>
          <cell r="G10">
            <v>157.94999999999999</v>
          </cell>
          <cell r="H10">
            <v>171.02</v>
          </cell>
          <cell r="I10">
            <v>176.9</v>
          </cell>
          <cell r="J10">
            <v>174.68</v>
          </cell>
          <cell r="K10">
            <v>189.34483870967742</v>
          </cell>
          <cell r="L10">
            <v>184.13909498207886</v>
          </cell>
          <cell r="M10">
            <v>-2.6455026455026456</v>
          </cell>
        </row>
        <row r="12">
          <cell r="A12" t="str">
            <v>Type of Custody :</v>
          </cell>
        </row>
        <row r="13">
          <cell r="A13" t="str">
            <v xml:space="preserve">      Remand</v>
          </cell>
          <cell r="B13">
            <v>937.62</v>
          </cell>
          <cell r="C13">
            <v>843.84</v>
          </cell>
          <cell r="D13">
            <v>769.9</v>
          </cell>
          <cell r="E13">
            <v>751.32</v>
          </cell>
          <cell r="F13">
            <v>770.01</v>
          </cell>
          <cell r="G13">
            <v>875.57</v>
          </cell>
          <cell r="H13">
            <v>948.19</v>
          </cell>
          <cell r="I13">
            <v>1014.71</v>
          </cell>
          <cell r="J13">
            <v>997.76</v>
          </cell>
          <cell r="K13">
            <v>1000.391164874552</v>
          </cell>
          <cell r="L13">
            <v>947.12025473630308</v>
          </cell>
          <cell r="M13">
            <v>-5.3</v>
          </cell>
        </row>
        <row r="15">
          <cell r="A15" t="str">
            <v xml:space="preserve">      Persons under sentence : sub total(2)</v>
          </cell>
          <cell r="B15" t="e">
            <v>#REF!</v>
          </cell>
          <cell r="C15">
            <v>4381</v>
          </cell>
          <cell r="D15">
            <v>4208.6899999999996</v>
          </cell>
          <cell r="E15">
            <v>3961.2599999999993</v>
          </cell>
          <cell r="F15">
            <v>4056.4700000000003</v>
          </cell>
          <cell r="G15">
            <v>4374.58</v>
          </cell>
          <cell r="H15">
            <v>4685.6400000000003</v>
          </cell>
          <cell r="I15">
            <v>4568.8599999999997</v>
          </cell>
          <cell r="J15">
            <v>4624.25</v>
          </cell>
          <cell r="K15">
            <v>4860.9629211469546</v>
          </cell>
          <cell r="L15">
            <v>5133.9668621981054</v>
          </cell>
          <cell r="M15">
            <v>5.6161283686484262</v>
          </cell>
        </row>
        <row r="18">
          <cell r="A18" t="str">
            <v xml:space="preserve">               Under 21 offenders : sub total</v>
          </cell>
          <cell r="B18">
            <v>987.24</v>
          </cell>
          <cell r="C18">
            <v>902</v>
          </cell>
          <cell r="D18">
            <v>813.18</v>
          </cell>
          <cell r="E18">
            <v>707.91</v>
          </cell>
          <cell r="F18">
            <v>683.52</v>
          </cell>
          <cell r="G18">
            <v>769.13</v>
          </cell>
          <cell r="H18">
            <v>819.47</v>
          </cell>
          <cell r="I18">
            <v>719.96</v>
          </cell>
          <cell r="J18">
            <v>718.65</v>
          </cell>
          <cell r="K18">
            <v>770.15696236559131</v>
          </cell>
          <cell r="L18">
            <v>787.04072841213667</v>
          </cell>
          <cell r="M18">
            <v>2.2077922077922079</v>
          </cell>
        </row>
        <row r="20">
          <cell r="A20" t="str">
            <v xml:space="preserve">                     Young offenders</v>
          </cell>
          <cell r="B20">
            <v>844.36</v>
          </cell>
          <cell r="C20">
            <v>817.47</v>
          </cell>
          <cell r="D20">
            <v>813.18</v>
          </cell>
          <cell r="E20">
            <v>707.91</v>
          </cell>
          <cell r="F20">
            <v>683.52</v>
          </cell>
          <cell r="G20">
            <v>769.13</v>
          </cell>
          <cell r="H20">
            <v>819.47</v>
          </cell>
          <cell r="I20">
            <v>719.96</v>
          </cell>
          <cell r="J20">
            <v>718.65</v>
          </cell>
          <cell r="K20">
            <v>770.15696236559131</v>
          </cell>
          <cell r="L20">
            <v>787.04072841213667</v>
          </cell>
          <cell r="M20">
            <v>2.2077922077922079</v>
          </cell>
        </row>
        <row r="22">
          <cell r="A22" t="str">
            <v xml:space="preserve">                     Detention centre (3)</v>
          </cell>
          <cell r="B22">
            <v>142.88</v>
          </cell>
          <cell r="C22">
            <v>84.73</v>
          </cell>
          <cell r="D22">
            <v>0</v>
          </cell>
          <cell r="E22">
            <v>0</v>
          </cell>
          <cell r="F22">
            <v>0</v>
          </cell>
          <cell r="G22">
            <v>0</v>
          </cell>
          <cell r="H22">
            <v>0</v>
          </cell>
          <cell r="I22">
            <v>0</v>
          </cell>
          <cell r="J22">
            <v>0</v>
          </cell>
          <cell r="K22">
            <v>0</v>
          </cell>
          <cell r="L22">
            <v>0</v>
          </cell>
          <cell r="M22">
            <v>0</v>
          </cell>
        </row>
        <row r="24">
          <cell r="A24" t="str">
            <v xml:space="preserve">               Adult prisoners</v>
          </cell>
          <cell r="C24">
            <v>3433.84</v>
          </cell>
          <cell r="D24">
            <v>3340.98</v>
          </cell>
          <cell r="E24">
            <v>3201.22</v>
          </cell>
          <cell r="F24">
            <v>3322</v>
          </cell>
          <cell r="G24">
            <v>3552.32</v>
          </cell>
          <cell r="H24">
            <v>3794.83</v>
          </cell>
          <cell r="I24">
            <v>3784.78</v>
          </cell>
          <cell r="J24">
            <v>3823.07</v>
          </cell>
          <cell r="K24">
            <v>4026.3159587813616</v>
          </cell>
          <cell r="L24">
            <v>4281.5865188532243</v>
          </cell>
          <cell r="M24">
            <v>6.3586686537506214</v>
          </cell>
        </row>
        <row r="26">
          <cell r="A26" t="str">
            <v xml:space="preserve">               Persons recalled from supervision/licence</v>
          </cell>
          <cell r="B26">
            <v>30.96</v>
          </cell>
          <cell r="C26">
            <v>28.14</v>
          </cell>
          <cell r="D26">
            <v>33.28</v>
          </cell>
          <cell r="E26">
            <v>39.49</v>
          </cell>
          <cell r="F26">
            <v>38.92</v>
          </cell>
          <cell r="G26">
            <v>32.07</v>
          </cell>
          <cell r="H26">
            <v>39.549999999999997</v>
          </cell>
          <cell r="I26">
            <v>36.58</v>
          </cell>
          <cell r="J26">
            <v>44.24</v>
          </cell>
          <cell r="K26">
            <v>46.309166666666655</v>
          </cell>
          <cell r="L26">
            <v>45.90021261678018</v>
          </cell>
          <cell r="M26" t="str">
            <v xml:space="preserve">                   -</v>
          </cell>
        </row>
        <row r="28">
          <cell r="A28" t="str">
            <v xml:space="preserve">               Others</v>
          </cell>
          <cell r="B28">
            <v>16.3</v>
          </cell>
          <cell r="C28">
            <v>17.170000000000002</v>
          </cell>
          <cell r="D28">
            <v>21.25</v>
          </cell>
          <cell r="E28">
            <v>12.64</v>
          </cell>
          <cell r="F28">
            <v>12.030000000000001</v>
          </cell>
          <cell r="G28">
            <v>21.06</v>
          </cell>
          <cell r="H28">
            <v>31.789999999999996</v>
          </cell>
          <cell r="I28">
            <v>27.54</v>
          </cell>
          <cell r="J28">
            <v>38.29</v>
          </cell>
          <cell r="K28">
            <v>18.180833333333336</v>
          </cell>
          <cell r="L28">
            <v>19.439402315964884</v>
          </cell>
          <cell r="M28">
            <v>5.5555555555555554</v>
          </cell>
        </row>
        <row r="30">
          <cell r="A30" t="str">
            <v xml:space="preserve">      Persons sentenced by court martial</v>
          </cell>
          <cell r="B30">
            <v>0</v>
          </cell>
          <cell r="C30">
            <v>2.85</v>
          </cell>
          <cell r="D30">
            <v>6.29</v>
          </cell>
          <cell r="E30">
            <v>10.66</v>
          </cell>
          <cell r="F30">
            <v>11.94</v>
          </cell>
          <cell r="G30">
            <v>5.73</v>
          </cell>
          <cell r="H30">
            <v>2.23</v>
          </cell>
          <cell r="I30">
            <v>1.1599999999999999</v>
          </cell>
          <cell r="J30">
            <v>3.09</v>
          </cell>
          <cell r="K30">
            <v>0.3066666666666667</v>
          </cell>
          <cell r="L30">
            <v>1.3223960367989642</v>
          </cell>
          <cell r="M30">
            <v>331.21609895618394</v>
          </cell>
        </row>
        <row r="31">
          <cell r="B31">
            <v>1</v>
          </cell>
        </row>
        <row r="32">
          <cell r="A32" t="str">
            <v xml:space="preserve">      Civil prisoners</v>
          </cell>
          <cell r="B32">
            <v>0.6</v>
          </cell>
          <cell r="C32">
            <v>0.6</v>
          </cell>
          <cell r="D32">
            <v>0.65</v>
          </cell>
          <cell r="E32">
            <v>0.86</v>
          </cell>
          <cell r="F32">
            <v>0.65</v>
          </cell>
          <cell r="G32">
            <v>0.75</v>
          </cell>
          <cell r="H32">
            <v>0.99</v>
          </cell>
          <cell r="I32">
            <v>0.55000000000000004</v>
          </cell>
          <cell r="J32">
            <v>0.49</v>
          </cell>
          <cell r="K32">
            <v>0.71750000000000003</v>
          </cell>
          <cell r="L32">
            <v>1.298345451731036</v>
          </cell>
          <cell r="M32" t="str">
            <v xml:space="preserve">                   -</v>
          </cell>
        </row>
        <row r="34">
          <cell r="A34" t="str">
            <v>(1) Based on rounded figures for all groups with the exception of persons sentenced by court martial.</v>
          </cell>
        </row>
        <row r="35">
          <cell r="A35" t="str">
            <v>(2) Components may not add to totals due to rounding.</v>
          </cell>
        </row>
        <row r="36">
          <cell r="A36" t="str">
            <v>(3) Detention centre sentences were abolished in Scotland on 1 November 1988.</v>
          </cell>
        </row>
        <row r="42">
          <cell r="A42" t="str">
            <v>INFORMATION  FOR  PIE  CHARTS</v>
          </cell>
        </row>
        <row r="43">
          <cell r="B43">
            <v>1987</v>
          </cell>
        </row>
        <row r="44">
          <cell r="B44">
            <v>937.62</v>
          </cell>
          <cell r="C44" t="str">
            <v>Remand - Adult &amp; YO</v>
          </cell>
        </row>
        <row r="45">
          <cell r="B45" t="e">
            <v>#REF!</v>
          </cell>
          <cell r="C45" t="str">
            <v>Adult sentenced</v>
          </cell>
        </row>
        <row r="46">
          <cell r="B46">
            <v>987.24</v>
          </cell>
          <cell r="C46" t="str">
            <v>Under 21 sentenced</v>
          </cell>
        </row>
        <row r="47">
          <cell r="B47">
            <v>47.860000000000007</v>
          </cell>
          <cell r="C47" t="str">
            <v>Others</v>
          </cell>
        </row>
        <row r="48">
          <cell r="B48" t="e">
            <v>#REF!</v>
          </cell>
        </row>
      </sheetData>
      <sheetData sheetId="3">
        <row r="1">
          <cell r="A1" t="str">
            <v>Average daily population in penal establishments by type of custody and sex, 1996-1997</v>
          </cell>
          <cell r="G1" t="str">
            <v>Table 2</v>
          </cell>
        </row>
        <row r="3">
          <cell r="G3" t="str">
            <v xml:space="preserve"> Number</v>
          </cell>
        </row>
        <row r="5">
          <cell r="C5">
            <v>1996</v>
          </cell>
          <cell r="F5">
            <v>1997</v>
          </cell>
        </row>
        <row r="6">
          <cell r="A6" t="str">
            <v>Type of custody</v>
          </cell>
          <cell r="B6" t="str">
            <v>Male</v>
          </cell>
          <cell r="C6" t="str">
            <v>Female</v>
          </cell>
          <cell r="D6" t="str">
            <v xml:space="preserve"> Total</v>
          </cell>
          <cell r="E6" t="str">
            <v>Male</v>
          </cell>
          <cell r="F6" t="str">
            <v>Female</v>
          </cell>
          <cell r="G6" t="str">
            <v xml:space="preserve"> Total</v>
          </cell>
        </row>
        <row r="7">
          <cell r="A7" t="str">
            <v>Total (1)</v>
          </cell>
          <cell r="B7">
            <v>5673.0334139784964</v>
          </cell>
          <cell r="C7">
            <v>189.34483870967742</v>
          </cell>
          <cell r="D7">
            <v>5862.3782526881741</v>
          </cell>
          <cell r="E7">
            <v>5899.5687634408587</v>
          </cell>
          <cell r="F7">
            <v>184.13909498207886</v>
          </cell>
          <cell r="G7">
            <v>6083.7078584229375</v>
          </cell>
        </row>
        <row r="9">
          <cell r="A9" t="str">
            <v>Remand : sub total (1)</v>
          </cell>
          <cell r="B9">
            <v>952.84661290322583</v>
          </cell>
          <cell r="C9">
            <v>47.544551971326172</v>
          </cell>
          <cell r="D9">
            <v>1000.391164874552</v>
          </cell>
          <cell r="E9">
            <v>901.39904505888376</v>
          </cell>
          <cell r="F9">
            <v>45.721209677419353</v>
          </cell>
          <cell r="G9">
            <v>947.12025473630308</v>
          </cell>
        </row>
        <row r="10">
          <cell r="A10" t="str">
            <v xml:space="preserve">      untried</v>
          </cell>
          <cell r="B10">
            <v>868.44901601141396</v>
          </cell>
          <cell r="C10">
            <v>39.039061497487637</v>
          </cell>
          <cell r="D10">
            <v>907.4880775089016</v>
          </cell>
          <cell r="E10">
            <v>815.77720864489186</v>
          </cell>
          <cell r="F10">
            <v>33.736421673335961</v>
          </cell>
          <cell r="G10">
            <v>849.5136303182278</v>
          </cell>
        </row>
        <row r="11">
          <cell r="A11" t="str">
            <v xml:space="preserve">      convicted awaiting sentence</v>
          </cell>
          <cell r="B11">
            <v>84.397596891811901</v>
          </cell>
          <cell r="C11">
            <v>8.5054904738385311</v>
          </cell>
          <cell r="D11">
            <v>92.903087365650435</v>
          </cell>
          <cell r="E11">
            <v>85.621836413991844</v>
          </cell>
          <cell r="F11">
            <v>11.984788004083391</v>
          </cell>
          <cell r="G11">
            <v>97.606624418075228</v>
          </cell>
        </row>
        <row r="13">
          <cell r="A13" t="str">
            <v>Persons under sentence : sub total (1)</v>
          </cell>
          <cell r="B13">
            <v>4719.1951344086037</v>
          </cell>
          <cell r="C13">
            <v>141.76778673835125</v>
          </cell>
          <cell r="D13">
            <v>4860.9629211469546</v>
          </cell>
          <cell r="E13">
            <v>4995.5489768934458</v>
          </cell>
          <cell r="F13">
            <v>138.41788530465951</v>
          </cell>
          <cell r="G13">
            <v>5133.9668621981054</v>
          </cell>
        </row>
        <row r="14">
          <cell r="A14" t="str">
            <v xml:space="preserve">      Young offenders</v>
          </cell>
          <cell r="B14">
            <v>753.74529569892491</v>
          </cell>
          <cell r="C14">
            <v>16.411666666666665</v>
          </cell>
          <cell r="D14">
            <v>770.15696236559154</v>
          </cell>
          <cell r="E14">
            <v>767.89291052050351</v>
          </cell>
          <cell r="F14">
            <v>19.147817891633153</v>
          </cell>
          <cell r="G14">
            <v>787.04072841213667</v>
          </cell>
        </row>
        <row r="15">
          <cell r="A15" t="str">
            <v xml:space="preserve">      Adult prisoners</v>
          </cell>
          <cell r="B15">
            <v>3901.2415053763448</v>
          </cell>
          <cell r="C15">
            <v>125.07445340501792</v>
          </cell>
          <cell r="D15">
            <v>4026.3159587813625</v>
          </cell>
          <cell r="E15">
            <v>4163.271439504244</v>
          </cell>
          <cell r="F15">
            <v>118.31507934898005</v>
          </cell>
          <cell r="G15">
            <v>4281.5865188532243</v>
          </cell>
        </row>
        <row r="16">
          <cell r="A16" t="str">
            <v xml:space="preserve">      Persons recalled from supervision/licence</v>
          </cell>
          <cell r="B16">
            <v>46.073333333333323</v>
          </cell>
          <cell r="C16">
            <v>0.23583333333333334</v>
          </cell>
          <cell r="D16">
            <v>46.309166666666655</v>
          </cell>
          <cell r="E16">
            <v>45.307242120235983</v>
          </cell>
          <cell r="F16">
            <v>0.59297049654419998</v>
          </cell>
          <cell r="G16">
            <v>45.90021261678018</v>
          </cell>
        </row>
        <row r="17">
          <cell r="A17" t="str">
            <v xml:space="preserve">      Others</v>
          </cell>
          <cell r="B17">
            <v>18.135000000000002</v>
          </cell>
          <cell r="C17">
            <v>4.5833333333333337E-2</v>
          </cell>
          <cell r="D17">
            <v>18.180833333333336</v>
          </cell>
          <cell r="E17">
            <v>19.077384748462773</v>
          </cell>
          <cell r="F17">
            <v>0.36201756750211234</v>
          </cell>
          <cell r="G17">
            <v>19.439402315964884</v>
          </cell>
        </row>
        <row r="19">
          <cell r="A19" t="str">
            <v>Persons sentenced by court martial</v>
          </cell>
          <cell r="B19">
            <v>0.3066666666666667</v>
          </cell>
          <cell r="C19">
            <v>0</v>
          </cell>
          <cell r="D19">
            <v>0.3066666666666667</v>
          </cell>
          <cell r="E19">
            <v>1.3223960367989642</v>
          </cell>
          <cell r="F19">
            <v>0</v>
          </cell>
          <cell r="G19">
            <v>1.3223960367989642</v>
          </cell>
        </row>
        <row r="21">
          <cell r="A21" t="str">
            <v>Civil prisoners</v>
          </cell>
          <cell r="B21">
            <v>0.68500000000000005</v>
          </cell>
          <cell r="C21">
            <v>3.2500000000000001E-2</v>
          </cell>
          <cell r="D21">
            <v>0.71750000000000003</v>
          </cell>
          <cell r="E21">
            <v>1.298345451731036</v>
          </cell>
          <cell r="F21">
            <v>0</v>
          </cell>
          <cell r="G21">
            <v>1.298345451731036</v>
          </cell>
        </row>
        <row r="23">
          <cell r="A23" t="str">
            <v>(1) Components may not add to totals due to rounding.</v>
          </cell>
        </row>
      </sheetData>
      <sheetData sheetId="4">
        <row r="1">
          <cell r="A1" t="str">
            <v>Average daily population in penal establishments by type of custody and age group, 1996-1997, by quarter</v>
          </cell>
        </row>
        <row r="4">
          <cell r="B4" t="str">
            <v>----------------------1993------------</v>
          </cell>
          <cell r="E4" t="str">
            <v>------------</v>
          </cell>
          <cell r="F4">
            <v>1995</v>
          </cell>
        </row>
        <row r="5">
          <cell r="B5" t="str">
            <v xml:space="preserve">Q1 </v>
          </cell>
          <cell r="C5" t="str">
            <v xml:space="preserve">Q2 </v>
          </cell>
          <cell r="D5" t="str">
            <v xml:space="preserve">Q3 </v>
          </cell>
          <cell r="E5" t="str">
            <v>Q4</v>
          </cell>
          <cell r="F5" t="str">
            <v>Q1</v>
          </cell>
          <cell r="G5" t="str">
            <v>Q2</v>
          </cell>
          <cell r="H5" t="str">
            <v>Q3</v>
          </cell>
          <cell r="I5" t="str">
            <v>Q4</v>
          </cell>
          <cell r="J5" t="str">
            <v>Q1</v>
          </cell>
          <cell r="K5" t="str">
            <v>Q2</v>
          </cell>
          <cell r="L5" t="str">
            <v>Q3</v>
          </cell>
          <cell r="M5" t="str">
            <v>Q4</v>
          </cell>
        </row>
        <row r="6">
          <cell r="A6" t="str">
            <v>Total (1)</v>
          </cell>
          <cell r="B6">
            <v>5604.1100000000006</v>
          </cell>
          <cell r="C6">
            <v>5824.3233333333337</v>
          </cell>
          <cell r="D6">
            <v>5860.9866666666667</v>
          </cell>
          <cell r="E6">
            <v>5262.583333333333</v>
          </cell>
          <cell r="F6">
            <v>5583.5899999999992</v>
          </cell>
          <cell r="G6">
            <v>5601.0766666666668</v>
          </cell>
        </row>
        <row r="8">
          <cell r="A8" t="str">
            <v>Type of Custody :</v>
          </cell>
        </row>
        <row r="9">
          <cell r="A9" t="str">
            <v>Remand (1) :</v>
          </cell>
          <cell r="B9">
            <v>977.91</v>
          </cell>
          <cell r="C9">
            <v>974.7833333333333</v>
          </cell>
          <cell r="D9">
            <v>944.59666666666669</v>
          </cell>
          <cell r="E9">
            <v>897.5333333333333</v>
          </cell>
          <cell r="F9">
            <v>977.27333333333343</v>
          </cell>
          <cell r="G9">
            <v>988.20333333333338</v>
          </cell>
        </row>
        <row r="10">
          <cell r="A10" t="str">
            <v xml:space="preserve">        Young Offenders</v>
          </cell>
        </row>
        <row r="11">
          <cell r="A11" t="str">
            <v xml:space="preserve">        Adults</v>
          </cell>
          <cell r="B11">
            <v>623.59666666666669</v>
          </cell>
          <cell r="C11">
            <v>630.53333333333342</v>
          </cell>
          <cell r="D11">
            <v>608.32333333333338</v>
          </cell>
          <cell r="E11">
            <v>558.4133333333333</v>
          </cell>
          <cell r="F11">
            <v>615.28666666666675</v>
          </cell>
          <cell r="G11">
            <v>619.52</v>
          </cell>
          <cell r="H11">
            <v>624.54</v>
          </cell>
          <cell r="I11">
            <v>640.17666666666662</v>
          </cell>
        </row>
        <row r="12">
          <cell r="B12">
            <v>354.31333333333333</v>
          </cell>
          <cell r="C12">
            <v>344.25</v>
          </cell>
          <cell r="D12">
            <v>336.27333333333337</v>
          </cell>
          <cell r="E12">
            <v>339.11999999999995</v>
          </cell>
          <cell r="F12">
            <v>361.98666666666668</v>
          </cell>
          <cell r="G12">
            <v>368.68333333333334</v>
          </cell>
          <cell r="H12">
            <v>394.94</v>
          </cell>
          <cell r="I12">
            <v>366.89333333333337</v>
          </cell>
        </row>
        <row r="14">
          <cell r="A14" t="str">
            <v>Persons under sentence (1) :</v>
          </cell>
          <cell r="B14">
            <v>4561.8599999999997</v>
          </cell>
          <cell r="C14">
            <v>4784.6400000000003</v>
          </cell>
          <cell r="D14">
            <v>4827.0766666666668</v>
          </cell>
          <cell r="E14">
            <v>4285.2766666666666</v>
          </cell>
          <cell r="F14">
            <v>4527.8133333333335</v>
          </cell>
          <cell r="G14">
            <v>4522.7333333333336</v>
          </cell>
        </row>
        <row r="15">
          <cell r="A15" t="str">
            <v xml:space="preserve">        Young Offenders</v>
          </cell>
        </row>
        <row r="16">
          <cell r="A16" t="str">
            <v xml:space="preserve">        Adults</v>
          </cell>
          <cell r="B16">
            <v>3744.6499999999996</v>
          </cell>
          <cell r="C16">
            <v>3933.7866666666669</v>
          </cell>
          <cell r="D16">
            <v>3957.0266666666666</v>
          </cell>
          <cell r="E16">
            <v>3545.15</v>
          </cell>
          <cell r="F16">
            <v>3819.5366666666669</v>
          </cell>
          <cell r="G16">
            <v>3795.72</v>
          </cell>
          <cell r="H16">
            <v>3803.84</v>
          </cell>
          <cell r="I16">
            <v>3874.2033333333334</v>
          </cell>
        </row>
        <row r="17">
          <cell r="B17">
            <v>817.21</v>
          </cell>
          <cell r="C17">
            <v>850.85333333333347</v>
          </cell>
          <cell r="D17">
            <v>870.05000000000007</v>
          </cell>
          <cell r="E17">
            <v>740.12666666666667</v>
          </cell>
          <cell r="F17">
            <v>708.27666666666664</v>
          </cell>
          <cell r="G17">
            <v>727.01333333333332</v>
          </cell>
          <cell r="H17">
            <v>715.7166666666667</v>
          </cell>
          <cell r="I17">
            <v>723.49666666666656</v>
          </cell>
        </row>
        <row r="19">
          <cell r="A19" t="str">
            <v>Recalls and others</v>
          </cell>
          <cell r="B19">
            <v>64.34</v>
          </cell>
          <cell r="C19">
            <v>64.899999999999991</v>
          </cell>
          <cell r="D19">
            <v>89.313333333333333</v>
          </cell>
          <cell r="E19">
            <v>79.773333333333326</v>
          </cell>
          <cell r="F19">
            <v>78.50333333333333</v>
          </cell>
          <cell r="G19">
            <v>90.14</v>
          </cell>
        </row>
        <row r="21">
          <cell r="A21" t="str">
            <v>(1)  Components may not add to totals due to rounding.</v>
          </cell>
        </row>
        <row r="23">
          <cell r="B23">
            <v>5604.11</v>
          </cell>
          <cell r="C23">
            <v>5824.3233333333337</v>
          </cell>
          <cell r="D23">
            <v>5860.9866666666667</v>
          </cell>
          <cell r="E23">
            <v>5262.583333333333</v>
          </cell>
        </row>
      </sheetData>
      <sheetData sheetId="5">
        <row r="1">
          <cell r="A1" t="str">
            <v>Average daily population and maximum number in penal establishments by establishment, 1997</v>
          </cell>
          <cell r="H1" t="str">
            <v>Table 4</v>
          </cell>
        </row>
        <row r="3">
          <cell r="C3" t="str">
            <v>Average daily population</v>
          </cell>
          <cell r="G3" t="str">
            <v>Maximum number of</v>
          </cell>
        </row>
        <row r="4">
          <cell r="C4" t="str">
            <v>of prisoners and young offenders</v>
          </cell>
          <cell r="G4" t="str">
            <v>prisoners or young offenders</v>
          </cell>
        </row>
        <row r="5">
          <cell r="G5" t="str">
            <v>at any time</v>
          </cell>
          <cell r="V5" t="str">
            <v>GREENOCK</v>
          </cell>
          <cell r="W5" t="str">
            <v>INVERNESS</v>
          </cell>
          <cell r="X5" t="str">
            <v>LONGRIGGEND</v>
          </cell>
          <cell r="Y5" t="str">
            <v>LOW MOSS</v>
          </cell>
          <cell r="Z5" t="str">
            <v>NORANSIDE</v>
          </cell>
          <cell r="AA5" t="str">
            <v>PENNINGHAME</v>
          </cell>
          <cell r="AB5" t="str">
            <v>PERTH</v>
          </cell>
          <cell r="AC5" t="str">
            <v>PETERHEAD</v>
          </cell>
          <cell r="AD5" t="str">
            <v>POLMONT</v>
          </cell>
          <cell r="AE5" t="str">
            <v>SHOTTS</v>
          </cell>
          <cell r="AF5" t="str">
            <v>SHOTTS UNIT</v>
          </cell>
          <cell r="AG5" t="str">
            <v>SHOTTS NIC</v>
          </cell>
          <cell r="AH5" t="str">
            <v>PETERHEAD</v>
          </cell>
          <cell r="AI5" t="str">
            <v>TOTAL</v>
          </cell>
          <cell r="AK5" t="str">
            <v>PETERHEAD</v>
          </cell>
          <cell r="AL5" t="str">
            <v>SHOTTS</v>
          </cell>
        </row>
        <row r="6">
          <cell r="A6" t="str">
            <v>Establishments</v>
          </cell>
          <cell r="B6" t="str">
            <v>Male</v>
          </cell>
          <cell r="C6" t="str">
            <v>Female</v>
          </cell>
          <cell r="D6" t="str">
            <v>Total (1)</v>
          </cell>
          <cell r="F6" t="str">
            <v>Male</v>
          </cell>
          <cell r="G6" t="str">
            <v>Female</v>
          </cell>
          <cell r="AH6" t="str">
            <v>UNIT</v>
          </cell>
          <cell r="AK6" t="str">
            <v>incl. UNIT</v>
          </cell>
          <cell r="AL6" t="str">
            <v>incl. UNIT</v>
          </cell>
        </row>
        <row r="8">
          <cell r="A8" t="str">
            <v>Prisons :</v>
          </cell>
        </row>
        <row r="10">
          <cell r="A10" t="str">
            <v xml:space="preserve">    Aberdeen</v>
          </cell>
          <cell r="B10">
            <v>192.83835616438355</v>
          </cell>
          <cell r="C10">
            <v>6.4328767123287669</v>
          </cell>
          <cell r="D10">
            <v>199.27123287671233</v>
          </cell>
          <cell r="F10">
            <v>221</v>
          </cell>
          <cell r="G10">
            <v>9</v>
          </cell>
        </row>
        <row r="12">
          <cell r="A12" t="str">
            <v xml:space="preserve">    Barlinnie </v>
          </cell>
          <cell r="B12">
            <v>1229.565934065934</v>
          </cell>
          <cell r="C12">
            <v>0</v>
          </cell>
          <cell r="D12">
            <v>1229.565934065934</v>
          </cell>
          <cell r="F12">
            <v>1340</v>
          </cell>
          <cell r="G12">
            <v>0</v>
          </cell>
        </row>
        <row r="14">
          <cell r="A14" t="str">
            <v xml:space="preserve">    Castle Huntly </v>
          </cell>
          <cell r="B14">
            <v>110.02472527472527</v>
          </cell>
          <cell r="C14">
            <v>0</v>
          </cell>
          <cell r="D14">
            <v>110.02472527472527</v>
          </cell>
          <cell r="F14">
            <v>139</v>
          </cell>
          <cell r="G14">
            <v>0</v>
          </cell>
        </row>
        <row r="16">
          <cell r="A16" t="str">
            <v xml:space="preserve">    Cornton Vale</v>
          </cell>
          <cell r="B16">
            <v>0</v>
          </cell>
          <cell r="C16">
            <v>140.92602739726027</v>
          </cell>
          <cell r="D16">
            <v>140.92602739726027</v>
          </cell>
          <cell r="F16">
            <v>0</v>
          </cell>
          <cell r="G16">
            <v>163</v>
          </cell>
        </row>
        <row r="18">
          <cell r="A18" t="str">
            <v xml:space="preserve">    Dungavel</v>
          </cell>
          <cell r="B18">
            <v>92.379120879120876</v>
          </cell>
          <cell r="C18">
            <v>0</v>
          </cell>
          <cell r="D18">
            <v>92.379120879120876</v>
          </cell>
          <cell r="F18">
            <v>134</v>
          </cell>
          <cell r="G18">
            <v>0</v>
          </cell>
        </row>
        <row r="20">
          <cell r="A20" t="str">
            <v xml:space="preserve">    Edinburgh</v>
          </cell>
          <cell r="B20">
            <v>736.68956043956041</v>
          </cell>
          <cell r="C20">
            <v>0</v>
          </cell>
          <cell r="D20">
            <v>736.68956043956041</v>
          </cell>
          <cell r="F20">
            <v>792</v>
          </cell>
          <cell r="G20">
            <v>0</v>
          </cell>
        </row>
        <row r="22">
          <cell r="A22" t="str">
            <v xml:space="preserve">    Friarton</v>
          </cell>
          <cell r="B22">
            <v>57.123626373626372</v>
          </cell>
          <cell r="C22">
            <v>0</v>
          </cell>
          <cell r="D22">
            <v>57.123626373626372</v>
          </cell>
          <cell r="F22">
            <v>75</v>
          </cell>
          <cell r="G22">
            <v>0</v>
          </cell>
        </row>
        <row r="24">
          <cell r="A24" t="str">
            <v xml:space="preserve">    Glenochil</v>
          </cell>
          <cell r="B24">
            <v>420.55219780219778</v>
          </cell>
          <cell r="C24">
            <v>0</v>
          </cell>
          <cell r="D24">
            <v>420.55219780219778</v>
          </cell>
          <cell r="F24">
            <v>428</v>
          </cell>
          <cell r="G24">
            <v>0</v>
          </cell>
        </row>
        <row r="26">
          <cell r="A26" t="str">
            <v xml:space="preserve">    Greenock</v>
          </cell>
          <cell r="B26">
            <v>254.28021978021977</v>
          </cell>
          <cell r="C26">
            <v>0</v>
          </cell>
          <cell r="D26">
            <v>254.28021978021977</v>
          </cell>
          <cell r="F26">
            <v>313</v>
          </cell>
          <cell r="G26">
            <v>0</v>
          </cell>
        </row>
        <row r="28">
          <cell r="A28" t="str">
            <v xml:space="preserve">    Inverness</v>
          </cell>
          <cell r="B28">
            <v>131.37534246575342</v>
          </cell>
          <cell r="C28">
            <v>5.6438356164383565</v>
          </cell>
          <cell r="D28">
            <v>137.01917808219179</v>
          </cell>
          <cell r="F28">
            <v>161</v>
          </cell>
          <cell r="G28">
            <v>5</v>
          </cell>
        </row>
        <row r="30">
          <cell r="A30" t="str">
            <v xml:space="preserve">    Longriggend</v>
          </cell>
          <cell r="B30">
            <v>153.08791208791209</v>
          </cell>
          <cell r="C30">
            <v>0</v>
          </cell>
          <cell r="D30">
            <v>153.08791208791209</v>
          </cell>
          <cell r="F30">
            <v>179</v>
          </cell>
          <cell r="G30">
            <v>0</v>
          </cell>
        </row>
        <row r="32">
          <cell r="A32" t="str">
            <v xml:space="preserve">    Low Moss</v>
          </cell>
          <cell r="B32">
            <v>364.18131868131866</v>
          </cell>
          <cell r="C32">
            <v>0</v>
          </cell>
          <cell r="D32">
            <v>364.18131868131866</v>
          </cell>
          <cell r="F32">
            <v>432</v>
          </cell>
          <cell r="G32">
            <v>0</v>
          </cell>
        </row>
        <row r="34">
          <cell r="A34" t="str">
            <v xml:space="preserve">    Noranside</v>
          </cell>
          <cell r="B34">
            <v>123.49175824175825</v>
          </cell>
          <cell r="C34">
            <v>0</v>
          </cell>
          <cell r="D34">
            <v>123.49175824175825</v>
          </cell>
          <cell r="F34">
            <v>134</v>
          </cell>
          <cell r="G34">
            <v>0</v>
          </cell>
        </row>
        <row r="36">
          <cell r="A36" t="str">
            <v xml:space="preserve">    Penninghame</v>
          </cell>
          <cell r="B36">
            <v>63.140109890109891</v>
          </cell>
          <cell r="C36">
            <v>0</v>
          </cell>
          <cell r="D36">
            <v>63.140109890109891</v>
          </cell>
          <cell r="F36">
            <v>81</v>
          </cell>
          <cell r="G36">
            <v>0</v>
          </cell>
        </row>
        <row r="38">
          <cell r="A38" t="str">
            <v xml:space="preserve">    Perth</v>
          </cell>
          <cell r="B38">
            <v>459.91208791208788</v>
          </cell>
          <cell r="C38">
            <v>0</v>
          </cell>
          <cell r="D38">
            <v>459.91208791208788</v>
          </cell>
          <cell r="F38">
            <v>488</v>
          </cell>
          <cell r="G38">
            <v>0</v>
          </cell>
        </row>
        <row r="40">
          <cell r="A40" t="str">
            <v xml:space="preserve">    Peterhead (inc. Unit)</v>
          </cell>
          <cell r="B40">
            <v>208.9697802197802</v>
          </cell>
          <cell r="C40">
            <v>0</v>
          </cell>
          <cell r="D40">
            <v>208.9697802197802</v>
          </cell>
          <cell r="F40">
            <v>235</v>
          </cell>
          <cell r="G40">
            <v>0</v>
          </cell>
        </row>
        <row r="42">
          <cell r="A42" t="str">
            <v xml:space="preserve">    Shotts (inc. Special Unit)</v>
          </cell>
          <cell r="B42">
            <v>471.38186813186815</v>
          </cell>
          <cell r="C42">
            <v>0</v>
          </cell>
          <cell r="D42">
            <v>471.38186813186815</v>
          </cell>
          <cell r="F42">
            <v>480</v>
          </cell>
          <cell r="G42">
            <v>0</v>
          </cell>
        </row>
        <row r="44">
          <cell r="A44" t="str">
            <v xml:space="preserve">    Shotts: National Induction Centre</v>
          </cell>
          <cell r="B44">
            <v>45.021978021978022</v>
          </cell>
          <cell r="C44">
            <v>0</v>
          </cell>
          <cell r="D44">
            <v>45.021978021978022</v>
          </cell>
          <cell r="F44">
            <v>49</v>
          </cell>
          <cell r="G44">
            <v>0</v>
          </cell>
        </row>
        <row r="47">
          <cell r="A47" t="str">
            <v>Young Offenders Institutions :</v>
          </cell>
        </row>
        <row r="49">
          <cell r="A49" t="str">
            <v xml:space="preserve">    Cornton Vale</v>
          </cell>
          <cell r="B49">
            <v>0</v>
          </cell>
          <cell r="C49">
            <v>22.780821917808218</v>
          </cell>
          <cell r="D49">
            <v>22.780821917808218</v>
          </cell>
          <cell r="F49">
            <v>0</v>
          </cell>
          <cell r="G49">
            <v>32</v>
          </cell>
        </row>
        <row r="51">
          <cell r="A51" t="str">
            <v xml:space="preserve">    Dumfries</v>
          </cell>
          <cell r="B51">
            <v>139.96438356164384</v>
          </cell>
          <cell r="C51">
            <v>8.3808219178082197</v>
          </cell>
          <cell r="D51">
            <v>148.34520547945206</v>
          </cell>
          <cell r="F51">
            <v>153</v>
          </cell>
          <cell r="G51">
            <v>11</v>
          </cell>
        </row>
        <row r="53">
          <cell r="A53" t="str">
            <v xml:space="preserve">    Glenochil</v>
          </cell>
          <cell r="B53">
            <v>164.93406593406593</v>
          </cell>
          <cell r="C53">
            <v>0</v>
          </cell>
          <cell r="D53">
            <v>164.93406593406593</v>
          </cell>
          <cell r="F53">
            <v>179</v>
          </cell>
          <cell r="G53">
            <v>0</v>
          </cell>
        </row>
        <row r="55">
          <cell r="A55" t="str">
            <v xml:space="preserve">    Polmont</v>
          </cell>
          <cell r="B55">
            <v>478.60164835164835</v>
          </cell>
          <cell r="C55">
            <v>0</v>
          </cell>
          <cell r="D55">
            <v>478.60164835164835</v>
          </cell>
          <cell r="F55">
            <v>508</v>
          </cell>
          <cell r="G55">
            <v>0</v>
          </cell>
        </row>
        <row r="58">
          <cell r="A58" t="str">
            <v>Legalised Police Cells</v>
          </cell>
          <cell r="B58">
            <v>1.324596774193548</v>
          </cell>
          <cell r="C58">
            <v>2.9947516641065024E-2</v>
          </cell>
          <cell r="D58">
            <v>1.354544290834613</v>
          </cell>
        </row>
        <row r="60">
          <cell r="A60" t="str">
            <v>TOTAL (1)</v>
          </cell>
          <cell r="B60">
            <v>5899.462096774193</v>
          </cell>
          <cell r="C60">
            <v>184.15161418330774</v>
          </cell>
          <cell r="D60">
            <v>6083.6137109575011</v>
          </cell>
        </row>
        <row r="62">
          <cell r="A62" t="str">
            <v>(1)  Components may not add to totals due to rounding.</v>
          </cell>
        </row>
        <row r="63">
          <cell r="A63" t="str">
            <v xml:space="preserve">(2)  The figures in this column cannot be added to produce a total 'maximum number' since the individual </v>
          </cell>
        </row>
        <row r="64">
          <cell r="A64" t="str">
            <v xml:space="preserve">establishment figures relate to different days within 1997.  However, the maximum number of prisoners held  </v>
          </cell>
        </row>
        <row r="65">
          <cell r="A65" t="str">
            <v xml:space="preserve">within the Scottish Prison Service estate, on a particular day in 1997, was 6,366.  This maximum occurred on </v>
          </cell>
        </row>
        <row r="66">
          <cell r="A66" t="str">
            <v>20 March 1997.</v>
          </cell>
        </row>
      </sheetData>
      <sheetData sheetId="6">
        <row r="1">
          <cell r="A1" t="str">
            <v>Average daily remand population in penal establishments by sex, age and type of remand, 1988-1997</v>
          </cell>
        </row>
        <row r="5">
          <cell r="B5">
            <v>1987</v>
          </cell>
          <cell r="C5">
            <v>1988</v>
          </cell>
          <cell r="D5">
            <v>1989</v>
          </cell>
          <cell r="E5">
            <v>1990</v>
          </cell>
          <cell r="F5">
            <v>1991</v>
          </cell>
          <cell r="G5">
            <v>1992</v>
          </cell>
        </row>
        <row r="7">
          <cell r="A7" t="str">
            <v>Total (2)</v>
          </cell>
          <cell r="B7">
            <v>937.62</v>
          </cell>
          <cell r="C7">
            <v>843.84</v>
          </cell>
          <cell r="D7">
            <v>769.9</v>
          </cell>
          <cell r="E7">
            <v>751.32</v>
          </cell>
          <cell r="F7">
            <v>770.01</v>
          </cell>
          <cell r="G7">
            <v>875.6</v>
          </cell>
        </row>
        <row r="8">
          <cell r="B8" t="str">
            <v xml:space="preserve"> </v>
          </cell>
          <cell r="C8" t="str">
            <v xml:space="preserve"> </v>
          </cell>
          <cell r="D8" t="str">
            <v xml:space="preserve"> </v>
          </cell>
          <cell r="E8" t="str">
            <v xml:space="preserve"> </v>
          </cell>
          <cell r="F8" t="str">
            <v xml:space="preserve"> </v>
          </cell>
          <cell r="G8" t="str">
            <v xml:space="preserve"> </v>
          </cell>
        </row>
        <row r="9">
          <cell r="A9" t="str">
            <v>Male</v>
          </cell>
          <cell r="B9">
            <v>894.4</v>
          </cell>
          <cell r="C9">
            <v>806.38</v>
          </cell>
          <cell r="D9">
            <v>732.48</v>
          </cell>
          <cell r="E9">
            <v>714.45</v>
          </cell>
          <cell r="F9">
            <v>737.99</v>
          </cell>
          <cell r="G9">
            <v>838.71</v>
          </cell>
        </row>
        <row r="10">
          <cell r="A10" t="str">
            <v>Female</v>
          </cell>
          <cell r="B10">
            <v>43.22</v>
          </cell>
          <cell r="C10">
            <v>37.46</v>
          </cell>
          <cell r="D10">
            <v>37.42</v>
          </cell>
          <cell r="E10">
            <v>36.869999999999997</v>
          </cell>
          <cell r="F10">
            <v>32.020000000000003</v>
          </cell>
          <cell r="G10">
            <v>36.89</v>
          </cell>
        </row>
        <row r="12">
          <cell r="A12" t="str">
            <v>Young Offenders</v>
          </cell>
          <cell r="C12">
            <v>343</v>
          </cell>
          <cell r="D12">
            <v>293.25</v>
          </cell>
          <cell r="E12">
            <v>299.09000000000003</v>
          </cell>
          <cell r="F12">
            <v>297.66000000000003</v>
          </cell>
          <cell r="G12">
            <v>341.92999999999995</v>
          </cell>
        </row>
        <row r="13">
          <cell r="A13" t="str">
            <v>Adults</v>
          </cell>
          <cell r="B13">
            <v>532</v>
          </cell>
          <cell r="C13">
            <v>501</v>
          </cell>
          <cell r="D13">
            <v>476.66</v>
          </cell>
          <cell r="E13">
            <v>452.22</v>
          </cell>
          <cell r="F13">
            <v>472.34999999999997</v>
          </cell>
          <cell r="G13">
            <v>533.65</v>
          </cell>
        </row>
        <row r="15">
          <cell r="A15" t="str">
            <v>Untried</v>
          </cell>
          <cell r="B15">
            <v>754.44</v>
          </cell>
          <cell r="C15">
            <v>690.45</v>
          </cell>
          <cell r="D15">
            <v>639.07000000000005</v>
          </cell>
          <cell r="E15">
            <v>591.59</v>
          </cell>
          <cell r="F15">
            <v>657.45</v>
          </cell>
          <cell r="G15">
            <v>770.34</v>
          </cell>
        </row>
        <row r="16">
          <cell r="A16" t="str">
            <v>Convicted awaiting sentence</v>
          </cell>
          <cell r="B16">
            <v>183.18</v>
          </cell>
          <cell r="C16">
            <v>153.38999999999999</v>
          </cell>
          <cell r="D16">
            <v>130.84</v>
          </cell>
          <cell r="E16">
            <v>159.72</v>
          </cell>
          <cell r="F16">
            <v>112.56</v>
          </cell>
          <cell r="G16">
            <v>105.24</v>
          </cell>
        </row>
        <row r="18">
          <cell r="A18" t="str">
            <v>(1) Based on rounded figures.</v>
          </cell>
        </row>
        <row r="19">
          <cell r="A19" t="str">
            <v>(2) Components may not add to totals due to rounding.</v>
          </cell>
        </row>
      </sheetData>
      <sheetData sheetId="7">
        <row r="1">
          <cell r="A1" t="str">
            <v>Average daily population of sentenced young offenders by length of sentence, 1988-1997</v>
          </cell>
        </row>
        <row r="5">
          <cell r="A5" t="str">
            <v>Length of sentence</v>
          </cell>
          <cell r="B5">
            <v>1987</v>
          </cell>
          <cell r="C5">
            <v>1988</v>
          </cell>
          <cell r="D5">
            <v>1989</v>
          </cell>
          <cell r="E5">
            <v>1990</v>
          </cell>
          <cell r="F5">
            <v>1991</v>
          </cell>
          <cell r="G5">
            <v>1992</v>
          </cell>
          <cell r="V5" t="str">
            <v>MAR</v>
          </cell>
          <cell r="W5" t="str">
            <v>APR</v>
          </cell>
          <cell r="X5" t="str">
            <v>MAY</v>
          </cell>
          <cell r="Y5" t="str">
            <v>JUN</v>
          </cell>
          <cell r="Z5" t="str">
            <v>JUL</v>
          </cell>
          <cell r="AA5" t="str">
            <v>AUG</v>
          </cell>
          <cell r="AB5" t="str">
            <v>SEP</v>
          </cell>
          <cell r="AC5" t="str">
            <v>OCT</v>
          </cell>
          <cell r="AD5" t="str">
            <v>NOV</v>
          </cell>
          <cell r="AE5" t="str">
            <v>DEC</v>
          </cell>
        </row>
        <row r="7">
          <cell r="A7" t="str">
            <v>Total (3)</v>
          </cell>
          <cell r="B7">
            <v>987.2600000000001</v>
          </cell>
          <cell r="C7">
            <v>902.18</v>
          </cell>
          <cell r="D7">
            <v>813.19</v>
          </cell>
          <cell r="E7">
            <v>707.91</v>
          </cell>
          <cell r="F7">
            <v>683.53</v>
          </cell>
          <cell r="G7">
            <v>769.14</v>
          </cell>
        </row>
        <row r="8">
          <cell r="B8" t="str">
            <v xml:space="preserve"> </v>
          </cell>
          <cell r="C8" t="str">
            <v xml:space="preserve"> </v>
          </cell>
          <cell r="D8" t="str">
            <v xml:space="preserve"> </v>
          </cell>
          <cell r="E8" t="str">
            <v xml:space="preserve"> </v>
          </cell>
          <cell r="F8" t="str">
            <v xml:space="preserve"> </v>
          </cell>
          <cell r="G8" t="str">
            <v xml:space="preserve"> </v>
          </cell>
        </row>
        <row r="9">
          <cell r="A9" t="str">
            <v>Less than 6 months</v>
          </cell>
          <cell r="B9">
            <v>384.24</v>
          </cell>
          <cell r="C9">
            <v>425.06000000000006</v>
          </cell>
          <cell r="D9">
            <v>319.24</v>
          </cell>
          <cell r="E9">
            <v>218.66</v>
          </cell>
          <cell r="F9">
            <v>226.06</v>
          </cell>
          <cell r="G9">
            <v>240.3</v>
          </cell>
        </row>
        <row r="10">
          <cell r="A10" t="str">
            <v>6 months - less than 2 years</v>
          </cell>
          <cell r="B10">
            <v>204.66000000000003</v>
          </cell>
          <cell r="C10">
            <v>167.2</v>
          </cell>
          <cell r="D10">
            <v>277.10000000000002</v>
          </cell>
          <cell r="E10">
            <v>269.11</v>
          </cell>
          <cell r="F10">
            <v>250.09</v>
          </cell>
          <cell r="G10">
            <v>303.16000000000003</v>
          </cell>
        </row>
        <row r="11">
          <cell r="A11" t="str">
            <v>6 months - less than 18 months</v>
          </cell>
          <cell r="B11">
            <v>171.73000000000002</v>
          </cell>
          <cell r="C11">
            <v>108.68</v>
          </cell>
          <cell r="D11">
            <v>227.4</v>
          </cell>
          <cell r="E11">
            <v>219.15</v>
          </cell>
          <cell r="F11">
            <v>199.81</v>
          </cell>
          <cell r="G11">
            <v>251.77</v>
          </cell>
        </row>
        <row r="12">
          <cell r="A12" t="str">
            <v>18 months - less than 2 years</v>
          </cell>
          <cell r="B12">
            <v>32.93</v>
          </cell>
          <cell r="C12">
            <v>58.519999999999996</v>
          </cell>
          <cell r="D12">
            <v>49.7</v>
          </cell>
          <cell r="E12">
            <v>49.959999999999994</v>
          </cell>
          <cell r="F12">
            <v>50.28</v>
          </cell>
          <cell r="G12">
            <v>51.39</v>
          </cell>
        </row>
        <row r="13">
          <cell r="A13" t="str">
            <v>2 years - less than 4 years</v>
          </cell>
          <cell r="B13">
            <v>122.52000000000001</v>
          </cell>
          <cell r="C13">
            <v>101.64</v>
          </cell>
          <cell r="D13">
            <v>111.41</v>
          </cell>
          <cell r="E13">
            <v>119.44999999999999</v>
          </cell>
          <cell r="F13">
            <v>110.5</v>
          </cell>
          <cell r="G13">
            <v>118.63</v>
          </cell>
        </row>
        <row r="14">
          <cell r="A14" t="str">
            <v>4 years or over (excluding life)</v>
          </cell>
          <cell r="B14">
            <v>111.72</v>
          </cell>
          <cell r="C14">
            <v>100.64999999999999</v>
          </cell>
          <cell r="D14">
            <v>82.429999999999993</v>
          </cell>
          <cell r="E14">
            <v>77.179999999999993</v>
          </cell>
          <cell r="F14">
            <v>72.91</v>
          </cell>
          <cell r="G14">
            <v>84.94</v>
          </cell>
        </row>
        <row r="15">
          <cell r="A15" t="str">
            <v>Life</v>
          </cell>
          <cell r="B15">
            <v>7.46</v>
          </cell>
          <cell r="C15">
            <v>8.6300000000000008</v>
          </cell>
          <cell r="D15">
            <v>7.97</v>
          </cell>
          <cell r="E15">
            <v>6.91</v>
          </cell>
          <cell r="F15">
            <v>7.69</v>
          </cell>
          <cell r="G15">
            <v>11.64</v>
          </cell>
        </row>
        <row r="16">
          <cell r="A16" t="str">
            <v>Section 205 sentences (indeterminate)</v>
          </cell>
          <cell r="B16">
            <v>11.77</v>
          </cell>
          <cell r="C16">
            <v>11.62</v>
          </cell>
          <cell r="D16">
            <v>13.46</v>
          </cell>
          <cell r="E16">
            <v>9.66</v>
          </cell>
          <cell r="F16">
            <v>6.11</v>
          </cell>
          <cell r="G16">
            <v>6.8800000000000008</v>
          </cell>
        </row>
        <row r="17">
          <cell r="A17" t="str">
            <v>Section 206 sentences (fixed)</v>
          </cell>
          <cell r="B17">
            <v>2.0099999999999998</v>
          </cell>
          <cell r="C17">
            <v>2.65</v>
          </cell>
          <cell r="D17">
            <v>1.58</v>
          </cell>
          <cell r="E17">
            <v>6.94</v>
          </cell>
          <cell r="F17">
            <v>10.170000000000002</v>
          </cell>
          <cell r="G17">
            <v>3.59</v>
          </cell>
        </row>
        <row r="19">
          <cell r="A19" t="str">
            <v>Detention Centre inmates (4)</v>
          </cell>
          <cell r="B19">
            <v>142.88</v>
          </cell>
          <cell r="C19">
            <v>84.73</v>
          </cell>
          <cell r="D19">
            <v>0</v>
          </cell>
          <cell r="E19">
            <v>0</v>
          </cell>
          <cell r="F19">
            <v>0</v>
          </cell>
          <cell r="G19">
            <v>0</v>
          </cell>
        </row>
        <row r="21">
          <cell r="A21" t="str">
            <v>(1) See Note 2.1 of Annex.</v>
          </cell>
        </row>
        <row r="22">
          <cell r="A22" t="str">
            <v>(2) Based on rounded figures.</v>
          </cell>
        </row>
        <row r="23">
          <cell r="A23" t="str">
            <v>(3) Components may not add to totals due to rounding.</v>
          </cell>
        </row>
        <row r="24">
          <cell r="A24" t="str">
            <v>(4) Detention Centre sentences were abolished in Scotland on 1 November 1988.</v>
          </cell>
        </row>
        <row r="29">
          <cell r="A29" t="str">
            <v>Average daily population of male sentenced young offenders by length of sentence, 1988-1997</v>
          </cell>
        </row>
        <row r="33">
          <cell r="A33" t="str">
            <v>Length of sentence</v>
          </cell>
          <cell r="B33">
            <v>1987</v>
          </cell>
          <cell r="C33">
            <v>1988</v>
          </cell>
          <cell r="D33">
            <v>1989</v>
          </cell>
          <cell r="E33">
            <v>1990</v>
          </cell>
          <cell r="F33">
            <v>1991</v>
          </cell>
          <cell r="G33">
            <v>1992</v>
          </cell>
        </row>
        <row r="35">
          <cell r="A35" t="str">
            <v>Total (3)</v>
          </cell>
          <cell r="B35">
            <v>987.2600000000001</v>
          </cell>
          <cell r="C35">
            <v>878.92</v>
          </cell>
          <cell r="D35">
            <v>796.38</v>
          </cell>
          <cell r="E35">
            <v>693.43</v>
          </cell>
          <cell r="F35">
            <v>671.01</v>
          </cell>
          <cell r="G35">
            <v>759.23</v>
          </cell>
        </row>
        <row r="37">
          <cell r="A37" t="str">
            <v>Less than 6 months</v>
          </cell>
          <cell r="B37">
            <v>384.24</v>
          </cell>
          <cell r="C37">
            <v>409.75000000000006</v>
          </cell>
          <cell r="D37">
            <v>310.08</v>
          </cell>
          <cell r="E37">
            <v>210.66</v>
          </cell>
          <cell r="F37">
            <v>218.17000000000002</v>
          </cell>
          <cell r="G37">
            <v>233.41000000000003</v>
          </cell>
        </row>
        <row r="38">
          <cell r="A38" t="str">
            <v>6 months - less than 2 years</v>
          </cell>
          <cell r="B38">
            <v>204.66000000000003</v>
          </cell>
          <cell r="C38">
            <v>163.81</v>
          </cell>
          <cell r="D38">
            <v>273.75</v>
          </cell>
          <cell r="E38">
            <v>267.44</v>
          </cell>
          <cell r="F38">
            <v>247.67000000000002</v>
          </cell>
          <cell r="G38">
            <v>301.88000000000005</v>
          </cell>
        </row>
        <row r="39">
          <cell r="A39" t="str">
            <v>6 months - less than 18 months</v>
          </cell>
          <cell r="B39">
            <v>171.73000000000002</v>
          </cell>
          <cell r="C39">
            <v>107.08000000000001</v>
          </cell>
          <cell r="D39">
            <v>226.43</v>
          </cell>
          <cell r="E39">
            <v>217.57</v>
          </cell>
          <cell r="F39">
            <v>197.77</v>
          </cell>
          <cell r="G39">
            <v>250.55</v>
          </cell>
        </row>
        <row r="40">
          <cell r="A40" t="str">
            <v>18 months - less than 2 years</v>
          </cell>
          <cell r="B40">
            <v>32.93</v>
          </cell>
          <cell r="C40">
            <v>56.73</v>
          </cell>
          <cell r="D40">
            <v>47.32</v>
          </cell>
          <cell r="E40">
            <v>49.86999999999999</v>
          </cell>
          <cell r="F40">
            <v>49.9</v>
          </cell>
          <cell r="G40">
            <v>51.33</v>
          </cell>
        </row>
        <row r="41">
          <cell r="A41" t="str">
            <v>2 years - less than 4 years</v>
          </cell>
          <cell r="B41">
            <v>122.52000000000001</v>
          </cell>
          <cell r="C41">
            <v>97.31</v>
          </cell>
          <cell r="D41">
            <v>107.11</v>
          </cell>
          <cell r="E41">
            <v>118.92999999999999</v>
          </cell>
          <cell r="F41">
            <v>109.13</v>
          </cell>
          <cell r="G41">
            <v>117.21</v>
          </cell>
        </row>
        <row r="42">
          <cell r="A42" t="str">
            <v>4 years or over (excluding life)</v>
          </cell>
          <cell r="B42">
            <v>111.72</v>
          </cell>
          <cell r="C42">
            <v>100.41999999999999</v>
          </cell>
          <cell r="D42">
            <v>82.429999999999993</v>
          </cell>
          <cell r="E42">
            <v>73.259999999999991</v>
          </cell>
          <cell r="F42">
            <v>72.08</v>
          </cell>
          <cell r="G42">
            <v>84.63</v>
          </cell>
        </row>
        <row r="43">
          <cell r="A43" t="str">
            <v>Life</v>
          </cell>
          <cell r="B43">
            <v>7.46</v>
          </cell>
          <cell r="C43">
            <v>8.6300000000000008</v>
          </cell>
          <cell r="D43">
            <v>7.97</v>
          </cell>
          <cell r="E43">
            <v>6.54</v>
          </cell>
          <cell r="F43">
            <v>7.69</v>
          </cell>
          <cell r="G43">
            <v>11.64</v>
          </cell>
        </row>
        <row r="44">
          <cell r="A44" t="str">
            <v>Section 205 sentences (indeterminate)</v>
          </cell>
          <cell r="B44">
            <v>11.77</v>
          </cell>
          <cell r="C44">
            <v>11.62</v>
          </cell>
          <cell r="D44">
            <v>13.46</v>
          </cell>
          <cell r="E44">
            <v>9.66</v>
          </cell>
          <cell r="F44">
            <v>6.11</v>
          </cell>
          <cell r="G44">
            <v>6.8800000000000008</v>
          </cell>
        </row>
        <row r="45">
          <cell r="A45" t="str">
            <v>Section 206 sentences (fixed)</v>
          </cell>
          <cell r="B45">
            <v>2.0099999999999998</v>
          </cell>
          <cell r="C45">
            <v>2.65</v>
          </cell>
          <cell r="D45">
            <v>1.58</v>
          </cell>
          <cell r="E45">
            <v>6.94</v>
          </cell>
          <cell r="F45">
            <v>10.170000000000002</v>
          </cell>
          <cell r="G45">
            <v>3.59</v>
          </cell>
        </row>
        <row r="47">
          <cell r="A47" t="str">
            <v>Detention Centre inmates (4)</v>
          </cell>
          <cell r="B47">
            <v>142.88</v>
          </cell>
          <cell r="C47">
            <v>84.73</v>
          </cell>
          <cell r="D47">
            <v>0</v>
          </cell>
          <cell r="E47">
            <v>0</v>
          </cell>
          <cell r="F47">
            <v>0</v>
          </cell>
          <cell r="G47">
            <v>0</v>
          </cell>
        </row>
        <row r="49">
          <cell r="A49" t="str">
            <v>(1) See Note 2.1 of Annex.</v>
          </cell>
        </row>
        <row r="50">
          <cell r="A50" t="str">
            <v>(2) Based on rounded figures.</v>
          </cell>
        </row>
        <row r="51">
          <cell r="A51" t="str">
            <v>(3) Components may not add to totals due to rounding.</v>
          </cell>
        </row>
        <row r="52">
          <cell r="A52" t="str">
            <v>(4) Detention Centre sentences were abolished in Scotland on 1 November 1988.</v>
          </cell>
        </row>
        <row r="57">
          <cell r="A57" t="str">
            <v>Average daily population of female sentenced young offenders by length of sentence, 1988-1997</v>
          </cell>
        </row>
        <row r="61">
          <cell r="A61" t="str">
            <v>Length of sentence</v>
          </cell>
          <cell r="B61">
            <v>1987</v>
          </cell>
          <cell r="C61">
            <v>1988</v>
          </cell>
          <cell r="D61">
            <v>1989</v>
          </cell>
          <cell r="E61">
            <v>1990</v>
          </cell>
          <cell r="F61">
            <v>1991</v>
          </cell>
          <cell r="G61">
            <v>1992</v>
          </cell>
        </row>
        <row r="63">
          <cell r="A63" t="str">
            <v>Total (3)</v>
          </cell>
          <cell r="B63">
            <v>987.2600000000001</v>
          </cell>
          <cell r="C63">
            <v>23.25</v>
          </cell>
          <cell r="D63">
            <v>16.8</v>
          </cell>
          <cell r="E63">
            <v>14.479999999999999</v>
          </cell>
          <cell r="F63">
            <v>12.51</v>
          </cell>
          <cell r="G63">
            <v>9.9</v>
          </cell>
        </row>
        <row r="65">
          <cell r="A65" t="str">
            <v>Less than 6 months</v>
          </cell>
          <cell r="B65">
            <v>384.24</v>
          </cell>
          <cell r="C65">
            <v>15.31</v>
          </cell>
          <cell r="D65">
            <v>9.16</v>
          </cell>
          <cell r="E65">
            <v>8</v>
          </cell>
          <cell r="F65">
            <v>7.89</v>
          </cell>
          <cell r="G65">
            <v>6.8900000000000006</v>
          </cell>
        </row>
        <row r="66">
          <cell r="A66" t="str">
            <v>6 months - less than 2 years</v>
          </cell>
          <cell r="B66">
            <v>204.66000000000003</v>
          </cell>
          <cell r="C66">
            <v>3.39</v>
          </cell>
          <cell r="D66">
            <v>3.3499999999999996</v>
          </cell>
          <cell r="E66">
            <v>1.6700000000000002</v>
          </cell>
          <cell r="F66">
            <v>2.42</v>
          </cell>
          <cell r="G66">
            <v>1.28</v>
          </cell>
        </row>
        <row r="67">
          <cell r="A67" t="str">
            <v>6 months - less than 18 months</v>
          </cell>
          <cell r="B67">
            <v>171.73000000000002</v>
          </cell>
          <cell r="C67">
            <v>1.6</v>
          </cell>
          <cell r="D67">
            <v>0.97</v>
          </cell>
          <cell r="E67">
            <v>1.58</v>
          </cell>
          <cell r="F67">
            <v>2.04</v>
          </cell>
          <cell r="G67">
            <v>1.22</v>
          </cell>
        </row>
        <row r="68">
          <cell r="A68" t="str">
            <v>18 months - less than 2 years</v>
          </cell>
          <cell r="B68">
            <v>32.93</v>
          </cell>
          <cell r="C68">
            <v>1.79</v>
          </cell>
          <cell r="D68">
            <v>2.38</v>
          </cell>
          <cell r="E68">
            <v>0.09</v>
          </cell>
          <cell r="F68">
            <v>0.38</v>
          </cell>
          <cell r="G68">
            <v>0.06</v>
          </cell>
        </row>
        <row r="69">
          <cell r="A69" t="str">
            <v>2 years - less than 4 years</v>
          </cell>
          <cell r="B69">
            <v>122.52000000000001</v>
          </cell>
          <cell r="C69">
            <v>4.33</v>
          </cell>
          <cell r="D69">
            <v>4.3</v>
          </cell>
          <cell r="E69">
            <v>0.52</v>
          </cell>
          <cell r="F69">
            <v>1.37</v>
          </cell>
          <cell r="G69">
            <v>1.4200000000000002</v>
          </cell>
        </row>
        <row r="70">
          <cell r="A70" t="str">
            <v>4 years or over (excluding life)</v>
          </cell>
          <cell r="B70">
            <v>111.72</v>
          </cell>
          <cell r="C70">
            <v>0.23</v>
          </cell>
          <cell r="D70">
            <v>0</v>
          </cell>
          <cell r="E70">
            <v>3.92</v>
          </cell>
          <cell r="F70">
            <v>0.83000000000000007</v>
          </cell>
          <cell r="G70">
            <v>0.31</v>
          </cell>
        </row>
        <row r="71">
          <cell r="A71" t="str">
            <v>Life</v>
          </cell>
          <cell r="B71">
            <v>7.46</v>
          </cell>
          <cell r="C71">
            <v>0</v>
          </cell>
          <cell r="D71">
            <v>0</v>
          </cell>
          <cell r="E71">
            <v>0.37</v>
          </cell>
          <cell r="F71">
            <v>0</v>
          </cell>
          <cell r="G71">
            <v>0</v>
          </cell>
        </row>
        <row r="72">
          <cell r="A72" t="str">
            <v>Section 205 sentences (indeterminate)</v>
          </cell>
          <cell r="B72">
            <v>11.77</v>
          </cell>
          <cell r="C72">
            <v>0</v>
          </cell>
          <cell r="D72">
            <v>0</v>
          </cell>
          <cell r="E72">
            <v>0</v>
          </cell>
          <cell r="F72">
            <v>0</v>
          </cell>
          <cell r="G72">
            <v>0</v>
          </cell>
        </row>
        <row r="73">
          <cell r="A73" t="str">
            <v>Section 206 sentences (fixed)</v>
          </cell>
          <cell r="B73">
            <v>2.0099999999999998</v>
          </cell>
          <cell r="C73">
            <v>0</v>
          </cell>
          <cell r="D73">
            <v>0</v>
          </cell>
          <cell r="E73">
            <v>0</v>
          </cell>
          <cell r="F73">
            <v>0</v>
          </cell>
          <cell r="G73">
            <v>0</v>
          </cell>
        </row>
        <row r="75">
          <cell r="A75" t="str">
            <v>Detention Centre inmates (4)</v>
          </cell>
          <cell r="B75">
            <v>142.88</v>
          </cell>
          <cell r="C75">
            <v>0</v>
          </cell>
          <cell r="D75">
            <v>0</v>
          </cell>
          <cell r="E75">
            <v>0</v>
          </cell>
          <cell r="F75">
            <v>0</v>
          </cell>
          <cell r="G75">
            <v>0</v>
          </cell>
        </row>
        <row r="77">
          <cell r="A77" t="str">
            <v>(1) See Note 2.1 of Annex.</v>
          </cell>
        </row>
        <row r="78">
          <cell r="A78" t="str">
            <v>(2) Based on rounded figures.</v>
          </cell>
        </row>
        <row r="79">
          <cell r="A79" t="str">
            <v>(3) Components may not add to totals due to rounding.</v>
          </cell>
        </row>
        <row r="80">
          <cell r="A80" t="str">
            <v>(4) Detention Centre sentences were abolished in Scotland on 1 November 1988.</v>
          </cell>
        </row>
        <row r="85">
          <cell r="A85" t="str">
            <v>CHECK THAT MALE AND FEMALE TOTALS EQUAL PUBLISHED TOTALS</v>
          </cell>
        </row>
        <row r="86">
          <cell r="A86" t="str">
            <v>Average daily population of young offenders by type and length of sentence, 1988-1997</v>
          </cell>
        </row>
        <row r="90">
          <cell r="A90" t="str">
            <v>Type/Length of sentence</v>
          </cell>
          <cell r="B90">
            <v>1987</v>
          </cell>
          <cell r="C90">
            <v>1988</v>
          </cell>
          <cell r="D90">
            <v>1989</v>
          </cell>
          <cell r="E90">
            <v>1990</v>
          </cell>
          <cell r="F90">
            <v>1991</v>
          </cell>
          <cell r="G90">
            <v>1992</v>
          </cell>
        </row>
        <row r="92">
          <cell r="A92" t="str">
            <v>Total (2)</v>
          </cell>
          <cell r="B92">
            <v>987.2600000000001</v>
          </cell>
          <cell r="C92" t="str">
            <v>OK!</v>
          </cell>
          <cell r="D92" t="str">
            <v>OK!</v>
          </cell>
          <cell r="E92" t="str">
            <v>OK!</v>
          </cell>
          <cell r="F92" t="str">
            <v>OK!</v>
          </cell>
          <cell r="G92" t="str">
            <v>OK!</v>
          </cell>
        </row>
        <row r="94">
          <cell r="A94" t="str">
            <v>Less than 6 months</v>
          </cell>
          <cell r="B94">
            <v>384.24</v>
          </cell>
          <cell r="C94" t="str">
            <v>OK!</v>
          </cell>
          <cell r="D94" t="str">
            <v>OK!</v>
          </cell>
          <cell r="E94" t="str">
            <v>OK!</v>
          </cell>
          <cell r="F94" t="str">
            <v>OK!</v>
          </cell>
          <cell r="G94" t="str">
            <v>OK!</v>
          </cell>
        </row>
        <row r="95">
          <cell r="A95" t="str">
            <v>6 months - less than 2 years</v>
          </cell>
          <cell r="B95">
            <v>204.66000000000003</v>
          </cell>
          <cell r="C95" t="str">
            <v>OK!</v>
          </cell>
          <cell r="D95" t="str">
            <v>OK!</v>
          </cell>
          <cell r="E95" t="str">
            <v>OK!</v>
          </cell>
          <cell r="F95" t="str">
            <v>OK!</v>
          </cell>
          <cell r="G95" t="str">
            <v>OK!</v>
          </cell>
        </row>
        <row r="96">
          <cell r="A96" t="str">
            <v>6 months - less than 18 months</v>
          </cell>
          <cell r="B96">
            <v>171.73000000000002</v>
          </cell>
          <cell r="C96" t="str">
            <v>OK!</v>
          </cell>
          <cell r="D96" t="str">
            <v>OK!</v>
          </cell>
          <cell r="E96" t="str">
            <v>OK!</v>
          </cell>
          <cell r="F96" t="str">
            <v>OK!</v>
          </cell>
          <cell r="G96" t="str">
            <v>OK!</v>
          </cell>
        </row>
        <row r="97">
          <cell r="A97" t="str">
            <v>18 months - less than 2 years</v>
          </cell>
          <cell r="B97">
            <v>32.93</v>
          </cell>
          <cell r="C97" t="str">
            <v>OK!</v>
          </cell>
          <cell r="D97" t="str">
            <v>OK!</v>
          </cell>
          <cell r="E97" t="str">
            <v>OK!</v>
          </cell>
          <cell r="F97" t="str">
            <v>OK!</v>
          </cell>
          <cell r="G97" t="str">
            <v>OK!</v>
          </cell>
        </row>
        <row r="98">
          <cell r="A98" t="str">
            <v>2 years - less than 4 years</v>
          </cell>
          <cell r="B98">
            <v>122.52000000000001</v>
          </cell>
          <cell r="C98" t="str">
            <v>OK!</v>
          </cell>
          <cell r="D98" t="str">
            <v>OK!</v>
          </cell>
          <cell r="E98" t="str">
            <v>OK!</v>
          </cell>
          <cell r="F98" t="str">
            <v>OK!</v>
          </cell>
          <cell r="G98" t="str">
            <v>OK!</v>
          </cell>
        </row>
        <row r="99">
          <cell r="A99" t="str">
            <v>4 years or over (excluding life)</v>
          </cell>
          <cell r="B99">
            <v>111.72</v>
          </cell>
          <cell r="C99" t="str">
            <v>OK!</v>
          </cell>
          <cell r="D99" t="str">
            <v>OK!</v>
          </cell>
          <cell r="E99" t="str">
            <v>OK!</v>
          </cell>
          <cell r="F99" t="str">
            <v>OK!</v>
          </cell>
          <cell r="G99" t="str">
            <v>OK!</v>
          </cell>
        </row>
        <row r="100">
          <cell r="A100" t="str">
            <v>Life</v>
          </cell>
          <cell r="B100">
            <v>7.46</v>
          </cell>
          <cell r="C100" t="str">
            <v>OK!</v>
          </cell>
          <cell r="D100" t="str">
            <v>OK!</v>
          </cell>
          <cell r="E100" t="str">
            <v>OK!</v>
          </cell>
          <cell r="F100" t="str">
            <v>OK!</v>
          </cell>
          <cell r="G100" t="str">
            <v>OK!</v>
          </cell>
        </row>
        <row r="101">
          <cell r="A101" t="str">
            <v>Section 205 sentences (indeterminate)</v>
          </cell>
          <cell r="B101">
            <v>11.77</v>
          </cell>
          <cell r="C101" t="str">
            <v>OK!</v>
          </cell>
          <cell r="D101" t="str">
            <v>OK!</v>
          </cell>
          <cell r="E101" t="str">
            <v>OK!</v>
          </cell>
          <cell r="F101" t="str">
            <v>OK!</v>
          </cell>
          <cell r="G101" t="str">
            <v>OK!</v>
          </cell>
        </row>
        <row r="102">
          <cell r="A102" t="str">
            <v>Section 206 sentences (fixed)</v>
          </cell>
          <cell r="B102">
            <v>2.0099999999999998</v>
          </cell>
          <cell r="C102" t="str">
            <v>OK!</v>
          </cell>
          <cell r="D102" t="str">
            <v>OK!</v>
          </cell>
          <cell r="E102" t="str">
            <v>OK!</v>
          </cell>
          <cell r="F102" t="str">
            <v>OK!</v>
          </cell>
          <cell r="G102" t="str">
            <v>OK!</v>
          </cell>
        </row>
        <row r="104">
          <cell r="A104" t="str">
            <v>Detention Centre inmates_x001E_(4)</v>
          </cell>
          <cell r="B104">
            <v>142.88</v>
          </cell>
          <cell r="C104" t="str">
            <v>OK!</v>
          </cell>
          <cell r="D104" t="str">
            <v>OK!</v>
          </cell>
          <cell r="E104" t="str">
            <v>OK!</v>
          </cell>
          <cell r="F104" t="str">
            <v>OK!</v>
          </cell>
          <cell r="G104" t="str">
            <v>OK!</v>
          </cell>
        </row>
        <row r="105">
          <cell r="A105" t="str">
            <v>(1) See Note 2.1 of Annex.</v>
          </cell>
        </row>
        <row r="106">
          <cell r="A106" t="str">
            <v>(2) Components may not add to totals due to rounding.</v>
          </cell>
        </row>
        <row r="107">
          <cell r="A107" t="str">
            <v>(3) Based on rounded figures.</v>
          </cell>
        </row>
        <row r="108">
          <cell r="A108" t="str">
            <v>(4) Detention Centre sentences were abolished in Scotland on 1 November 1988.</v>
          </cell>
        </row>
        <row r="117">
          <cell r="A117" t="str">
            <v>Average daily population of young offenders by length of sentence and month, 1996</v>
          </cell>
        </row>
        <row r="119">
          <cell r="A119" t="str">
            <v>Scotland</v>
          </cell>
        </row>
        <row r="121">
          <cell r="C121" t="str">
            <v>JAN</v>
          </cell>
          <cell r="D121" t="str">
            <v>FEB</v>
          </cell>
          <cell r="E121" t="str">
            <v>MAR</v>
          </cell>
          <cell r="F121" t="str">
            <v>APR</v>
          </cell>
          <cell r="G121" t="str">
            <v>MAY</v>
          </cell>
        </row>
        <row r="123">
          <cell r="A123" t="str">
            <v>Total_x001E_(1)</v>
          </cell>
          <cell r="C123">
            <v>0</v>
          </cell>
          <cell r="D123">
            <v>0</v>
          </cell>
          <cell r="E123">
            <v>0</v>
          </cell>
          <cell r="F123">
            <v>0</v>
          </cell>
          <cell r="G123">
            <v>0</v>
          </cell>
        </row>
        <row r="125">
          <cell r="A125" t="str">
            <v>less than 18 months</v>
          </cell>
        </row>
        <row r="126">
          <cell r="A126" t="str">
            <v>18 months - less than 2 years</v>
          </cell>
        </row>
        <row r="127">
          <cell r="A127" t="str">
            <v>2 years - less than 4 years</v>
          </cell>
        </row>
        <row r="128">
          <cell r="A128" t="str">
            <v>4 years &amp; over (excluding life)</v>
          </cell>
        </row>
        <row r="129">
          <cell r="A129" t="str">
            <v>Life</v>
          </cell>
        </row>
        <row r="130">
          <cell r="A130" t="str">
            <v>Section 205 sentences (indeterminate)</v>
          </cell>
        </row>
        <row r="131">
          <cell r="A131" t="str">
            <v>Section 206 sentences (fixed)</v>
          </cell>
        </row>
        <row r="132">
          <cell r="A132" t="str">
            <v>(1) Components may not add to totals due to rounding.</v>
          </cell>
        </row>
        <row r="138">
          <cell r="A138" t="str">
            <v>DATA FOR CHART 5</v>
          </cell>
          <cell r="C138">
            <v>1993</v>
          </cell>
        </row>
        <row r="139">
          <cell r="A139" t="str">
            <v>UNDER 21</v>
          </cell>
          <cell r="C139" t="str">
            <v xml:space="preserve">Jan </v>
          </cell>
          <cell r="D139" t="str">
            <v xml:space="preserve">Feb </v>
          </cell>
          <cell r="E139" t="str">
            <v xml:space="preserve">Mar </v>
          </cell>
          <cell r="F139" t="str">
            <v xml:space="preserve">Apr </v>
          </cell>
          <cell r="G139" t="str">
            <v xml:space="preserve">May </v>
          </cell>
          <cell r="H139" t="str">
            <v xml:space="preserve">Jun </v>
          </cell>
          <cell r="I139" t="str">
            <v xml:space="preserve">Jul </v>
          </cell>
          <cell r="J139" t="str">
            <v xml:space="preserve">Aug </v>
          </cell>
          <cell r="K139" t="str">
            <v xml:space="preserve">Sep </v>
          </cell>
          <cell r="M139" t="str">
            <v xml:space="preserve">Oct </v>
          </cell>
          <cell r="N139" t="str">
            <v xml:space="preserve">Nov </v>
          </cell>
          <cell r="O139" t="str">
            <v>Dec</v>
          </cell>
          <cell r="P139" t="str">
            <v>Month</v>
          </cell>
          <cell r="Q139" t="str">
            <v xml:space="preserve">Jan </v>
          </cell>
          <cell r="R139" t="str">
            <v xml:space="preserve">Feb </v>
          </cell>
          <cell r="S139" t="str">
            <v xml:space="preserve">Mar </v>
          </cell>
          <cell r="T139" t="str">
            <v xml:space="preserve">Apr </v>
          </cell>
          <cell r="U139" t="str">
            <v xml:space="preserve">May </v>
          </cell>
          <cell r="V139" t="str">
            <v xml:space="preserve">Jun </v>
          </cell>
          <cell r="W139" t="str">
            <v xml:space="preserve">Jul </v>
          </cell>
          <cell r="X139" t="str">
            <v xml:space="preserve">Aug </v>
          </cell>
          <cell r="Y139" t="str">
            <v xml:space="preserve">Sep </v>
          </cell>
          <cell r="Z139" t="str">
            <v xml:space="preserve">Oct </v>
          </cell>
          <cell r="AA139" t="str">
            <v xml:space="preserve">Nov </v>
          </cell>
          <cell r="AB139" t="str">
            <v>Dec</v>
          </cell>
        </row>
        <row r="140">
          <cell r="A140" t="str">
            <v>SHORT TERM</v>
          </cell>
          <cell r="C140">
            <v>649.13</v>
          </cell>
          <cell r="D140">
            <v>686.72</v>
          </cell>
          <cell r="E140">
            <v>732.06</v>
          </cell>
          <cell r="F140">
            <v>729.35</v>
          </cell>
          <cell r="G140">
            <v>713.17</v>
          </cell>
          <cell r="H140">
            <v>705.97</v>
          </cell>
          <cell r="I140">
            <v>733.77</v>
          </cell>
          <cell r="J140">
            <v>726.1</v>
          </cell>
          <cell r="K140">
            <v>733.4</v>
          </cell>
          <cell r="M140">
            <v>597.67999999999995</v>
          </cell>
          <cell r="N140">
            <v>607.94000000000005</v>
          </cell>
          <cell r="O140">
            <v>599.91999999999996</v>
          </cell>
          <cell r="P140" t="str">
            <v>Short term</v>
          </cell>
          <cell r="Q140">
            <v>574.29</v>
          </cell>
          <cell r="R140">
            <v>582.64</v>
          </cell>
          <cell r="S140">
            <v>616.70000000000005</v>
          </cell>
          <cell r="T140">
            <v>618.24</v>
          </cell>
          <cell r="U140">
            <v>587.70000000000005</v>
          </cell>
          <cell r="V140">
            <v>590.30999999999995</v>
          </cell>
          <cell r="W140">
            <v>583.16</v>
          </cell>
          <cell r="X140">
            <v>547.52</v>
          </cell>
          <cell r="Y140">
            <v>557.55999999999995</v>
          </cell>
          <cell r="Z140">
            <v>604.91</v>
          </cell>
          <cell r="AA140">
            <v>630.38</v>
          </cell>
          <cell r="AB140">
            <v>604.72</v>
          </cell>
        </row>
        <row r="141">
          <cell r="A141" t="str">
            <v>LONG TERM</v>
          </cell>
          <cell r="C141">
            <v>123</v>
          </cell>
          <cell r="D141">
            <v>127.97</v>
          </cell>
          <cell r="E141">
            <v>132.75</v>
          </cell>
          <cell r="F141">
            <v>133</v>
          </cell>
          <cell r="G141">
            <v>135.30000000000001</v>
          </cell>
          <cell r="H141">
            <v>135.77000000000001</v>
          </cell>
          <cell r="I141">
            <v>134.55000000000001</v>
          </cell>
          <cell r="J141">
            <v>141.02000000000001</v>
          </cell>
          <cell r="K141">
            <v>141.31</v>
          </cell>
          <cell r="M141">
            <v>138.33000000000001</v>
          </cell>
          <cell r="N141">
            <v>139.83000000000001</v>
          </cell>
          <cell r="O141">
            <v>136.68</v>
          </cell>
          <cell r="P141" t="str">
            <v>Long term</v>
          </cell>
          <cell r="Q141">
            <v>138.94</v>
          </cell>
          <cell r="R141">
            <v>140.26</v>
          </cell>
          <cell r="S141">
            <v>135.22</v>
          </cell>
          <cell r="T141">
            <v>132.54</v>
          </cell>
          <cell r="U141">
            <v>127.01</v>
          </cell>
          <cell r="V141">
            <v>125.01</v>
          </cell>
          <cell r="W141">
            <v>122.55</v>
          </cell>
          <cell r="X141">
            <v>120.47</v>
          </cell>
          <cell r="Y141">
            <v>122.86</v>
          </cell>
          <cell r="Z141">
            <v>127.38</v>
          </cell>
          <cell r="AA141">
            <v>124.04</v>
          </cell>
          <cell r="AB141">
            <v>126.04</v>
          </cell>
        </row>
        <row r="142">
          <cell r="C142">
            <v>772.13</v>
          </cell>
          <cell r="D142">
            <v>814.69</v>
          </cell>
          <cell r="E142">
            <v>864.81</v>
          </cell>
          <cell r="F142">
            <v>862.35</v>
          </cell>
          <cell r="G142">
            <v>848.47</v>
          </cell>
        </row>
        <row r="147">
          <cell r="A147" t="str">
            <v xml:space="preserve">                      Chart 5</v>
          </cell>
        </row>
        <row r="166">
          <cell r="F166">
            <v>1995</v>
          </cell>
        </row>
        <row r="171">
          <cell r="A171" t="str">
            <v>Data for stack bar</v>
          </cell>
        </row>
        <row r="172">
          <cell r="B172">
            <v>1987</v>
          </cell>
          <cell r="C172">
            <v>1988</v>
          </cell>
          <cell r="D172">
            <v>1989</v>
          </cell>
          <cell r="E172">
            <v>1990</v>
          </cell>
          <cell r="F172">
            <v>1991</v>
          </cell>
        </row>
        <row r="173">
          <cell r="A173" t="str">
            <v>&lt; 6 mths</v>
          </cell>
          <cell r="B173">
            <v>527.12</v>
          </cell>
          <cell r="C173">
            <v>509.79000000000008</v>
          </cell>
          <cell r="D173">
            <v>319.24</v>
          </cell>
          <cell r="E173">
            <v>218.66</v>
          </cell>
          <cell r="F173">
            <v>226.06</v>
          </cell>
        </row>
        <row r="174">
          <cell r="A174" t="str">
            <v>6 mths &lt; 2yrs</v>
          </cell>
          <cell r="B174">
            <v>204.66000000000003</v>
          </cell>
          <cell r="C174">
            <v>167.2</v>
          </cell>
          <cell r="D174">
            <v>277.10000000000002</v>
          </cell>
          <cell r="E174">
            <v>269.11</v>
          </cell>
          <cell r="F174">
            <v>250.09</v>
          </cell>
        </row>
        <row r="175">
          <cell r="A175" t="str">
            <v>2 yrs &lt; 4 yrs</v>
          </cell>
          <cell r="B175">
            <v>122.52000000000001</v>
          </cell>
          <cell r="C175">
            <v>101.64</v>
          </cell>
          <cell r="D175">
            <v>111.41</v>
          </cell>
          <cell r="E175">
            <v>119.44999999999999</v>
          </cell>
          <cell r="F175">
            <v>110.5</v>
          </cell>
        </row>
        <row r="176">
          <cell r="A176" t="str">
            <v xml:space="preserve">4 yrs + (excl life) </v>
          </cell>
          <cell r="B176">
            <v>111.72</v>
          </cell>
          <cell r="C176">
            <v>100.64999999999999</v>
          </cell>
          <cell r="D176">
            <v>82.429999999999993</v>
          </cell>
          <cell r="E176">
            <v>77.179999999999993</v>
          </cell>
          <cell r="F176">
            <v>72.91</v>
          </cell>
        </row>
        <row r="177">
          <cell r="A177" t="str">
            <v>Life/ Section 205 &amp; 206</v>
          </cell>
          <cell r="B177">
            <v>21.240000000000002</v>
          </cell>
          <cell r="C177">
            <v>22.9</v>
          </cell>
          <cell r="D177">
            <v>23.009999999999998</v>
          </cell>
          <cell r="E177">
            <v>23.51</v>
          </cell>
          <cell r="F177">
            <v>23.970000000000002</v>
          </cell>
        </row>
        <row r="179">
          <cell r="A179" t="str">
            <v xml:space="preserve">Total </v>
          </cell>
          <cell r="B179">
            <v>987.26</v>
          </cell>
          <cell r="C179">
            <v>902.18</v>
          </cell>
          <cell r="D179">
            <v>813.18999999999994</v>
          </cell>
          <cell r="E179">
            <v>707.91</v>
          </cell>
          <cell r="F179">
            <v>683.53</v>
          </cell>
        </row>
        <row r="180">
          <cell r="A180" t="str">
            <v>Check =&gt;</v>
          </cell>
          <cell r="B180" t="str">
            <v xml:space="preserve">  </v>
          </cell>
          <cell r="C180" t="str">
            <v xml:space="preserve">  </v>
          </cell>
          <cell r="D180" t="str">
            <v xml:space="preserve">  </v>
          </cell>
          <cell r="E180" t="str">
            <v xml:space="preserve">  </v>
          </cell>
          <cell r="F180" t="str">
            <v xml:space="preserve">  </v>
          </cell>
        </row>
        <row r="184">
          <cell r="A184" t="str">
            <v xml:space="preserve">                        Chart 5</v>
          </cell>
        </row>
        <row r="209">
          <cell r="A209" t="str">
            <v>Data for stack bar</v>
          </cell>
        </row>
        <row r="210">
          <cell r="B210" t="e">
            <v>#REF!</v>
          </cell>
          <cell r="C210" t="e">
            <v>#REF!</v>
          </cell>
          <cell r="D210" t="e">
            <v>#REF!</v>
          </cell>
          <cell r="E210" t="e">
            <v>#REF!</v>
          </cell>
          <cell r="F210" t="e">
            <v>#REF!</v>
          </cell>
        </row>
        <row r="211">
          <cell r="A211" t="str">
            <v>&lt; 6 mths</v>
          </cell>
          <cell r="B211">
            <v>384.24</v>
          </cell>
          <cell r="C211">
            <v>425.06000000000006</v>
          </cell>
          <cell r="D211">
            <v>319.24</v>
          </cell>
          <cell r="E211">
            <v>218.66</v>
          </cell>
          <cell r="F211">
            <v>226.06</v>
          </cell>
        </row>
        <row r="212">
          <cell r="A212" t="str">
            <v>6 mths &lt; 2yrs</v>
          </cell>
          <cell r="B212">
            <v>204.66000000000003</v>
          </cell>
          <cell r="C212">
            <v>167.2</v>
          </cell>
          <cell r="D212">
            <v>277.10000000000002</v>
          </cell>
          <cell r="E212">
            <v>269.11</v>
          </cell>
          <cell r="F212">
            <v>250.09</v>
          </cell>
        </row>
        <row r="213">
          <cell r="A213" t="str">
            <v>2 yrs &lt; 4 yrs</v>
          </cell>
          <cell r="B213">
            <v>122.52000000000001</v>
          </cell>
          <cell r="C213">
            <v>101.64</v>
          </cell>
          <cell r="D213">
            <v>111.41</v>
          </cell>
          <cell r="E213">
            <v>119.44999999999999</v>
          </cell>
          <cell r="F213">
            <v>110.5</v>
          </cell>
        </row>
        <row r="214">
          <cell r="A214" t="str">
            <v xml:space="preserve">4 yrs + (excl life) </v>
          </cell>
          <cell r="B214">
            <v>111.72</v>
          </cell>
          <cell r="C214">
            <v>100.64999999999999</v>
          </cell>
          <cell r="D214">
            <v>82.429999999999993</v>
          </cell>
          <cell r="E214">
            <v>77.179999999999993</v>
          </cell>
          <cell r="F214">
            <v>72.91</v>
          </cell>
        </row>
        <row r="215">
          <cell r="A215" t="str">
            <v>Life/ Section 205 &amp; 206</v>
          </cell>
          <cell r="B215">
            <v>21.240000000000002</v>
          </cell>
          <cell r="C215">
            <v>22.9</v>
          </cell>
          <cell r="D215">
            <v>23.009999999999998</v>
          </cell>
          <cell r="E215">
            <v>23.51</v>
          </cell>
          <cell r="F215">
            <v>23.970000000000002</v>
          </cell>
        </row>
        <row r="217">
          <cell r="A217" t="str">
            <v xml:space="preserve">Total </v>
          </cell>
          <cell r="B217">
            <v>844.38000000000011</v>
          </cell>
          <cell r="C217">
            <v>817.44999999999993</v>
          </cell>
          <cell r="D217">
            <v>813.18999999999994</v>
          </cell>
          <cell r="E217">
            <v>707.91</v>
          </cell>
          <cell r="F217">
            <v>683.53</v>
          </cell>
        </row>
        <row r="218">
          <cell r="A218" t="str">
            <v>Check =&gt;</v>
          </cell>
          <cell r="B218" t="str">
            <v xml:space="preserve">  *</v>
          </cell>
          <cell r="C218" t="str">
            <v xml:space="preserve">  *</v>
          </cell>
          <cell r="D218" t="str">
            <v xml:space="preserve">  </v>
          </cell>
          <cell r="E218" t="str">
            <v xml:space="preserve">  </v>
          </cell>
          <cell r="F218" t="str">
            <v xml:space="preserve">  </v>
          </cell>
        </row>
      </sheetData>
      <sheetData sheetId="8">
        <row r="1">
          <cell r="A1" t="str">
            <v>Average daily population of adult sentenced prisoners by length of sentence, 1988-1997</v>
          </cell>
        </row>
        <row r="5">
          <cell r="A5" t="str">
            <v>Length of sentence</v>
          </cell>
          <cell r="B5">
            <v>1987</v>
          </cell>
          <cell r="C5">
            <v>1988</v>
          </cell>
          <cell r="D5">
            <v>1989</v>
          </cell>
          <cell r="E5">
            <v>1990</v>
          </cell>
          <cell r="F5">
            <v>1991</v>
          </cell>
          <cell r="G5">
            <v>1992</v>
          </cell>
        </row>
        <row r="7">
          <cell r="A7" t="str">
            <v>Total (3)</v>
          </cell>
          <cell r="B7">
            <v>3473.57</v>
          </cell>
          <cell r="C7">
            <v>3433.8599999999997</v>
          </cell>
          <cell r="D7">
            <v>3340.9900000000002</v>
          </cell>
          <cell r="E7">
            <v>3201.22</v>
          </cell>
          <cell r="F7">
            <v>3322.02</v>
          </cell>
          <cell r="G7">
            <v>3552.3199999999997</v>
          </cell>
        </row>
        <row r="8">
          <cell r="B8" t="e">
            <v>#REF!</v>
          </cell>
          <cell r="C8" t="str">
            <v xml:space="preserve"> </v>
          </cell>
          <cell r="D8" t="str">
            <v xml:space="preserve"> </v>
          </cell>
          <cell r="E8" t="str">
            <v xml:space="preserve"> </v>
          </cell>
          <cell r="F8" t="str">
            <v xml:space="preserve"> </v>
          </cell>
          <cell r="G8" t="str">
            <v xml:space="preserve"> </v>
          </cell>
        </row>
        <row r="9">
          <cell r="A9" t="str">
            <v>Less than 3 months</v>
          </cell>
          <cell r="B9">
            <v>450.48</v>
          </cell>
          <cell r="C9">
            <v>453.35</v>
          </cell>
          <cell r="D9">
            <v>471.71</v>
          </cell>
          <cell r="E9">
            <v>444.41</v>
          </cell>
          <cell r="F9">
            <v>441.54</v>
          </cell>
          <cell r="G9">
            <v>352.08</v>
          </cell>
        </row>
        <row r="10">
          <cell r="A10" t="str">
            <v xml:space="preserve">3 months - less than 6 months </v>
          </cell>
          <cell r="B10">
            <v>524.01</v>
          </cell>
          <cell r="C10">
            <v>497.3</v>
          </cell>
          <cell r="D10">
            <v>431.53</v>
          </cell>
          <cell r="E10">
            <v>365.67</v>
          </cell>
          <cell r="F10">
            <v>370.19</v>
          </cell>
          <cell r="G10">
            <v>435.89</v>
          </cell>
        </row>
        <row r="11">
          <cell r="A11" t="str">
            <v>6 months - less than 2 years</v>
          </cell>
          <cell r="B11">
            <v>648.51</v>
          </cell>
          <cell r="C11">
            <v>684.62</v>
          </cell>
          <cell r="D11">
            <v>659.24</v>
          </cell>
          <cell r="E11">
            <v>583.65</v>
          </cell>
          <cell r="F11">
            <v>641.75</v>
          </cell>
          <cell r="G11">
            <v>773.62</v>
          </cell>
        </row>
        <row r="12">
          <cell r="A12" t="str">
            <v>6 months - less than 18 months</v>
          </cell>
          <cell r="B12">
            <v>481.97</v>
          </cell>
          <cell r="C12">
            <v>519.34</v>
          </cell>
          <cell r="D12">
            <v>507.48</v>
          </cell>
          <cell r="E12">
            <v>445.15</v>
          </cell>
          <cell r="F12">
            <v>457.93</v>
          </cell>
          <cell r="G12">
            <v>592.99</v>
          </cell>
        </row>
        <row r="13">
          <cell r="A13" t="str">
            <v>18 months - less than 2 years</v>
          </cell>
          <cell r="B13">
            <v>166.54</v>
          </cell>
          <cell r="C13">
            <v>165.28</v>
          </cell>
          <cell r="D13">
            <v>151.76</v>
          </cell>
          <cell r="E13">
            <v>138.5</v>
          </cell>
          <cell r="F13">
            <v>183.82</v>
          </cell>
          <cell r="G13">
            <v>180.63</v>
          </cell>
        </row>
        <row r="14">
          <cell r="A14" t="str">
            <v>2 years - less than 4 years</v>
          </cell>
          <cell r="B14">
            <v>447.97</v>
          </cell>
          <cell r="C14">
            <v>406.89</v>
          </cell>
          <cell r="D14">
            <v>432.27</v>
          </cell>
          <cell r="E14">
            <v>424.24</v>
          </cell>
          <cell r="F14">
            <v>427.44</v>
          </cell>
          <cell r="G14">
            <v>450.19000000000005</v>
          </cell>
        </row>
        <row r="15">
          <cell r="A15" t="str">
            <v>4 years or over (excluding life)</v>
          </cell>
          <cell r="B15">
            <v>1046.5999999999999</v>
          </cell>
          <cell r="C15">
            <v>1024.0800000000002</v>
          </cell>
          <cell r="D15">
            <v>976.86</v>
          </cell>
          <cell r="E15">
            <v>996.90000000000009</v>
          </cell>
          <cell r="F15">
            <v>1046.96</v>
          </cell>
          <cell r="G15">
            <v>1135.26</v>
          </cell>
        </row>
        <row r="16">
          <cell r="A16" t="str">
            <v>Life/Section 205</v>
          </cell>
          <cell r="B16">
            <v>356</v>
          </cell>
          <cell r="C16">
            <v>367.62</v>
          </cell>
          <cell r="D16">
            <v>369.38</v>
          </cell>
          <cell r="E16">
            <v>386.34999999999997</v>
          </cell>
          <cell r="F16">
            <v>394.14</v>
          </cell>
          <cell r="G16">
            <v>405.28</v>
          </cell>
        </row>
        <row r="18">
          <cell r="A18" t="str">
            <v>(1) See Note 2.1 of Annex.</v>
          </cell>
        </row>
        <row r="19">
          <cell r="A19" t="str">
            <v>(2) Based on rounded figures.</v>
          </cell>
        </row>
        <row r="20">
          <cell r="A20" t="str">
            <v>(3) Components may not add to totals due to rounding.</v>
          </cell>
        </row>
        <row r="29">
          <cell r="A29" t="str">
            <v>Average daily population of male adult sentenced prisoners by length of sentence, 1988-1997</v>
          </cell>
        </row>
        <row r="33">
          <cell r="A33" t="str">
            <v>Length of sentence</v>
          </cell>
          <cell r="B33">
            <v>1987</v>
          </cell>
          <cell r="C33">
            <v>1988</v>
          </cell>
          <cell r="D33">
            <v>1989</v>
          </cell>
          <cell r="E33">
            <v>1990</v>
          </cell>
          <cell r="F33">
            <v>1991</v>
          </cell>
          <cell r="G33">
            <v>1992</v>
          </cell>
        </row>
        <row r="35">
          <cell r="A35" t="str">
            <v>Total (3)</v>
          </cell>
          <cell r="B35">
            <v>3473.57</v>
          </cell>
          <cell r="C35">
            <v>3323.44</v>
          </cell>
          <cell r="D35">
            <v>3248.71</v>
          </cell>
          <cell r="E35">
            <v>3115.0899999999997</v>
          </cell>
          <cell r="F35">
            <v>3223.49</v>
          </cell>
          <cell r="G35">
            <v>3441.25</v>
          </cell>
        </row>
        <row r="37">
          <cell r="A37" t="str">
            <v>Less than 3 months</v>
          </cell>
          <cell r="B37">
            <v>450.48</v>
          </cell>
          <cell r="C37">
            <v>421.38</v>
          </cell>
          <cell r="D37">
            <v>444.63</v>
          </cell>
          <cell r="E37">
            <v>416.67</v>
          </cell>
          <cell r="F37">
            <v>416.32000000000005</v>
          </cell>
          <cell r="G37">
            <v>335.43</v>
          </cell>
        </row>
        <row r="38">
          <cell r="A38" t="str">
            <v xml:space="preserve">3 months - less than 6 months </v>
          </cell>
          <cell r="B38">
            <v>524.01</v>
          </cell>
          <cell r="C38">
            <v>457.6</v>
          </cell>
          <cell r="D38">
            <v>396</v>
          </cell>
          <cell r="E38">
            <v>350.37</v>
          </cell>
          <cell r="F38">
            <v>353.95</v>
          </cell>
          <cell r="G38">
            <v>409.87</v>
          </cell>
        </row>
        <row r="39">
          <cell r="A39" t="str">
            <v>6 months - less than 2 years</v>
          </cell>
          <cell r="B39">
            <v>648.51</v>
          </cell>
          <cell r="C39">
            <v>676.33</v>
          </cell>
          <cell r="D39">
            <v>652.07000000000005</v>
          </cell>
          <cell r="E39">
            <v>563.65</v>
          </cell>
          <cell r="F39">
            <v>606.67999999999995</v>
          </cell>
          <cell r="G39">
            <v>729.91</v>
          </cell>
        </row>
        <row r="40">
          <cell r="A40" t="str">
            <v>6 months - less than 18 months</v>
          </cell>
          <cell r="B40">
            <v>481.97</v>
          </cell>
          <cell r="C40">
            <v>516.70000000000005</v>
          </cell>
          <cell r="D40">
            <v>502.69</v>
          </cell>
          <cell r="E40">
            <v>427.03</v>
          </cell>
          <cell r="F40">
            <v>425.43</v>
          </cell>
          <cell r="G40">
            <v>553.63</v>
          </cell>
        </row>
        <row r="41">
          <cell r="A41" t="str">
            <v>18 months - less than 2 years</v>
          </cell>
          <cell r="B41">
            <v>166.54</v>
          </cell>
          <cell r="C41">
            <v>159.63</v>
          </cell>
          <cell r="D41">
            <v>149.38</v>
          </cell>
          <cell r="E41">
            <v>136.62</v>
          </cell>
          <cell r="F41">
            <v>181.25</v>
          </cell>
          <cell r="G41">
            <v>176.28</v>
          </cell>
        </row>
        <row r="42">
          <cell r="A42" t="str">
            <v>2 years - less than 4 years</v>
          </cell>
          <cell r="B42">
            <v>447.97</v>
          </cell>
          <cell r="C42">
            <v>397.94</v>
          </cell>
          <cell r="D42">
            <v>425.40999999999997</v>
          </cell>
          <cell r="E42">
            <v>420.05</v>
          </cell>
          <cell r="F42">
            <v>424.87</v>
          </cell>
          <cell r="G42">
            <v>442.40000000000003</v>
          </cell>
        </row>
        <row r="43">
          <cell r="A43" t="str">
            <v>4 years or over (excluding life)</v>
          </cell>
          <cell r="B43">
            <v>1046.5999999999999</v>
          </cell>
          <cell r="C43">
            <v>1008.8600000000001</v>
          </cell>
          <cell r="D43">
            <v>967.4</v>
          </cell>
          <cell r="E43">
            <v>983.21</v>
          </cell>
          <cell r="F43">
            <v>1033.28</v>
          </cell>
          <cell r="G43">
            <v>1124.33</v>
          </cell>
        </row>
        <row r="44">
          <cell r="A44" t="str">
            <v>Life/Section 205</v>
          </cell>
          <cell r="B44">
            <v>356</v>
          </cell>
          <cell r="C44">
            <v>361.12</v>
          </cell>
          <cell r="D44">
            <v>363.21999999999997</v>
          </cell>
          <cell r="E44">
            <v>381.14</v>
          </cell>
          <cell r="F44">
            <v>388.41999999999996</v>
          </cell>
          <cell r="G44">
            <v>399.21999999999997</v>
          </cell>
        </row>
        <row r="46">
          <cell r="A46" t="str">
            <v>(1) See Note 2.1 of Annex.</v>
          </cell>
        </row>
        <row r="47">
          <cell r="A47" t="str">
            <v>(2) Based on rounded figures.</v>
          </cell>
        </row>
        <row r="48">
          <cell r="A48" t="str">
            <v>(3) Components may not add to totals due to rounding.</v>
          </cell>
        </row>
        <row r="57">
          <cell r="A57" t="str">
            <v>Average daily population of female adult sentenced prisoners by length of sentence, 1988-1997</v>
          </cell>
        </row>
        <row r="61">
          <cell r="A61" t="str">
            <v>Length of sentence</v>
          </cell>
          <cell r="B61">
            <v>1987</v>
          </cell>
          <cell r="C61">
            <v>1988</v>
          </cell>
          <cell r="D61">
            <v>1989</v>
          </cell>
          <cell r="E61">
            <v>1990</v>
          </cell>
          <cell r="F61">
            <v>1991</v>
          </cell>
          <cell r="G61">
            <v>1992</v>
          </cell>
        </row>
        <row r="63">
          <cell r="A63" t="str">
            <v>Total (3)</v>
          </cell>
          <cell r="B63">
            <v>3473.57</v>
          </cell>
          <cell r="C63">
            <v>110.65</v>
          </cell>
          <cell r="D63">
            <v>92.27</v>
          </cell>
          <cell r="E63">
            <v>86.13</v>
          </cell>
          <cell r="F63">
            <v>98.51</v>
          </cell>
          <cell r="G63">
            <v>111.15</v>
          </cell>
        </row>
        <row r="65">
          <cell r="A65" t="str">
            <v>Less than 3 months</v>
          </cell>
          <cell r="B65">
            <v>450.48</v>
          </cell>
          <cell r="C65">
            <v>31.970000000000002</v>
          </cell>
          <cell r="D65">
            <v>27.08</v>
          </cell>
          <cell r="E65">
            <v>27.74</v>
          </cell>
          <cell r="F65">
            <v>25.22</v>
          </cell>
          <cell r="G65">
            <v>16.649999999999999</v>
          </cell>
        </row>
        <row r="66">
          <cell r="A66" t="str">
            <v xml:space="preserve">3 months - less than 6 months </v>
          </cell>
          <cell r="B66">
            <v>524.01</v>
          </cell>
          <cell r="C66">
            <v>39.700000000000003</v>
          </cell>
          <cell r="D66">
            <v>35.53</v>
          </cell>
          <cell r="E66">
            <v>15.3</v>
          </cell>
          <cell r="F66">
            <v>16.239999999999998</v>
          </cell>
          <cell r="G66">
            <v>26.02</v>
          </cell>
        </row>
        <row r="67">
          <cell r="A67" t="str">
            <v>6 months - less than 2 years</v>
          </cell>
          <cell r="B67">
            <v>648.51</v>
          </cell>
          <cell r="C67">
            <v>8.2900000000000009</v>
          </cell>
          <cell r="D67">
            <v>7.17</v>
          </cell>
          <cell r="E67">
            <v>20</v>
          </cell>
          <cell r="F67">
            <v>35.07</v>
          </cell>
          <cell r="G67">
            <v>43.71</v>
          </cell>
        </row>
        <row r="68">
          <cell r="A68" t="str">
            <v>6 months - less than 18 months</v>
          </cell>
          <cell r="B68">
            <v>481.97</v>
          </cell>
          <cell r="C68">
            <v>2.64</v>
          </cell>
          <cell r="D68">
            <v>4.79</v>
          </cell>
          <cell r="E68">
            <v>18.12</v>
          </cell>
          <cell r="F68">
            <v>32.5</v>
          </cell>
          <cell r="G68">
            <v>39.36</v>
          </cell>
        </row>
        <row r="69">
          <cell r="A69" t="str">
            <v>18 months - less than 2 years</v>
          </cell>
          <cell r="B69">
            <v>166.54</v>
          </cell>
          <cell r="C69">
            <v>5.65</v>
          </cell>
          <cell r="D69">
            <v>2.38</v>
          </cell>
          <cell r="E69">
            <v>1.88</v>
          </cell>
          <cell r="F69">
            <v>2.57</v>
          </cell>
          <cell r="G69">
            <v>4.3499999999999996</v>
          </cell>
        </row>
        <row r="70">
          <cell r="A70" t="str">
            <v>2 years - less than 4 years</v>
          </cell>
          <cell r="B70">
            <v>447.97</v>
          </cell>
          <cell r="C70">
            <v>8.9499999999999993</v>
          </cell>
          <cell r="D70">
            <v>6.8599999999999994</v>
          </cell>
          <cell r="E70">
            <v>4.1900000000000004</v>
          </cell>
          <cell r="F70">
            <v>2.5700000000000003</v>
          </cell>
          <cell r="G70">
            <v>7.7900000000000009</v>
          </cell>
        </row>
        <row r="71">
          <cell r="A71" t="str">
            <v>4 years or over (excluding life)</v>
          </cell>
          <cell r="B71">
            <v>1046.5999999999999</v>
          </cell>
          <cell r="C71">
            <v>15.219999999999999</v>
          </cell>
          <cell r="D71">
            <v>9.4599999999999991</v>
          </cell>
          <cell r="E71">
            <v>13.690000000000001</v>
          </cell>
          <cell r="F71">
            <v>13.68</v>
          </cell>
          <cell r="G71">
            <v>10.93</v>
          </cell>
        </row>
        <row r="72">
          <cell r="A72" t="str">
            <v>Life/Section 205</v>
          </cell>
          <cell r="B72">
            <v>356</v>
          </cell>
          <cell r="C72">
            <v>6.5</v>
          </cell>
          <cell r="D72">
            <v>6.16</v>
          </cell>
          <cell r="E72">
            <v>5.21</v>
          </cell>
          <cell r="F72">
            <v>5.72</v>
          </cell>
          <cell r="G72">
            <v>6.06</v>
          </cell>
        </row>
        <row r="74">
          <cell r="A74" t="str">
            <v>(1) See Note 2.1 of Annex.</v>
          </cell>
        </row>
        <row r="75">
          <cell r="A75" t="str">
            <v>(2) Based on rounded figures.</v>
          </cell>
        </row>
        <row r="76">
          <cell r="A76" t="str">
            <v>(3) Components may not add to totals due to rounding.</v>
          </cell>
        </row>
        <row r="80">
          <cell r="A80" t="str">
            <v>CHECK THAT MALE AND FEMALE TOTALS EQUAL PUBLISHED TOTALS</v>
          </cell>
        </row>
        <row r="81">
          <cell r="A81" t="str">
            <v>Average daily population of adult prisoners by length of sentence, 1988-1997</v>
          </cell>
        </row>
        <row r="85">
          <cell r="A85" t="str">
            <v>Length of sentence</v>
          </cell>
          <cell r="B85">
            <v>1987</v>
          </cell>
          <cell r="C85">
            <v>1988</v>
          </cell>
          <cell r="D85">
            <v>1989</v>
          </cell>
          <cell r="E85">
            <v>1990</v>
          </cell>
          <cell r="F85">
            <v>1991</v>
          </cell>
          <cell r="G85">
            <v>1992</v>
          </cell>
        </row>
        <row r="87">
          <cell r="A87" t="str">
            <v>Total_x001E_(2)</v>
          </cell>
          <cell r="B87">
            <v>3473.57</v>
          </cell>
          <cell r="C87" t="str">
            <v>OK!</v>
          </cell>
          <cell r="D87" t="str">
            <v>OK!</v>
          </cell>
          <cell r="E87" t="str">
            <v>OK!</v>
          </cell>
          <cell r="F87" t="str">
            <v>OK!</v>
          </cell>
          <cell r="G87" t="str">
            <v>OK!</v>
          </cell>
        </row>
        <row r="89">
          <cell r="A89" t="str">
            <v>Less than 3 months</v>
          </cell>
          <cell r="B89">
            <v>450.48</v>
          </cell>
          <cell r="C89" t="str">
            <v>OK!</v>
          </cell>
          <cell r="D89" t="str">
            <v>OK!</v>
          </cell>
          <cell r="E89" t="str">
            <v>OK!</v>
          </cell>
          <cell r="F89" t="str">
            <v>OK!</v>
          </cell>
          <cell r="G89" t="str">
            <v>OK!</v>
          </cell>
        </row>
        <row r="90">
          <cell r="A90" t="str">
            <v xml:space="preserve">3 months - less than 6 months </v>
          </cell>
          <cell r="B90">
            <v>524.01</v>
          </cell>
          <cell r="C90" t="str">
            <v>OK!</v>
          </cell>
          <cell r="D90" t="str">
            <v>OK!</v>
          </cell>
          <cell r="E90" t="str">
            <v>OK!</v>
          </cell>
          <cell r="F90" t="str">
            <v>OK!</v>
          </cell>
          <cell r="G90" t="str">
            <v>OK!</v>
          </cell>
        </row>
        <row r="91">
          <cell r="A91" t="str">
            <v>6 months - less than 2 years</v>
          </cell>
          <cell r="B91">
            <v>648.51</v>
          </cell>
          <cell r="C91" t="str">
            <v>OK!</v>
          </cell>
          <cell r="D91" t="str">
            <v>OK!</v>
          </cell>
          <cell r="E91" t="str">
            <v>OK!</v>
          </cell>
          <cell r="F91" t="str">
            <v>OK!</v>
          </cell>
          <cell r="G91" t="str">
            <v>OK!</v>
          </cell>
        </row>
        <row r="92">
          <cell r="A92" t="str">
            <v>6 months - less than 18 months</v>
          </cell>
          <cell r="B92">
            <v>481.97</v>
          </cell>
          <cell r="C92" t="str">
            <v>OK!</v>
          </cell>
          <cell r="D92" t="str">
            <v>OK!</v>
          </cell>
          <cell r="E92" t="str">
            <v>OK!</v>
          </cell>
          <cell r="F92" t="str">
            <v>OK!</v>
          </cell>
          <cell r="G92" t="str">
            <v>OK!</v>
          </cell>
        </row>
        <row r="93">
          <cell r="A93" t="str">
            <v>18 months - less than 2 years</v>
          </cell>
          <cell r="B93">
            <v>166.54</v>
          </cell>
          <cell r="C93" t="str">
            <v>OK!</v>
          </cell>
          <cell r="D93" t="str">
            <v>OK!</v>
          </cell>
          <cell r="E93" t="str">
            <v>OK!</v>
          </cell>
          <cell r="F93" t="str">
            <v>OK!</v>
          </cell>
          <cell r="G93" t="str">
            <v>OK!</v>
          </cell>
        </row>
        <row r="94">
          <cell r="A94" t="str">
            <v>2 years - less than 4 years</v>
          </cell>
          <cell r="B94">
            <v>447.97</v>
          </cell>
          <cell r="C94" t="str">
            <v>OK!</v>
          </cell>
          <cell r="D94" t="str">
            <v>OK!</v>
          </cell>
          <cell r="E94" t="str">
            <v>OK!</v>
          </cell>
          <cell r="F94" t="str">
            <v>OK!</v>
          </cell>
          <cell r="G94" t="str">
            <v>OK!</v>
          </cell>
        </row>
        <row r="95">
          <cell r="A95" t="str">
            <v>4 years or over (excluding life)</v>
          </cell>
          <cell r="B95">
            <v>1046.5999999999999</v>
          </cell>
          <cell r="C95" t="str">
            <v>OK!</v>
          </cell>
          <cell r="D95" t="str">
            <v>OK!</v>
          </cell>
          <cell r="E95" t="str">
            <v>OK!</v>
          </cell>
          <cell r="F95" t="str">
            <v>OK!</v>
          </cell>
          <cell r="G95" t="str">
            <v>OK!</v>
          </cell>
        </row>
        <row r="96">
          <cell r="A96" t="str">
            <v>Life/Section 205</v>
          </cell>
          <cell r="B96">
            <v>356</v>
          </cell>
          <cell r="C96" t="str">
            <v>OK!</v>
          </cell>
          <cell r="D96" t="str">
            <v>OK!</v>
          </cell>
          <cell r="E96" t="str">
            <v>OK!</v>
          </cell>
          <cell r="F96" t="str">
            <v>OK!</v>
          </cell>
          <cell r="G96" t="str">
            <v>OK!</v>
          </cell>
        </row>
        <row r="97">
          <cell r="A97" t="str">
            <v>(1) See Note 2.1 of Annex.</v>
          </cell>
        </row>
        <row r="98">
          <cell r="A98" t="str">
            <v>(2) Components may not add to totals due to rounding.</v>
          </cell>
        </row>
        <row r="99">
          <cell r="A99" t="str">
            <v>(3) Based on rounded figures.</v>
          </cell>
        </row>
      </sheetData>
      <sheetData sheetId="9">
        <row r="1">
          <cell r="A1" t="str">
            <v>Age of prisoners in custody on 30 June 1997</v>
          </cell>
          <cell r="G1" t="str">
            <v>Table 8</v>
          </cell>
        </row>
        <row r="3">
          <cell r="D3" t="str">
            <v>Number</v>
          </cell>
          <cell r="G3" t="str">
            <v>Percentage</v>
          </cell>
        </row>
        <row r="4">
          <cell r="A4" t="str">
            <v>Age</v>
          </cell>
          <cell r="C4" t="str">
            <v>30 June 1997</v>
          </cell>
          <cell r="F4" t="str">
            <v>30 June 1997</v>
          </cell>
        </row>
        <row r="5">
          <cell r="B5" t="str">
            <v>Male</v>
          </cell>
          <cell r="C5" t="str">
            <v>Female</v>
          </cell>
          <cell r="D5" t="str">
            <v>TOTAL</v>
          </cell>
          <cell r="E5" t="str">
            <v>Male</v>
          </cell>
          <cell r="F5" t="str">
            <v>Female</v>
          </cell>
          <cell r="G5" t="str">
            <v>TOTAL</v>
          </cell>
        </row>
        <row r="6">
          <cell r="A6" t="str">
            <v>Total</v>
          </cell>
          <cell r="B6">
            <v>5936</v>
          </cell>
          <cell r="C6">
            <v>185</v>
          </cell>
          <cell r="D6">
            <v>6121</v>
          </cell>
          <cell r="E6">
            <v>1</v>
          </cell>
          <cell r="F6">
            <v>1</v>
          </cell>
          <cell r="G6">
            <v>1</v>
          </cell>
        </row>
        <row r="8">
          <cell r="A8" t="str">
            <v>Under 16</v>
          </cell>
          <cell r="B8">
            <v>2</v>
          </cell>
          <cell r="C8">
            <v>0</v>
          </cell>
          <cell r="D8">
            <v>2</v>
          </cell>
          <cell r="E8" t="str">
            <v xml:space="preserve">                *</v>
          </cell>
          <cell r="F8" t="str">
            <v xml:space="preserve">                -</v>
          </cell>
          <cell r="G8" t="str">
            <v xml:space="preserve">                *</v>
          </cell>
        </row>
        <row r="9">
          <cell r="A9">
            <v>16</v>
          </cell>
          <cell r="B9">
            <v>74</v>
          </cell>
          <cell r="C9">
            <v>4</v>
          </cell>
          <cell r="D9">
            <v>78</v>
          </cell>
          <cell r="E9">
            <v>1.2466307277628033E-2</v>
          </cell>
          <cell r="F9">
            <v>2.1621621621621623E-2</v>
          </cell>
          <cell r="G9">
            <v>1.2743015847083809E-2</v>
          </cell>
        </row>
        <row r="10">
          <cell r="A10">
            <v>17</v>
          </cell>
          <cell r="B10">
            <v>176</v>
          </cell>
          <cell r="C10">
            <v>5</v>
          </cell>
          <cell r="D10">
            <v>181</v>
          </cell>
          <cell r="E10">
            <v>2.9649595687331536E-2</v>
          </cell>
          <cell r="F10">
            <v>2.7027027027027029E-2</v>
          </cell>
          <cell r="G10">
            <v>2.9570331645156021E-2</v>
          </cell>
        </row>
        <row r="11">
          <cell r="A11">
            <v>18</v>
          </cell>
          <cell r="B11">
            <v>262</v>
          </cell>
          <cell r="C11">
            <v>9</v>
          </cell>
          <cell r="D11">
            <v>271</v>
          </cell>
          <cell r="E11">
            <v>4.4137466307277627E-2</v>
          </cell>
          <cell r="F11">
            <v>4.8648648648648651E-2</v>
          </cell>
          <cell r="G11">
            <v>4.4273811468714265E-2</v>
          </cell>
        </row>
        <row r="12">
          <cell r="A12">
            <v>19</v>
          </cell>
          <cell r="B12">
            <v>272</v>
          </cell>
          <cell r="C12">
            <v>8</v>
          </cell>
          <cell r="D12">
            <v>280</v>
          </cell>
          <cell r="E12">
            <v>4.5822102425876012E-2</v>
          </cell>
          <cell r="F12">
            <v>4.3243243243243246E-2</v>
          </cell>
          <cell r="G12">
            <v>4.5744159451070084E-2</v>
          </cell>
        </row>
        <row r="13">
          <cell r="A13">
            <v>20</v>
          </cell>
          <cell r="B13">
            <v>239</v>
          </cell>
          <cell r="C13">
            <v>4</v>
          </cell>
          <cell r="D13">
            <v>243</v>
          </cell>
          <cell r="E13">
            <v>4.0262803234501349E-2</v>
          </cell>
          <cell r="F13">
            <v>2.1621621621621623E-2</v>
          </cell>
          <cell r="G13">
            <v>3.9699395523607253E-2</v>
          </cell>
        </row>
        <row r="14">
          <cell r="A14">
            <v>21</v>
          </cell>
          <cell r="B14">
            <v>286</v>
          </cell>
          <cell r="C14">
            <v>14</v>
          </cell>
          <cell r="D14">
            <v>300</v>
          </cell>
          <cell r="E14">
            <v>4.8180592991913747E-2</v>
          </cell>
          <cell r="F14">
            <v>7.567567567567568E-2</v>
          </cell>
          <cell r="G14">
            <v>4.9011599411860805E-2</v>
          </cell>
        </row>
        <row r="15">
          <cell r="A15">
            <v>22</v>
          </cell>
          <cell r="B15">
            <v>280</v>
          </cell>
          <cell r="C15">
            <v>4</v>
          </cell>
          <cell r="D15">
            <v>284</v>
          </cell>
          <cell r="E15">
            <v>4.716981132075472E-2</v>
          </cell>
          <cell r="F15">
            <v>2.1621621621621623E-2</v>
          </cell>
          <cell r="G15">
            <v>4.6397647443228232E-2</v>
          </cell>
        </row>
        <row r="16">
          <cell r="A16" t="str">
            <v>23 - 24</v>
          </cell>
          <cell r="B16">
            <v>560</v>
          </cell>
          <cell r="C16">
            <v>14</v>
          </cell>
          <cell r="D16">
            <v>574</v>
          </cell>
          <cell r="E16">
            <v>9.4339622641509441E-2</v>
          </cell>
          <cell r="F16">
            <v>7.567567567567568E-2</v>
          </cell>
          <cell r="G16">
            <v>9.3775526874693677E-2</v>
          </cell>
        </row>
        <row r="17">
          <cell r="A17" t="str">
            <v>25 - 29</v>
          </cell>
          <cell r="B17">
            <v>1316</v>
          </cell>
          <cell r="C17">
            <v>48</v>
          </cell>
          <cell r="D17">
            <v>1364</v>
          </cell>
          <cell r="E17">
            <v>0.22169811320754718</v>
          </cell>
          <cell r="F17">
            <v>0.25945945945945947</v>
          </cell>
          <cell r="G17">
            <v>0.22283940532592714</v>
          </cell>
        </row>
        <row r="18">
          <cell r="A18" t="str">
            <v>30 - 34</v>
          </cell>
          <cell r="B18">
            <v>990</v>
          </cell>
          <cell r="C18">
            <v>34</v>
          </cell>
          <cell r="D18">
            <v>1024</v>
          </cell>
          <cell r="E18">
            <v>0.1667789757412399</v>
          </cell>
          <cell r="F18">
            <v>0.18378378378378379</v>
          </cell>
          <cell r="G18">
            <v>0.16729292599248488</v>
          </cell>
        </row>
        <row r="19">
          <cell r="A19" t="str">
            <v>35 - 39</v>
          </cell>
          <cell r="B19">
            <v>616</v>
          </cell>
          <cell r="C19">
            <v>21</v>
          </cell>
          <cell r="D19">
            <v>637</v>
          </cell>
          <cell r="E19">
            <v>0.10377358490566038</v>
          </cell>
          <cell r="F19">
            <v>0.11351351351351352</v>
          </cell>
          <cell r="G19">
            <v>0.10406796275118445</v>
          </cell>
        </row>
        <row r="20">
          <cell r="A20" t="str">
            <v>40 - 44</v>
          </cell>
          <cell r="B20">
            <v>322</v>
          </cell>
          <cell r="C20">
            <v>9</v>
          </cell>
          <cell r="D20">
            <v>331</v>
          </cell>
          <cell r="E20">
            <v>5.4245283018867926E-2</v>
          </cell>
          <cell r="F20">
            <v>4.8648648648648651E-2</v>
          </cell>
          <cell r="G20">
            <v>5.4076131351086423E-2</v>
          </cell>
        </row>
        <row r="21">
          <cell r="A21" t="str">
            <v>45 - 49</v>
          </cell>
          <cell r="B21">
            <v>240</v>
          </cell>
          <cell r="C21">
            <v>7</v>
          </cell>
          <cell r="D21">
            <v>247</v>
          </cell>
          <cell r="E21">
            <v>4.0431266846361183E-2</v>
          </cell>
          <cell r="F21">
            <v>3.783783783783784E-2</v>
          </cell>
          <cell r="G21">
            <v>4.0352883515765395E-2</v>
          </cell>
        </row>
        <row r="22">
          <cell r="A22" t="str">
            <v>50 - 54</v>
          </cell>
          <cell r="B22">
            <v>131</v>
          </cell>
          <cell r="C22">
            <v>2</v>
          </cell>
          <cell r="D22">
            <v>133</v>
          </cell>
          <cell r="E22">
            <v>2.2068733153638814E-2</v>
          </cell>
          <cell r="F22">
            <v>1.0810810810810811E-2</v>
          </cell>
          <cell r="G22">
            <v>2.1728475739258291E-2</v>
          </cell>
        </row>
        <row r="23">
          <cell r="A23" t="str">
            <v>55 - 59</v>
          </cell>
          <cell r="B23">
            <v>83</v>
          </cell>
          <cell r="C23">
            <v>0</v>
          </cell>
          <cell r="D23">
            <v>83</v>
          </cell>
          <cell r="E23">
            <v>1.3982479784366578E-2</v>
          </cell>
          <cell r="F23" t="str">
            <v xml:space="preserve">                -</v>
          </cell>
          <cell r="G23">
            <v>1.355987583728149E-2</v>
          </cell>
        </row>
        <row r="24">
          <cell r="A24" t="str">
            <v>60 - 64</v>
          </cell>
          <cell r="B24">
            <v>40</v>
          </cell>
          <cell r="C24">
            <v>2</v>
          </cell>
          <cell r="D24">
            <v>42</v>
          </cell>
          <cell r="E24">
            <v>6.7385444743935314E-3</v>
          </cell>
          <cell r="F24">
            <v>1.0810810810810811E-2</v>
          </cell>
          <cell r="G24">
            <v>6.8616239176605134E-3</v>
          </cell>
        </row>
        <row r="25">
          <cell r="A25" t="str">
            <v>65 or over</v>
          </cell>
          <cell r="B25">
            <v>47</v>
          </cell>
          <cell r="C25">
            <v>0</v>
          </cell>
          <cell r="D25">
            <v>47</v>
          </cell>
          <cell r="E25">
            <v>7.9177897574123982E-3</v>
          </cell>
          <cell r="F25" t="str">
            <v xml:space="preserve">                -</v>
          </cell>
          <cell r="G25">
            <v>7.678483907858193E-3</v>
          </cell>
        </row>
      </sheetData>
      <sheetData sheetId="10">
        <row r="1">
          <cell r="A1" t="str">
            <v>Main crime/offence of remand and sentenced (1) prisoners in custody on 30 June 1997</v>
          </cell>
        </row>
        <row r="3">
          <cell r="D3" t="str">
            <v>Number</v>
          </cell>
          <cell r="G3" t="str">
            <v>Number</v>
          </cell>
        </row>
        <row r="4">
          <cell r="A4" t="str">
            <v>Main crime/offence</v>
          </cell>
          <cell r="C4" t="str">
            <v>Remand</v>
          </cell>
          <cell r="F4" t="str">
            <v>Sentenced</v>
          </cell>
        </row>
        <row r="5">
          <cell r="B5" t="str">
            <v>Male</v>
          </cell>
          <cell r="C5" t="str">
            <v>Female</v>
          </cell>
          <cell r="D5" t="str">
            <v>TOTAL</v>
          </cell>
          <cell r="E5" t="str">
            <v>Male</v>
          </cell>
          <cell r="F5" t="str">
            <v>Female</v>
          </cell>
          <cell r="G5" t="str">
            <v>TOTAL</v>
          </cell>
        </row>
        <row r="6">
          <cell r="A6" t="str">
            <v>Total crimes &amp; offences</v>
          </cell>
          <cell r="B6">
            <v>896</v>
          </cell>
          <cell r="C6">
            <v>47</v>
          </cell>
          <cell r="D6">
            <v>943</v>
          </cell>
          <cell r="E6">
            <v>5039</v>
          </cell>
          <cell r="F6">
            <v>138</v>
          </cell>
          <cell r="G6">
            <v>5177</v>
          </cell>
        </row>
        <row r="8">
          <cell r="A8" t="str">
            <v>Total crimes : sub total</v>
          </cell>
          <cell r="B8">
            <v>734</v>
          </cell>
          <cell r="C8">
            <v>40</v>
          </cell>
          <cell r="D8">
            <v>774</v>
          </cell>
          <cell r="E8">
            <v>4340</v>
          </cell>
          <cell r="F8">
            <v>121</v>
          </cell>
          <cell r="G8">
            <v>4461</v>
          </cell>
        </row>
        <row r="10">
          <cell r="A10" t="str">
            <v xml:space="preserve">   Non-sexual crimes of violence : sub total</v>
          </cell>
          <cell r="B10">
            <v>237</v>
          </cell>
          <cell r="C10">
            <v>8</v>
          </cell>
          <cell r="D10">
            <v>245</v>
          </cell>
          <cell r="E10">
            <v>2146</v>
          </cell>
          <cell r="F10">
            <v>42</v>
          </cell>
          <cell r="G10">
            <v>2188</v>
          </cell>
        </row>
        <row r="11">
          <cell r="A11" t="str">
            <v xml:space="preserve">      Homicide</v>
          </cell>
          <cell r="B11">
            <v>31</v>
          </cell>
          <cell r="C11">
            <v>3</v>
          </cell>
          <cell r="D11">
            <v>34</v>
          </cell>
          <cell r="E11">
            <v>631</v>
          </cell>
          <cell r="F11">
            <v>13</v>
          </cell>
          <cell r="G11">
            <v>644</v>
          </cell>
        </row>
        <row r="12">
          <cell r="A12" t="str">
            <v xml:space="preserve">      Serious assault and attempted murder</v>
          </cell>
          <cell r="B12">
            <v>83</v>
          </cell>
          <cell r="C12">
            <v>2</v>
          </cell>
          <cell r="D12">
            <v>85</v>
          </cell>
          <cell r="E12">
            <v>687</v>
          </cell>
          <cell r="F12">
            <v>25</v>
          </cell>
          <cell r="G12">
            <v>712</v>
          </cell>
        </row>
        <row r="13">
          <cell r="A13" t="str">
            <v xml:space="preserve">      Handling offensive weapons </v>
          </cell>
          <cell r="B13">
            <v>43</v>
          </cell>
          <cell r="C13">
            <v>0</v>
          </cell>
          <cell r="D13">
            <v>43</v>
          </cell>
          <cell r="E13">
            <v>95</v>
          </cell>
          <cell r="F13">
            <v>0</v>
          </cell>
          <cell r="G13">
            <v>95</v>
          </cell>
        </row>
        <row r="14">
          <cell r="A14" t="str">
            <v xml:space="preserve">      Robbery</v>
          </cell>
          <cell r="B14">
            <v>63</v>
          </cell>
          <cell r="C14">
            <v>3</v>
          </cell>
          <cell r="D14">
            <v>66</v>
          </cell>
          <cell r="E14">
            <v>697</v>
          </cell>
          <cell r="F14">
            <v>2</v>
          </cell>
          <cell r="G14">
            <v>699</v>
          </cell>
        </row>
        <row r="15">
          <cell r="A15" t="str">
            <v xml:space="preserve">      Other</v>
          </cell>
          <cell r="B15">
            <v>17</v>
          </cell>
          <cell r="C15">
            <v>0</v>
          </cell>
          <cell r="D15">
            <v>17</v>
          </cell>
          <cell r="E15">
            <v>36</v>
          </cell>
          <cell r="F15">
            <v>2</v>
          </cell>
          <cell r="G15">
            <v>38</v>
          </cell>
        </row>
        <row r="17">
          <cell r="A17" t="str">
            <v xml:space="preserve">   Crimes of indecency : sub total</v>
          </cell>
          <cell r="B17">
            <v>42</v>
          </cell>
          <cell r="C17">
            <v>0</v>
          </cell>
          <cell r="D17">
            <v>42</v>
          </cell>
          <cell r="E17">
            <v>351</v>
          </cell>
          <cell r="F17">
            <v>3</v>
          </cell>
          <cell r="G17">
            <v>354</v>
          </cell>
        </row>
        <row r="18">
          <cell r="A18" t="str">
            <v xml:space="preserve">      Sexual assault </v>
          </cell>
          <cell r="B18">
            <v>18</v>
          </cell>
          <cell r="C18">
            <v>0</v>
          </cell>
          <cell r="D18">
            <v>18</v>
          </cell>
          <cell r="E18">
            <v>161</v>
          </cell>
          <cell r="F18">
            <v>0</v>
          </cell>
          <cell r="G18">
            <v>161</v>
          </cell>
        </row>
        <row r="19">
          <cell r="A19" t="str">
            <v xml:space="preserve">      Lewd and indecent behaviour</v>
          </cell>
          <cell r="B19">
            <v>22</v>
          </cell>
          <cell r="C19">
            <v>0</v>
          </cell>
          <cell r="D19">
            <v>22</v>
          </cell>
          <cell r="E19">
            <v>120</v>
          </cell>
          <cell r="F19">
            <v>1</v>
          </cell>
          <cell r="G19">
            <v>121</v>
          </cell>
        </row>
        <row r="20">
          <cell r="A20" t="str">
            <v xml:space="preserve">      Other</v>
          </cell>
          <cell r="B20">
            <v>2</v>
          </cell>
          <cell r="C20">
            <v>0</v>
          </cell>
          <cell r="D20">
            <v>2</v>
          </cell>
          <cell r="E20">
            <v>70</v>
          </cell>
          <cell r="F20">
            <v>2</v>
          </cell>
          <cell r="G20">
            <v>72</v>
          </cell>
        </row>
        <row r="22">
          <cell r="A22" t="str">
            <v xml:space="preserve">   Crimes of dishonesty : sub total</v>
          </cell>
          <cell r="B22">
            <v>316</v>
          </cell>
          <cell r="C22">
            <v>27</v>
          </cell>
          <cell r="D22">
            <v>343</v>
          </cell>
          <cell r="E22">
            <v>1018</v>
          </cell>
          <cell r="F22">
            <v>44</v>
          </cell>
          <cell r="G22">
            <v>1062</v>
          </cell>
        </row>
        <row r="23">
          <cell r="A23" t="str">
            <v xml:space="preserve">      Housebreaking</v>
          </cell>
          <cell r="B23">
            <v>118</v>
          </cell>
          <cell r="C23">
            <v>1</v>
          </cell>
          <cell r="D23">
            <v>119</v>
          </cell>
          <cell r="E23">
            <v>372</v>
          </cell>
          <cell r="F23">
            <v>2</v>
          </cell>
          <cell r="G23">
            <v>374</v>
          </cell>
        </row>
        <row r="24">
          <cell r="A24" t="str">
            <v xml:space="preserve">      Theft by opening lockfast places</v>
          </cell>
          <cell r="B24">
            <v>26</v>
          </cell>
          <cell r="C24">
            <v>0</v>
          </cell>
          <cell r="D24">
            <v>26</v>
          </cell>
          <cell r="E24">
            <v>60</v>
          </cell>
          <cell r="F24">
            <v>0</v>
          </cell>
          <cell r="G24">
            <v>60</v>
          </cell>
        </row>
        <row r="25">
          <cell r="A25" t="str">
            <v xml:space="preserve">      Theft of a motor vehicle</v>
          </cell>
          <cell r="B25">
            <v>49</v>
          </cell>
          <cell r="C25">
            <v>2</v>
          </cell>
          <cell r="D25">
            <v>51</v>
          </cell>
          <cell r="E25">
            <v>133</v>
          </cell>
          <cell r="F25">
            <v>0</v>
          </cell>
          <cell r="G25">
            <v>133</v>
          </cell>
        </row>
        <row r="26">
          <cell r="A26" t="str">
            <v xml:space="preserve">      Other theft</v>
          </cell>
          <cell r="B26">
            <v>88</v>
          </cell>
          <cell r="C26">
            <v>20</v>
          </cell>
          <cell r="D26">
            <v>108</v>
          </cell>
          <cell r="E26">
            <v>312</v>
          </cell>
          <cell r="F26">
            <v>32</v>
          </cell>
          <cell r="G26">
            <v>344</v>
          </cell>
        </row>
        <row r="27">
          <cell r="A27" t="str">
            <v xml:space="preserve">      Fraud</v>
          </cell>
          <cell r="B27">
            <v>8</v>
          </cell>
          <cell r="C27">
            <v>3</v>
          </cell>
          <cell r="D27">
            <v>11</v>
          </cell>
          <cell r="E27">
            <v>52</v>
          </cell>
          <cell r="F27">
            <v>3</v>
          </cell>
          <cell r="G27">
            <v>55</v>
          </cell>
        </row>
        <row r="28">
          <cell r="A28" t="str">
            <v xml:space="preserve">      Other</v>
          </cell>
          <cell r="B28">
            <v>27</v>
          </cell>
          <cell r="C28">
            <v>1</v>
          </cell>
          <cell r="D28">
            <v>28</v>
          </cell>
          <cell r="E28">
            <v>89</v>
          </cell>
          <cell r="F28">
            <v>7</v>
          </cell>
          <cell r="G28">
            <v>96</v>
          </cell>
        </row>
        <row r="30">
          <cell r="A30" t="str">
            <v xml:space="preserve">   Fire-raising,vandalism etc : sub total</v>
          </cell>
          <cell r="B30">
            <v>30</v>
          </cell>
          <cell r="C30">
            <v>0</v>
          </cell>
          <cell r="D30">
            <v>30</v>
          </cell>
          <cell r="E30">
            <v>68</v>
          </cell>
          <cell r="F30">
            <v>1</v>
          </cell>
          <cell r="G30">
            <v>69</v>
          </cell>
        </row>
        <row r="31">
          <cell r="A31" t="str">
            <v xml:space="preserve">      Fire-raising</v>
          </cell>
          <cell r="B31">
            <v>2</v>
          </cell>
          <cell r="C31">
            <v>0</v>
          </cell>
          <cell r="D31">
            <v>2</v>
          </cell>
          <cell r="E31">
            <v>25</v>
          </cell>
          <cell r="F31">
            <v>0</v>
          </cell>
          <cell r="G31">
            <v>25</v>
          </cell>
        </row>
        <row r="32">
          <cell r="A32" t="str">
            <v xml:space="preserve">      Vandalism etc</v>
          </cell>
          <cell r="B32">
            <v>28</v>
          </cell>
          <cell r="C32">
            <v>0</v>
          </cell>
          <cell r="D32">
            <v>28</v>
          </cell>
          <cell r="E32">
            <v>43</v>
          </cell>
          <cell r="F32">
            <v>1</v>
          </cell>
          <cell r="G32">
            <v>44</v>
          </cell>
        </row>
        <row r="34">
          <cell r="A34" t="str">
            <v xml:space="preserve">   Other crimes : sub total</v>
          </cell>
          <cell r="B34">
            <v>109</v>
          </cell>
          <cell r="C34">
            <v>5</v>
          </cell>
          <cell r="D34">
            <v>114</v>
          </cell>
          <cell r="E34">
            <v>757</v>
          </cell>
          <cell r="F34">
            <v>31</v>
          </cell>
          <cell r="G34">
            <v>788</v>
          </cell>
        </row>
        <row r="35">
          <cell r="A35" t="str">
            <v xml:space="preserve">      Crimes against public justice</v>
          </cell>
          <cell r="B35">
            <v>58</v>
          </cell>
          <cell r="C35">
            <v>1</v>
          </cell>
          <cell r="D35">
            <v>59</v>
          </cell>
          <cell r="E35">
            <v>58</v>
          </cell>
          <cell r="F35">
            <v>3</v>
          </cell>
          <cell r="G35">
            <v>61</v>
          </cell>
        </row>
        <row r="36">
          <cell r="A36" t="str">
            <v xml:space="preserve">      Drugs </v>
          </cell>
          <cell r="B36">
            <v>49</v>
          </cell>
          <cell r="C36">
            <v>4</v>
          </cell>
          <cell r="D36">
            <v>53</v>
          </cell>
          <cell r="E36">
            <v>674</v>
          </cell>
          <cell r="F36">
            <v>28</v>
          </cell>
          <cell r="G36">
            <v>702</v>
          </cell>
        </row>
        <row r="37">
          <cell r="A37" t="str">
            <v xml:space="preserve">      Other</v>
          </cell>
          <cell r="B37">
            <v>2</v>
          </cell>
          <cell r="C37">
            <v>0</v>
          </cell>
          <cell r="D37">
            <v>2</v>
          </cell>
          <cell r="E37">
            <v>25</v>
          </cell>
          <cell r="F37">
            <v>0</v>
          </cell>
          <cell r="G37">
            <v>25</v>
          </cell>
        </row>
        <row r="39">
          <cell r="A39" t="str">
            <v>Total offences : sub total</v>
          </cell>
          <cell r="B39">
            <v>158</v>
          </cell>
          <cell r="C39">
            <v>7</v>
          </cell>
          <cell r="D39">
            <v>165</v>
          </cell>
          <cell r="E39">
            <v>664</v>
          </cell>
          <cell r="F39">
            <v>17</v>
          </cell>
          <cell r="G39">
            <v>681</v>
          </cell>
        </row>
        <row r="41">
          <cell r="A41" t="str">
            <v xml:space="preserve">   Miscellaneous offences : sub total</v>
          </cell>
          <cell r="B41">
            <v>127</v>
          </cell>
          <cell r="C41">
            <v>7</v>
          </cell>
          <cell r="D41">
            <v>134</v>
          </cell>
          <cell r="E41">
            <v>435</v>
          </cell>
          <cell r="F41">
            <v>15</v>
          </cell>
          <cell r="G41">
            <v>450</v>
          </cell>
        </row>
        <row r="42">
          <cell r="A42" t="str">
            <v xml:space="preserve">      Petty assault</v>
          </cell>
          <cell r="B42">
            <v>78</v>
          </cell>
          <cell r="C42">
            <v>4</v>
          </cell>
          <cell r="D42">
            <v>82</v>
          </cell>
          <cell r="E42">
            <v>258</v>
          </cell>
          <cell r="F42">
            <v>8</v>
          </cell>
          <cell r="G42">
            <v>266</v>
          </cell>
        </row>
        <row r="43">
          <cell r="A43" t="str">
            <v xml:space="preserve">      Breach of the peace</v>
          </cell>
          <cell r="B43">
            <v>43</v>
          </cell>
          <cell r="C43">
            <v>3</v>
          </cell>
          <cell r="D43">
            <v>46</v>
          </cell>
          <cell r="E43">
            <v>123</v>
          </cell>
          <cell r="F43">
            <v>6</v>
          </cell>
          <cell r="G43">
            <v>129</v>
          </cell>
        </row>
        <row r="44">
          <cell r="A44" t="str">
            <v xml:space="preserve">      Drunkenness</v>
          </cell>
          <cell r="B44">
            <v>1</v>
          </cell>
          <cell r="C44">
            <v>0</v>
          </cell>
          <cell r="D44">
            <v>1</v>
          </cell>
          <cell r="E44">
            <v>1</v>
          </cell>
          <cell r="F44">
            <v>0</v>
          </cell>
          <cell r="G44">
            <v>1</v>
          </cell>
        </row>
        <row r="45">
          <cell r="A45" t="str">
            <v xml:space="preserve">      Other</v>
          </cell>
          <cell r="B45">
            <v>5</v>
          </cell>
          <cell r="C45">
            <v>0</v>
          </cell>
          <cell r="D45">
            <v>5</v>
          </cell>
          <cell r="E45">
            <v>53</v>
          </cell>
          <cell r="F45">
            <v>1</v>
          </cell>
          <cell r="G45">
            <v>54</v>
          </cell>
        </row>
        <row r="47">
          <cell r="A47" t="str">
            <v xml:space="preserve">   Motor vehicle offences : sub total</v>
          </cell>
          <cell r="B47">
            <v>31</v>
          </cell>
          <cell r="C47">
            <v>0</v>
          </cell>
          <cell r="D47">
            <v>31</v>
          </cell>
          <cell r="E47">
            <v>229</v>
          </cell>
          <cell r="F47">
            <v>2</v>
          </cell>
          <cell r="G47">
            <v>231</v>
          </cell>
        </row>
        <row r="48">
          <cell r="A48" t="str">
            <v xml:space="preserve">      Dangerous and careless driving</v>
          </cell>
          <cell r="B48">
            <v>5</v>
          </cell>
          <cell r="C48">
            <v>0</v>
          </cell>
          <cell r="D48">
            <v>5</v>
          </cell>
          <cell r="E48">
            <v>36</v>
          </cell>
          <cell r="F48">
            <v>0</v>
          </cell>
          <cell r="G48">
            <v>36</v>
          </cell>
        </row>
        <row r="49">
          <cell r="A49" t="str">
            <v xml:space="preserve">      Drunk driving</v>
          </cell>
          <cell r="B49">
            <v>5</v>
          </cell>
          <cell r="C49">
            <v>0</v>
          </cell>
          <cell r="D49">
            <v>5</v>
          </cell>
          <cell r="E49">
            <v>31</v>
          </cell>
          <cell r="F49">
            <v>1</v>
          </cell>
          <cell r="G49">
            <v>32</v>
          </cell>
        </row>
        <row r="50">
          <cell r="A50" t="str">
            <v xml:space="preserve">      Speeding</v>
          </cell>
          <cell r="B50">
            <v>0</v>
          </cell>
          <cell r="C50">
            <v>0</v>
          </cell>
          <cell r="D50">
            <v>0</v>
          </cell>
          <cell r="E50">
            <v>0</v>
          </cell>
          <cell r="F50">
            <v>0</v>
          </cell>
          <cell r="G50">
            <v>0</v>
          </cell>
        </row>
        <row r="51">
          <cell r="A51" t="str">
            <v xml:space="preserve">      Unlawful use of vehicle</v>
          </cell>
          <cell r="B51">
            <v>20</v>
          </cell>
          <cell r="C51">
            <v>0</v>
          </cell>
          <cell r="D51">
            <v>20</v>
          </cell>
          <cell r="E51">
            <v>161</v>
          </cell>
          <cell r="F51">
            <v>1</v>
          </cell>
          <cell r="G51">
            <v>162</v>
          </cell>
        </row>
        <row r="52">
          <cell r="A52" t="str">
            <v xml:space="preserve">      Vehicle defect offences</v>
          </cell>
          <cell r="B52">
            <v>0</v>
          </cell>
          <cell r="C52">
            <v>0</v>
          </cell>
          <cell r="D52">
            <v>0</v>
          </cell>
          <cell r="E52">
            <v>0</v>
          </cell>
          <cell r="F52">
            <v>0</v>
          </cell>
          <cell r="G52">
            <v>0</v>
          </cell>
        </row>
        <row r="53">
          <cell r="A53" t="str">
            <v xml:space="preserve">      Other</v>
          </cell>
          <cell r="B53">
            <v>1</v>
          </cell>
          <cell r="C53">
            <v>0</v>
          </cell>
          <cell r="D53">
            <v>1</v>
          </cell>
          <cell r="E53">
            <v>1</v>
          </cell>
          <cell r="F53">
            <v>0</v>
          </cell>
          <cell r="G53">
            <v>1</v>
          </cell>
        </row>
        <row r="55">
          <cell r="A55" t="str">
            <v>Unknown Charge</v>
          </cell>
          <cell r="B55">
            <v>2</v>
          </cell>
          <cell r="C55">
            <v>0</v>
          </cell>
          <cell r="D55">
            <v>2</v>
          </cell>
          <cell r="E55">
            <v>8</v>
          </cell>
          <cell r="F55">
            <v>0</v>
          </cell>
          <cell r="G55">
            <v>8</v>
          </cell>
        </row>
        <row r="57">
          <cell r="A57" t="str">
            <v>Other Jurisdiction Charge</v>
          </cell>
          <cell r="B57">
            <v>2</v>
          </cell>
          <cell r="C57">
            <v>0</v>
          </cell>
          <cell r="D57">
            <v>2</v>
          </cell>
          <cell r="E57">
            <v>27</v>
          </cell>
          <cell r="F57">
            <v>0</v>
          </cell>
          <cell r="G57">
            <v>27</v>
          </cell>
        </row>
        <row r="59">
          <cell r="A59" t="str">
            <v>(1)  In addition to the 943 remand prisoners and 5,177 sentenced prisoners there was 1 civil prisoner for whom information has not been included in this table.</v>
          </cell>
        </row>
      </sheetData>
      <sheetData sheetId="11">
        <row r="1">
          <cell r="A1" t="str">
            <v xml:space="preserve">Population by main crime and age breakdown as at 30 June 1997 </v>
          </cell>
        </row>
        <row r="2">
          <cell r="A2" t="str">
            <v>Male</v>
          </cell>
        </row>
        <row r="3">
          <cell r="B3" t="str">
            <v>Under 16</v>
          </cell>
          <cell r="C3" t="str">
            <v>16, &lt;17</v>
          </cell>
          <cell r="D3" t="str">
            <v>17, &lt;18</v>
          </cell>
          <cell r="E3" t="str">
            <v>18, &lt;  19</v>
          </cell>
          <cell r="F3" t="str">
            <v>19 , &lt; 20</v>
          </cell>
          <cell r="G3" t="str">
            <v>20, &lt; 21</v>
          </cell>
        </row>
        <row r="4">
          <cell r="A4" t="str">
            <v>Crime/offence</v>
          </cell>
        </row>
        <row r="6">
          <cell r="A6" t="str">
            <v>Total crimes &amp; offences</v>
          </cell>
          <cell r="B6">
            <v>2</v>
          </cell>
          <cell r="C6">
            <v>74</v>
          </cell>
          <cell r="D6">
            <v>176</v>
          </cell>
          <cell r="E6">
            <v>262</v>
          </cell>
          <cell r="F6">
            <v>272</v>
          </cell>
          <cell r="G6">
            <v>239</v>
          </cell>
        </row>
        <row r="8">
          <cell r="A8" t="str">
            <v>Total crimes : sub total</v>
          </cell>
          <cell r="B8">
            <v>2</v>
          </cell>
          <cell r="C8">
            <v>66</v>
          </cell>
          <cell r="D8">
            <v>157</v>
          </cell>
          <cell r="E8">
            <v>224</v>
          </cell>
          <cell r="F8">
            <v>238</v>
          </cell>
          <cell r="G8">
            <v>206</v>
          </cell>
        </row>
        <row r="10">
          <cell r="A10" t="str">
            <v xml:space="preserve">   Non-sexual crimes of violence : sub total</v>
          </cell>
          <cell r="B10">
            <v>1</v>
          </cell>
          <cell r="C10">
            <v>28</v>
          </cell>
          <cell r="D10">
            <v>77</v>
          </cell>
          <cell r="E10">
            <v>93</v>
          </cell>
          <cell r="F10">
            <v>107</v>
          </cell>
          <cell r="G10">
            <v>102</v>
          </cell>
        </row>
        <row r="11">
          <cell r="A11" t="str">
            <v xml:space="preserve">      Homicide</v>
          </cell>
          <cell r="B11">
            <v>0</v>
          </cell>
          <cell r="C11">
            <v>3</v>
          </cell>
          <cell r="D11">
            <v>10</v>
          </cell>
          <cell r="E11">
            <v>11</v>
          </cell>
          <cell r="F11">
            <v>16</v>
          </cell>
          <cell r="G11">
            <v>15</v>
          </cell>
        </row>
        <row r="12">
          <cell r="A12" t="str">
            <v xml:space="preserve">      Serious assault(2) and attempted murder</v>
          </cell>
          <cell r="B12">
            <v>1</v>
          </cell>
          <cell r="C12">
            <v>14</v>
          </cell>
          <cell r="D12">
            <v>35</v>
          </cell>
          <cell r="E12">
            <v>26</v>
          </cell>
          <cell r="F12">
            <v>43</v>
          </cell>
          <cell r="G12">
            <v>42</v>
          </cell>
        </row>
        <row r="13">
          <cell r="A13" t="str">
            <v xml:space="preserve">      Handling offensive weapons </v>
          </cell>
          <cell r="B13">
            <v>0</v>
          </cell>
          <cell r="C13">
            <v>3</v>
          </cell>
          <cell r="D13">
            <v>10</v>
          </cell>
          <cell r="E13">
            <v>8</v>
          </cell>
          <cell r="F13">
            <v>11</v>
          </cell>
          <cell r="G13">
            <v>9</v>
          </cell>
        </row>
        <row r="14">
          <cell r="A14" t="str">
            <v xml:space="preserve">      Robbery</v>
          </cell>
          <cell r="B14">
            <v>0</v>
          </cell>
          <cell r="C14">
            <v>6</v>
          </cell>
          <cell r="D14">
            <v>21</v>
          </cell>
          <cell r="E14">
            <v>48</v>
          </cell>
          <cell r="F14">
            <v>37</v>
          </cell>
          <cell r="G14">
            <v>33</v>
          </cell>
        </row>
        <row r="15">
          <cell r="A15" t="str">
            <v xml:space="preserve">      Other</v>
          </cell>
          <cell r="B15">
            <v>0</v>
          </cell>
          <cell r="C15">
            <v>2</v>
          </cell>
          <cell r="D15">
            <v>1</v>
          </cell>
          <cell r="E15">
            <v>0</v>
          </cell>
          <cell r="F15">
            <v>0</v>
          </cell>
          <cell r="G15">
            <v>3</v>
          </cell>
        </row>
        <row r="17">
          <cell r="A17" t="str">
            <v xml:space="preserve">   Crimes of indecency : sub total</v>
          </cell>
          <cell r="B17">
            <v>0</v>
          </cell>
          <cell r="C17">
            <v>2</v>
          </cell>
          <cell r="D17">
            <v>1</v>
          </cell>
          <cell r="E17">
            <v>6</v>
          </cell>
          <cell r="F17">
            <v>4</v>
          </cell>
          <cell r="G17">
            <v>6</v>
          </cell>
        </row>
        <row r="18">
          <cell r="A18" t="str">
            <v xml:space="preserve">      Sexual assault </v>
          </cell>
          <cell r="B18">
            <v>0</v>
          </cell>
          <cell r="C18">
            <v>2</v>
          </cell>
          <cell r="D18">
            <v>0</v>
          </cell>
          <cell r="E18">
            <v>6</v>
          </cell>
          <cell r="F18">
            <v>4</v>
          </cell>
          <cell r="G18">
            <v>5</v>
          </cell>
        </row>
        <row r="19">
          <cell r="A19" t="str">
            <v xml:space="preserve">      Lewd &amp; libidinous practices</v>
          </cell>
          <cell r="B19">
            <v>0</v>
          </cell>
          <cell r="C19">
            <v>0</v>
          </cell>
          <cell r="D19">
            <v>1</v>
          </cell>
          <cell r="E19">
            <v>0</v>
          </cell>
          <cell r="F19">
            <v>0</v>
          </cell>
          <cell r="G19">
            <v>1</v>
          </cell>
        </row>
        <row r="20">
          <cell r="A20" t="str">
            <v xml:space="preserve">      Other</v>
          </cell>
          <cell r="B20">
            <v>0</v>
          </cell>
          <cell r="C20">
            <v>0</v>
          </cell>
          <cell r="D20">
            <v>0</v>
          </cell>
          <cell r="E20">
            <v>0</v>
          </cell>
          <cell r="F20">
            <v>0</v>
          </cell>
          <cell r="G20">
            <v>0</v>
          </cell>
        </row>
        <row r="22">
          <cell r="A22" t="str">
            <v xml:space="preserve">   Crimes of dishonesty : sub total</v>
          </cell>
          <cell r="B22">
            <v>1</v>
          </cell>
          <cell r="C22">
            <v>32</v>
          </cell>
          <cell r="D22">
            <v>71</v>
          </cell>
          <cell r="E22">
            <v>103</v>
          </cell>
          <cell r="F22">
            <v>96</v>
          </cell>
          <cell r="G22">
            <v>73</v>
          </cell>
        </row>
        <row r="23">
          <cell r="A23" t="str">
            <v xml:space="preserve">      Housebreaking</v>
          </cell>
          <cell r="B23">
            <v>0</v>
          </cell>
          <cell r="C23">
            <v>6</v>
          </cell>
          <cell r="D23">
            <v>31</v>
          </cell>
          <cell r="E23">
            <v>35</v>
          </cell>
          <cell r="F23">
            <v>35</v>
          </cell>
          <cell r="G23">
            <v>26</v>
          </cell>
        </row>
        <row r="24">
          <cell r="A24" t="str">
            <v xml:space="preserve">      Theft by opening lockfast places</v>
          </cell>
          <cell r="B24">
            <v>1</v>
          </cell>
          <cell r="C24">
            <v>3</v>
          </cell>
          <cell r="D24">
            <v>5</v>
          </cell>
          <cell r="E24">
            <v>11</v>
          </cell>
          <cell r="F24">
            <v>10</v>
          </cell>
          <cell r="G24">
            <v>9</v>
          </cell>
        </row>
        <row r="25">
          <cell r="A25" t="str">
            <v xml:space="preserve">      Theft of a motor vehicle</v>
          </cell>
          <cell r="B25">
            <v>0</v>
          </cell>
          <cell r="C25">
            <v>12</v>
          </cell>
          <cell r="D25">
            <v>17</v>
          </cell>
          <cell r="E25">
            <v>25</v>
          </cell>
          <cell r="F25">
            <v>20</v>
          </cell>
          <cell r="G25">
            <v>11</v>
          </cell>
        </row>
        <row r="26">
          <cell r="A26" t="str">
            <v xml:space="preserve">      Other theft</v>
          </cell>
          <cell r="B26">
            <v>0</v>
          </cell>
          <cell r="C26">
            <v>10</v>
          </cell>
          <cell r="D26">
            <v>10</v>
          </cell>
          <cell r="E26">
            <v>24</v>
          </cell>
          <cell r="F26">
            <v>22</v>
          </cell>
          <cell r="G26">
            <v>16</v>
          </cell>
        </row>
        <row r="27">
          <cell r="A27" t="str">
            <v xml:space="preserve">      Fraud</v>
          </cell>
          <cell r="B27">
            <v>0</v>
          </cell>
          <cell r="C27">
            <v>0</v>
          </cell>
          <cell r="D27">
            <v>1</v>
          </cell>
          <cell r="E27">
            <v>1</v>
          </cell>
          <cell r="F27">
            <v>1</v>
          </cell>
          <cell r="G27">
            <v>0</v>
          </cell>
        </row>
        <row r="28">
          <cell r="A28" t="str">
            <v xml:space="preserve">      Other</v>
          </cell>
          <cell r="B28">
            <v>0</v>
          </cell>
          <cell r="C28">
            <v>1</v>
          </cell>
          <cell r="D28">
            <v>7</v>
          </cell>
          <cell r="E28">
            <v>7</v>
          </cell>
          <cell r="F28">
            <v>8</v>
          </cell>
          <cell r="G28">
            <v>11</v>
          </cell>
        </row>
        <row r="30">
          <cell r="A30" t="str">
            <v xml:space="preserve">   Fire-raising,vandalism etc : sub total</v>
          </cell>
          <cell r="B30">
            <v>0</v>
          </cell>
          <cell r="C30">
            <v>1</v>
          </cell>
          <cell r="D30">
            <v>4</v>
          </cell>
          <cell r="E30">
            <v>5</v>
          </cell>
          <cell r="F30">
            <v>9</v>
          </cell>
          <cell r="G30">
            <v>2</v>
          </cell>
        </row>
        <row r="31">
          <cell r="A31" t="str">
            <v xml:space="preserve">      Fire-raising</v>
          </cell>
          <cell r="B31">
            <v>0</v>
          </cell>
          <cell r="C31">
            <v>0</v>
          </cell>
          <cell r="D31">
            <v>1</v>
          </cell>
          <cell r="E31">
            <v>3</v>
          </cell>
          <cell r="F31">
            <v>1</v>
          </cell>
          <cell r="G31">
            <v>0</v>
          </cell>
        </row>
        <row r="32">
          <cell r="A32" t="str">
            <v xml:space="preserve">      Vandalism etc</v>
          </cell>
          <cell r="B32">
            <v>0</v>
          </cell>
          <cell r="C32">
            <v>1</v>
          </cell>
          <cell r="D32">
            <v>3</v>
          </cell>
          <cell r="E32">
            <v>2</v>
          </cell>
          <cell r="F32">
            <v>8</v>
          </cell>
          <cell r="G32">
            <v>2</v>
          </cell>
        </row>
        <row r="34">
          <cell r="A34" t="str">
            <v xml:space="preserve">   Other crimes : sub total</v>
          </cell>
          <cell r="B34">
            <v>0</v>
          </cell>
          <cell r="C34">
            <v>3</v>
          </cell>
          <cell r="D34">
            <v>4</v>
          </cell>
          <cell r="E34">
            <v>17</v>
          </cell>
          <cell r="F34">
            <v>22</v>
          </cell>
          <cell r="G34">
            <v>23</v>
          </cell>
        </row>
        <row r="35">
          <cell r="A35" t="str">
            <v xml:space="preserve">      Crimes against public justice</v>
          </cell>
          <cell r="B35">
            <v>0</v>
          </cell>
          <cell r="C35">
            <v>3</v>
          </cell>
          <cell r="D35">
            <v>2</v>
          </cell>
          <cell r="E35">
            <v>6</v>
          </cell>
          <cell r="F35">
            <v>7</v>
          </cell>
          <cell r="G35">
            <v>4</v>
          </cell>
        </row>
        <row r="36">
          <cell r="A36" t="str">
            <v xml:space="preserve">      Drugs related crimes</v>
          </cell>
          <cell r="B36">
            <v>0</v>
          </cell>
          <cell r="C36">
            <v>0</v>
          </cell>
          <cell r="D36">
            <v>2</v>
          </cell>
          <cell r="E36">
            <v>10</v>
          </cell>
          <cell r="F36">
            <v>14</v>
          </cell>
          <cell r="G36">
            <v>18</v>
          </cell>
        </row>
        <row r="37">
          <cell r="A37" t="str">
            <v xml:space="preserve">      Other</v>
          </cell>
          <cell r="B37">
            <v>0</v>
          </cell>
          <cell r="C37">
            <v>0</v>
          </cell>
          <cell r="D37">
            <v>0</v>
          </cell>
          <cell r="E37">
            <v>1</v>
          </cell>
          <cell r="F37">
            <v>1</v>
          </cell>
          <cell r="G37">
            <v>1</v>
          </cell>
        </row>
        <row r="39">
          <cell r="A39" t="str">
            <v>Total offences : sub total</v>
          </cell>
          <cell r="B39">
            <v>0</v>
          </cell>
          <cell r="C39">
            <v>8</v>
          </cell>
          <cell r="D39">
            <v>17</v>
          </cell>
          <cell r="E39">
            <v>38</v>
          </cell>
          <cell r="F39">
            <v>33</v>
          </cell>
          <cell r="G39">
            <v>33</v>
          </cell>
        </row>
        <row r="41">
          <cell r="A41" t="str">
            <v xml:space="preserve">   Miscellaneous offences : sub total</v>
          </cell>
          <cell r="B41">
            <v>0</v>
          </cell>
          <cell r="C41">
            <v>8</v>
          </cell>
          <cell r="D41">
            <v>11</v>
          </cell>
          <cell r="E41">
            <v>31</v>
          </cell>
          <cell r="F41">
            <v>22</v>
          </cell>
          <cell r="G41">
            <v>26</v>
          </cell>
        </row>
        <row r="42">
          <cell r="A42" t="str">
            <v xml:space="preserve">      Petty assault(2)</v>
          </cell>
          <cell r="B42">
            <v>0</v>
          </cell>
          <cell r="C42">
            <v>6</v>
          </cell>
          <cell r="D42">
            <v>9</v>
          </cell>
          <cell r="E42">
            <v>21</v>
          </cell>
          <cell r="F42">
            <v>13</v>
          </cell>
          <cell r="G42">
            <v>19</v>
          </cell>
        </row>
        <row r="43">
          <cell r="A43" t="str">
            <v xml:space="preserve">      Breach of the peace</v>
          </cell>
          <cell r="B43">
            <v>0</v>
          </cell>
          <cell r="C43">
            <v>2</v>
          </cell>
          <cell r="D43">
            <v>2</v>
          </cell>
          <cell r="E43">
            <v>8</v>
          </cell>
          <cell r="F43">
            <v>6</v>
          </cell>
          <cell r="G43">
            <v>7</v>
          </cell>
        </row>
        <row r="44">
          <cell r="A44" t="str">
            <v xml:space="preserve">      Drunkenness</v>
          </cell>
          <cell r="B44">
            <v>0</v>
          </cell>
          <cell r="C44">
            <v>0</v>
          </cell>
          <cell r="D44">
            <v>0</v>
          </cell>
          <cell r="E44">
            <v>0</v>
          </cell>
          <cell r="F44">
            <v>0</v>
          </cell>
          <cell r="G44">
            <v>0</v>
          </cell>
        </row>
        <row r="45">
          <cell r="A45" t="str">
            <v xml:space="preserve">      Other</v>
          </cell>
          <cell r="B45">
            <v>0</v>
          </cell>
          <cell r="C45">
            <v>0</v>
          </cell>
          <cell r="D45">
            <v>0</v>
          </cell>
          <cell r="E45">
            <v>2</v>
          </cell>
          <cell r="F45">
            <v>3</v>
          </cell>
          <cell r="G45">
            <v>0</v>
          </cell>
        </row>
        <row r="47">
          <cell r="A47" t="str">
            <v xml:space="preserve">   Motor vehicle offences : sub total </v>
          </cell>
          <cell r="B47">
            <v>0</v>
          </cell>
          <cell r="C47">
            <v>0</v>
          </cell>
          <cell r="D47">
            <v>6</v>
          </cell>
          <cell r="E47">
            <v>7</v>
          </cell>
          <cell r="F47">
            <v>11</v>
          </cell>
          <cell r="G47">
            <v>7</v>
          </cell>
        </row>
        <row r="48">
          <cell r="A48" t="str">
            <v xml:space="preserve">      Dangerous &amp; careless driving</v>
          </cell>
          <cell r="B48">
            <v>0</v>
          </cell>
          <cell r="C48">
            <v>0</v>
          </cell>
          <cell r="D48">
            <v>3</v>
          </cell>
          <cell r="E48">
            <v>0</v>
          </cell>
          <cell r="F48">
            <v>4</v>
          </cell>
          <cell r="G48">
            <v>1</v>
          </cell>
        </row>
        <row r="49">
          <cell r="A49" t="str">
            <v xml:space="preserve">      Drunk driving</v>
          </cell>
          <cell r="B49">
            <v>0</v>
          </cell>
          <cell r="C49">
            <v>0</v>
          </cell>
          <cell r="D49">
            <v>0</v>
          </cell>
          <cell r="E49">
            <v>0</v>
          </cell>
          <cell r="F49">
            <v>0</v>
          </cell>
          <cell r="G49">
            <v>0</v>
          </cell>
        </row>
        <row r="50">
          <cell r="A50" t="str">
            <v xml:space="preserve">      Speeding</v>
          </cell>
          <cell r="B50">
            <v>0</v>
          </cell>
          <cell r="C50">
            <v>0</v>
          </cell>
          <cell r="D50">
            <v>0</v>
          </cell>
          <cell r="E50">
            <v>0</v>
          </cell>
          <cell r="F50">
            <v>0</v>
          </cell>
          <cell r="G50">
            <v>0</v>
          </cell>
        </row>
        <row r="51">
          <cell r="A51" t="str">
            <v xml:space="preserve">      Unlawful use of vehicle</v>
          </cell>
          <cell r="B51">
            <v>0</v>
          </cell>
          <cell r="C51">
            <v>0</v>
          </cell>
          <cell r="D51">
            <v>3</v>
          </cell>
          <cell r="E51">
            <v>7</v>
          </cell>
          <cell r="F51">
            <v>7</v>
          </cell>
          <cell r="G51">
            <v>6</v>
          </cell>
        </row>
        <row r="52">
          <cell r="A52" t="str">
            <v xml:space="preserve">      Vehicle defect offences</v>
          </cell>
          <cell r="B52">
            <v>0</v>
          </cell>
          <cell r="C52">
            <v>0</v>
          </cell>
          <cell r="D52">
            <v>0</v>
          </cell>
          <cell r="E52">
            <v>0</v>
          </cell>
          <cell r="F52">
            <v>0</v>
          </cell>
          <cell r="G52">
            <v>0</v>
          </cell>
        </row>
        <row r="53">
          <cell r="A53" t="str">
            <v xml:space="preserve">      Other</v>
          </cell>
          <cell r="B53">
            <v>0</v>
          </cell>
          <cell r="C53">
            <v>0</v>
          </cell>
          <cell r="D53">
            <v>0</v>
          </cell>
          <cell r="E53">
            <v>0</v>
          </cell>
          <cell r="F53">
            <v>0</v>
          </cell>
          <cell r="G53">
            <v>0</v>
          </cell>
        </row>
        <row r="55">
          <cell r="A55" t="str">
            <v>Unknown Scottish charge</v>
          </cell>
          <cell r="B55">
            <v>0</v>
          </cell>
          <cell r="C55">
            <v>0</v>
          </cell>
          <cell r="D55">
            <v>2</v>
          </cell>
          <cell r="E55">
            <v>0</v>
          </cell>
          <cell r="F55">
            <v>0</v>
          </cell>
          <cell r="G55">
            <v>0</v>
          </cell>
        </row>
        <row r="57">
          <cell r="A57" t="str">
            <v>Other Jurisdiction</v>
          </cell>
          <cell r="B57">
            <v>0</v>
          </cell>
          <cell r="C57">
            <v>0</v>
          </cell>
          <cell r="D57">
            <v>0</v>
          </cell>
          <cell r="E57">
            <v>0</v>
          </cell>
          <cell r="F57">
            <v>1</v>
          </cell>
          <cell r="G57">
            <v>0</v>
          </cell>
        </row>
        <row r="60">
          <cell r="A60" t="str">
            <v xml:space="preserve">Population by main crime and age breakdown as at 30 June 1997 </v>
          </cell>
        </row>
        <row r="61">
          <cell r="A61" t="str">
            <v>Female</v>
          </cell>
        </row>
        <row r="62">
          <cell r="B62" t="str">
            <v>Under 16</v>
          </cell>
          <cell r="C62" t="str">
            <v>16, &lt;17</v>
          </cell>
          <cell r="D62" t="str">
            <v>17, &lt;18</v>
          </cell>
          <cell r="E62" t="str">
            <v>18, &lt; 19</v>
          </cell>
          <cell r="F62" t="str">
            <v>19, &lt;20</v>
          </cell>
          <cell r="G62" t="str">
            <v>20,&lt;21</v>
          </cell>
        </row>
        <row r="63">
          <cell r="A63" t="str">
            <v>Crime/offence</v>
          </cell>
        </row>
        <row r="65">
          <cell r="A65" t="str">
            <v>Total crimes &amp; offences</v>
          </cell>
          <cell r="B65">
            <v>0</v>
          </cell>
          <cell r="C65">
            <v>4</v>
          </cell>
          <cell r="D65">
            <v>5</v>
          </cell>
          <cell r="E65">
            <v>9</v>
          </cell>
          <cell r="F65">
            <v>8</v>
          </cell>
          <cell r="G65">
            <v>4</v>
          </cell>
        </row>
        <row r="67">
          <cell r="A67" t="str">
            <v>Total crimes : sub total</v>
          </cell>
          <cell r="B67">
            <v>0</v>
          </cell>
          <cell r="C67">
            <v>3</v>
          </cell>
          <cell r="D67">
            <v>5</v>
          </cell>
          <cell r="E67">
            <v>5</v>
          </cell>
          <cell r="F67">
            <v>7</v>
          </cell>
          <cell r="G67">
            <v>4</v>
          </cell>
        </row>
        <row r="69">
          <cell r="A69" t="str">
            <v xml:space="preserve">   Non-sexual crimes of violence : sub total</v>
          </cell>
          <cell r="B69">
            <v>0</v>
          </cell>
          <cell r="C69">
            <v>1</v>
          </cell>
          <cell r="D69">
            <v>2</v>
          </cell>
          <cell r="E69">
            <v>1</v>
          </cell>
          <cell r="F69">
            <v>3</v>
          </cell>
          <cell r="G69">
            <v>1</v>
          </cell>
        </row>
        <row r="70">
          <cell r="A70" t="str">
            <v xml:space="preserve">      Homicide</v>
          </cell>
          <cell r="B70">
            <v>0</v>
          </cell>
          <cell r="C70">
            <v>0</v>
          </cell>
          <cell r="D70">
            <v>0</v>
          </cell>
          <cell r="E70">
            <v>0</v>
          </cell>
          <cell r="F70">
            <v>0</v>
          </cell>
          <cell r="G70">
            <v>0</v>
          </cell>
        </row>
        <row r="71">
          <cell r="A71" t="str">
            <v xml:space="preserve">      Serious assault(2) and attempted murder</v>
          </cell>
          <cell r="B71">
            <v>0</v>
          </cell>
          <cell r="C71">
            <v>1</v>
          </cell>
          <cell r="D71">
            <v>2</v>
          </cell>
          <cell r="E71">
            <v>1</v>
          </cell>
          <cell r="F71">
            <v>1</v>
          </cell>
          <cell r="G71">
            <v>1</v>
          </cell>
        </row>
        <row r="72">
          <cell r="A72" t="str">
            <v xml:space="preserve">      Handling offensive weapons </v>
          </cell>
          <cell r="B72">
            <v>0</v>
          </cell>
          <cell r="C72">
            <v>0</v>
          </cell>
          <cell r="D72">
            <v>0</v>
          </cell>
          <cell r="E72">
            <v>0</v>
          </cell>
          <cell r="F72">
            <v>0</v>
          </cell>
          <cell r="G72">
            <v>0</v>
          </cell>
        </row>
        <row r="73">
          <cell r="A73" t="str">
            <v xml:space="preserve">      Robbery</v>
          </cell>
          <cell r="B73">
            <v>0</v>
          </cell>
          <cell r="C73">
            <v>0</v>
          </cell>
          <cell r="D73">
            <v>0</v>
          </cell>
          <cell r="E73">
            <v>0</v>
          </cell>
          <cell r="F73">
            <v>2</v>
          </cell>
          <cell r="G73">
            <v>0</v>
          </cell>
        </row>
        <row r="74">
          <cell r="A74" t="str">
            <v xml:space="preserve">      Other</v>
          </cell>
          <cell r="B74">
            <v>0</v>
          </cell>
          <cell r="C74">
            <v>0</v>
          </cell>
          <cell r="D74">
            <v>0</v>
          </cell>
          <cell r="E74">
            <v>0</v>
          </cell>
          <cell r="F74">
            <v>0</v>
          </cell>
          <cell r="G74">
            <v>0</v>
          </cell>
        </row>
        <row r="76">
          <cell r="A76" t="str">
            <v xml:space="preserve">   Crimes of indecency : sub total</v>
          </cell>
          <cell r="B76">
            <v>0</v>
          </cell>
          <cell r="C76">
            <v>0</v>
          </cell>
          <cell r="D76">
            <v>0</v>
          </cell>
          <cell r="E76">
            <v>0</v>
          </cell>
          <cell r="F76">
            <v>0</v>
          </cell>
          <cell r="G76">
            <v>1</v>
          </cell>
        </row>
        <row r="77">
          <cell r="A77" t="str">
            <v xml:space="preserve">      Sexual assault </v>
          </cell>
          <cell r="B77">
            <v>0</v>
          </cell>
          <cell r="C77">
            <v>0</v>
          </cell>
          <cell r="D77">
            <v>0</v>
          </cell>
          <cell r="E77">
            <v>0</v>
          </cell>
          <cell r="F77">
            <v>0</v>
          </cell>
          <cell r="G77">
            <v>0</v>
          </cell>
        </row>
        <row r="78">
          <cell r="A78" t="str">
            <v xml:space="preserve">      Lewd &amp; libidinous practices</v>
          </cell>
          <cell r="B78">
            <v>0</v>
          </cell>
          <cell r="C78">
            <v>0</v>
          </cell>
          <cell r="D78">
            <v>0</v>
          </cell>
          <cell r="E78">
            <v>0</v>
          </cell>
          <cell r="F78">
            <v>0</v>
          </cell>
          <cell r="G78">
            <v>0</v>
          </cell>
        </row>
        <row r="79">
          <cell r="A79" t="str">
            <v xml:space="preserve">      Other</v>
          </cell>
          <cell r="B79">
            <v>0</v>
          </cell>
          <cell r="C79">
            <v>0</v>
          </cell>
          <cell r="D79">
            <v>0</v>
          </cell>
          <cell r="E79">
            <v>0</v>
          </cell>
          <cell r="F79">
            <v>0</v>
          </cell>
          <cell r="G79">
            <v>1</v>
          </cell>
        </row>
        <row r="81">
          <cell r="A81" t="str">
            <v xml:space="preserve">   Crimes of dishonesty : sub total</v>
          </cell>
          <cell r="B81">
            <v>0</v>
          </cell>
          <cell r="C81">
            <v>2</v>
          </cell>
          <cell r="D81">
            <v>3</v>
          </cell>
          <cell r="E81">
            <v>4</v>
          </cell>
          <cell r="F81">
            <v>4</v>
          </cell>
          <cell r="G81">
            <v>2</v>
          </cell>
        </row>
        <row r="82">
          <cell r="A82" t="str">
            <v xml:space="preserve">      Housebreaking</v>
          </cell>
          <cell r="B82">
            <v>0</v>
          </cell>
          <cell r="C82">
            <v>0</v>
          </cell>
          <cell r="D82">
            <v>1</v>
          </cell>
          <cell r="E82">
            <v>0</v>
          </cell>
          <cell r="F82">
            <v>0</v>
          </cell>
          <cell r="G82">
            <v>0</v>
          </cell>
        </row>
        <row r="83">
          <cell r="A83" t="str">
            <v xml:space="preserve">      Theft by opening lockfast places</v>
          </cell>
          <cell r="B83">
            <v>0</v>
          </cell>
          <cell r="C83">
            <v>0</v>
          </cell>
          <cell r="D83">
            <v>0</v>
          </cell>
          <cell r="E83">
            <v>0</v>
          </cell>
          <cell r="F83">
            <v>0</v>
          </cell>
          <cell r="G83">
            <v>0</v>
          </cell>
        </row>
        <row r="84">
          <cell r="A84" t="str">
            <v xml:space="preserve">      Theft of a motor vehicle</v>
          </cell>
          <cell r="B84">
            <v>0</v>
          </cell>
          <cell r="C84">
            <v>1</v>
          </cell>
          <cell r="D84">
            <v>1</v>
          </cell>
          <cell r="E84">
            <v>0</v>
          </cell>
          <cell r="F84">
            <v>0</v>
          </cell>
          <cell r="G84">
            <v>0</v>
          </cell>
        </row>
        <row r="85">
          <cell r="A85" t="str">
            <v xml:space="preserve">      Other theft</v>
          </cell>
          <cell r="B85">
            <v>0</v>
          </cell>
          <cell r="C85">
            <v>1</v>
          </cell>
          <cell r="D85">
            <v>1</v>
          </cell>
          <cell r="E85">
            <v>3</v>
          </cell>
          <cell r="F85">
            <v>4</v>
          </cell>
          <cell r="G85">
            <v>2</v>
          </cell>
        </row>
        <row r="86">
          <cell r="A86" t="str">
            <v xml:space="preserve">      Fraud</v>
          </cell>
          <cell r="B86">
            <v>0</v>
          </cell>
          <cell r="C86">
            <v>0</v>
          </cell>
          <cell r="D86">
            <v>0</v>
          </cell>
          <cell r="E86">
            <v>1</v>
          </cell>
          <cell r="F86">
            <v>0</v>
          </cell>
          <cell r="G86">
            <v>0</v>
          </cell>
        </row>
        <row r="87">
          <cell r="A87" t="str">
            <v xml:space="preserve">      Other</v>
          </cell>
          <cell r="B87">
            <v>0</v>
          </cell>
          <cell r="C87">
            <v>0</v>
          </cell>
          <cell r="D87">
            <v>0</v>
          </cell>
          <cell r="E87">
            <v>0</v>
          </cell>
          <cell r="F87">
            <v>0</v>
          </cell>
          <cell r="G87">
            <v>0</v>
          </cell>
        </row>
        <row r="89">
          <cell r="A89" t="str">
            <v xml:space="preserve">   Fire-raising,vandalism etc : sub total</v>
          </cell>
          <cell r="B89">
            <v>0</v>
          </cell>
          <cell r="C89">
            <v>0</v>
          </cell>
          <cell r="D89">
            <v>0</v>
          </cell>
          <cell r="E89">
            <v>0</v>
          </cell>
          <cell r="F89">
            <v>0</v>
          </cell>
          <cell r="G89">
            <v>0</v>
          </cell>
        </row>
        <row r="90">
          <cell r="A90" t="str">
            <v xml:space="preserve">      Fire-raising</v>
          </cell>
          <cell r="B90">
            <v>0</v>
          </cell>
          <cell r="C90">
            <v>0</v>
          </cell>
          <cell r="D90">
            <v>0</v>
          </cell>
          <cell r="E90">
            <v>0</v>
          </cell>
          <cell r="F90">
            <v>0</v>
          </cell>
          <cell r="G90">
            <v>0</v>
          </cell>
        </row>
        <row r="91">
          <cell r="A91" t="str">
            <v xml:space="preserve">      Vandalism etc</v>
          </cell>
          <cell r="B91">
            <v>0</v>
          </cell>
          <cell r="C91">
            <v>0</v>
          </cell>
          <cell r="D91">
            <v>0</v>
          </cell>
          <cell r="E91">
            <v>0</v>
          </cell>
          <cell r="F91">
            <v>0</v>
          </cell>
          <cell r="G91">
            <v>0</v>
          </cell>
        </row>
        <row r="93">
          <cell r="A93" t="str">
            <v xml:space="preserve">   Other crimes : sub total</v>
          </cell>
          <cell r="B93">
            <v>0</v>
          </cell>
          <cell r="C93">
            <v>0</v>
          </cell>
          <cell r="D93">
            <v>0</v>
          </cell>
          <cell r="E93">
            <v>0</v>
          </cell>
          <cell r="F93">
            <v>0</v>
          </cell>
          <cell r="G93">
            <v>0</v>
          </cell>
        </row>
        <row r="94">
          <cell r="A94" t="str">
            <v xml:space="preserve">      Crimes against public justice</v>
          </cell>
          <cell r="B94">
            <v>0</v>
          </cell>
          <cell r="C94">
            <v>0</v>
          </cell>
          <cell r="D94">
            <v>0</v>
          </cell>
          <cell r="E94">
            <v>0</v>
          </cell>
          <cell r="F94">
            <v>0</v>
          </cell>
          <cell r="G94">
            <v>0</v>
          </cell>
        </row>
        <row r="95">
          <cell r="A95" t="str">
            <v xml:space="preserve">      Drugs related crimes</v>
          </cell>
          <cell r="B95">
            <v>0</v>
          </cell>
          <cell r="C95">
            <v>0</v>
          </cell>
          <cell r="D95">
            <v>0</v>
          </cell>
          <cell r="E95">
            <v>0</v>
          </cell>
          <cell r="F95">
            <v>0</v>
          </cell>
          <cell r="G95">
            <v>0</v>
          </cell>
        </row>
        <row r="96">
          <cell r="A96" t="str">
            <v xml:space="preserve">      Other</v>
          </cell>
          <cell r="B96">
            <v>0</v>
          </cell>
          <cell r="C96">
            <v>0</v>
          </cell>
          <cell r="D96">
            <v>0</v>
          </cell>
          <cell r="E96">
            <v>0</v>
          </cell>
          <cell r="F96">
            <v>0</v>
          </cell>
          <cell r="G96">
            <v>0</v>
          </cell>
        </row>
        <row r="98">
          <cell r="A98" t="str">
            <v>Total offences : sub total</v>
          </cell>
          <cell r="B98">
            <v>0</v>
          </cell>
          <cell r="C98">
            <v>1</v>
          </cell>
          <cell r="D98">
            <v>0</v>
          </cell>
          <cell r="E98">
            <v>4</v>
          </cell>
          <cell r="F98">
            <v>1</v>
          </cell>
          <cell r="G98">
            <v>0</v>
          </cell>
        </row>
        <row r="100">
          <cell r="A100" t="str">
            <v xml:space="preserve">   Miscellaneous offences : sub total</v>
          </cell>
          <cell r="B100">
            <v>0</v>
          </cell>
          <cell r="C100">
            <v>1</v>
          </cell>
          <cell r="D100">
            <v>0</v>
          </cell>
          <cell r="E100">
            <v>4</v>
          </cell>
          <cell r="F100">
            <v>1</v>
          </cell>
          <cell r="G100">
            <v>0</v>
          </cell>
        </row>
        <row r="101">
          <cell r="A101" t="str">
            <v xml:space="preserve">      Petty assault(2)</v>
          </cell>
          <cell r="B101">
            <v>0</v>
          </cell>
          <cell r="C101">
            <v>1</v>
          </cell>
          <cell r="D101">
            <v>0</v>
          </cell>
          <cell r="E101">
            <v>3</v>
          </cell>
          <cell r="F101">
            <v>1</v>
          </cell>
          <cell r="G101">
            <v>0</v>
          </cell>
        </row>
        <row r="102">
          <cell r="A102" t="str">
            <v xml:space="preserve">      Breach of the peace</v>
          </cell>
          <cell r="B102">
            <v>0</v>
          </cell>
          <cell r="C102">
            <v>0</v>
          </cell>
          <cell r="D102">
            <v>0</v>
          </cell>
          <cell r="E102">
            <v>1</v>
          </cell>
          <cell r="F102">
            <v>0</v>
          </cell>
          <cell r="G102">
            <v>0</v>
          </cell>
        </row>
        <row r="103">
          <cell r="A103" t="str">
            <v xml:space="preserve">      Drunkenness</v>
          </cell>
          <cell r="B103">
            <v>0</v>
          </cell>
          <cell r="C103">
            <v>0</v>
          </cell>
          <cell r="D103">
            <v>0</v>
          </cell>
          <cell r="E103">
            <v>0</v>
          </cell>
          <cell r="F103">
            <v>0</v>
          </cell>
          <cell r="G103">
            <v>0</v>
          </cell>
        </row>
        <row r="104">
          <cell r="A104" t="str">
            <v xml:space="preserve">      Other</v>
          </cell>
          <cell r="B104">
            <v>0</v>
          </cell>
          <cell r="C104">
            <v>0</v>
          </cell>
          <cell r="D104">
            <v>0</v>
          </cell>
          <cell r="E104">
            <v>0</v>
          </cell>
          <cell r="F104">
            <v>0</v>
          </cell>
          <cell r="G104">
            <v>0</v>
          </cell>
        </row>
        <row r="106">
          <cell r="A106" t="str">
            <v xml:space="preserve">   Motor vehicle offences : sub total </v>
          </cell>
          <cell r="B106">
            <v>0</v>
          </cell>
          <cell r="C106">
            <v>0</v>
          </cell>
          <cell r="D106">
            <v>0</v>
          </cell>
          <cell r="E106">
            <v>0</v>
          </cell>
          <cell r="F106">
            <v>0</v>
          </cell>
          <cell r="G106">
            <v>0</v>
          </cell>
        </row>
        <row r="107">
          <cell r="A107" t="str">
            <v xml:space="preserve">      Dangerous &amp; careless driving</v>
          </cell>
          <cell r="B107">
            <v>0</v>
          </cell>
          <cell r="C107">
            <v>0</v>
          </cell>
          <cell r="D107">
            <v>0</v>
          </cell>
          <cell r="E107">
            <v>0</v>
          </cell>
          <cell r="F107">
            <v>0</v>
          </cell>
          <cell r="G107">
            <v>0</v>
          </cell>
        </row>
        <row r="108">
          <cell r="A108" t="str">
            <v xml:space="preserve">      Drunk driving</v>
          </cell>
          <cell r="B108">
            <v>0</v>
          </cell>
          <cell r="C108">
            <v>0</v>
          </cell>
          <cell r="D108">
            <v>0</v>
          </cell>
          <cell r="E108">
            <v>0</v>
          </cell>
          <cell r="F108">
            <v>0</v>
          </cell>
          <cell r="G108">
            <v>0</v>
          </cell>
        </row>
        <row r="109">
          <cell r="A109" t="str">
            <v xml:space="preserve">      Speeding</v>
          </cell>
          <cell r="B109">
            <v>0</v>
          </cell>
          <cell r="C109">
            <v>0</v>
          </cell>
          <cell r="D109">
            <v>0</v>
          </cell>
          <cell r="E109">
            <v>0</v>
          </cell>
          <cell r="F109">
            <v>0</v>
          </cell>
          <cell r="G109">
            <v>0</v>
          </cell>
        </row>
        <row r="110">
          <cell r="A110" t="str">
            <v xml:space="preserve">      Unlawful use of vehicle</v>
          </cell>
          <cell r="B110">
            <v>0</v>
          </cell>
          <cell r="C110">
            <v>0</v>
          </cell>
          <cell r="D110">
            <v>0</v>
          </cell>
          <cell r="E110">
            <v>0</v>
          </cell>
          <cell r="F110">
            <v>0</v>
          </cell>
          <cell r="G110">
            <v>0</v>
          </cell>
        </row>
        <row r="111">
          <cell r="A111" t="str">
            <v xml:space="preserve">      Vehicle defect offences</v>
          </cell>
          <cell r="B111">
            <v>0</v>
          </cell>
          <cell r="C111">
            <v>0</v>
          </cell>
          <cell r="D111">
            <v>0</v>
          </cell>
          <cell r="E111">
            <v>0</v>
          </cell>
          <cell r="F111">
            <v>0</v>
          </cell>
          <cell r="G111">
            <v>0</v>
          </cell>
        </row>
        <row r="112">
          <cell r="A112" t="str">
            <v xml:space="preserve">      Other</v>
          </cell>
          <cell r="B112">
            <v>0</v>
          </cell>
          <cell r="C112">
            <v>0</v>
          </cell>
          <cell r="D112">
            <v>0</v>
          </cell>
          <cell r="E112">
            <v>0</v>
          </cell>
          <cell r="F112">
            <v>0</v>
          </cell>
          <cell r="G112">
            <v>0</v>
          </cell>
        </row>
        <row r="114">
          <cell r="A114" t="str">
            <v>Unknown Scottish charge</v>
          </cell>
          <cell r="B114">
            <v>0</v>
          </cell>
          <cell r="C114">
            <v>0</v>
          </cell>
          <cell r="D114">
            <v>0</v>
          </cell>
          <cell r="E114">
            <v>0</v>
          </cell>
          <cell r="F114">
            <v>0</v>
          </cell>
          <cell r="G114">
            <v>0</v>
          </cell>
        </row>
        <row r="116">
          <cell r="A116" t="str">
            <v>Other Jurisdiction</v>
          </cell>
          <cell r="B116">
            <v>0</v>
          </cell>
          <cell r="C116">
            <v>0</v>
          </cell>
          <cell r="D116">
            <v>0</v>
          </cell>
          <cell r="E116">
            <v>0</v>
          </cell>
          <cell r="F116">
            <v>0</v>
          </cell>
          <cell r="G116">
            <v>0</v>
          </cell>
        </row>
        <row r="119">
          <cell r="A119" t="str">
            <v xml:space="preserve">Population by main crime and age breakdown as at 30 June 1997 </v>
          </cell>
        </row>
        <row r="120">
          <cell r="A120" t="str">
            <v>TOTAL</v>
          </cell>
        </row>
        <row r="121">
          <cell r="B121" t="str">
            <v>Under 16</v>
          </cell>
          <cell r="C121" t="str">
            <v>16, &lt;17</v>
          </cell>
          <cell r="D121" t="str">
            <v>17, &lt;18</v>
          </cell>
          <cell r="E121" t="str">
            <v>18,&lt;19</v>
          </cell>
          <cell r="F121" t="str">
            <v>19, &lt;20</v>
          </cell>
          <cell r="G121" t="str">
            <v>20,&lt;21</v>
          </cell>
        </row>
        <row r="122">
          <cell r="A122" t="str">
            <v>Crime/offence</v>
          </cell>
        </row>
        <row r="124">
          <cell r="A124" t="str">
            <v>Total crimes &amp; offences</v>
          </cell>
          <cell r="B124">
            <v>2</v>
          </cell>
          <cell r="C124">
            <v>78</v>
          </cell>
          <cell r="D124">
            <v>181</v>
          </cell>
          <cell r="E124">
            <v>271</v>
          </cell>
          <cell r="F124">
            <v>280</v>
          </cell>
          <cell r="G124">
            <v>243</v>
          </cell>
        </row>
        <row r="126">
          <cell r="A126" t="str">
            <v>Total crimes : sub total</v>
          </cell>
          <cell r="B126">
            <v>2</v>
          </cell>
          <cell r="C126">
            <v>69</v>
          </cell>
          <cell r="D126">
            <v>162</v>
          </cell>
          <cell r="E126">
            <v>229</v>
          </cell>
          <cell r="F126">
            <v>245</v>
          </cell>
          <cell r="G126">
            <v>210</v>
          </cell>
        </row>
        <row r="128">
          <cell r="A128" t="str">
            <v xml:space="preserve">   Non-sexual crimes of violence : sub total</v>
          </cell>
          <cell r="B128">
            <v>1</v>
          </cell>
          <cell r="C128">
            <v>29</v>
          </cell>
          <cell r="D128">
            <v>79</v>
          </cell>
          <cell r="E128">
            <v>94</v>
          </cell>
          <cell r="F128">
            <v>110</v>
          </cell>
          <cell r="G128">
            <v>103</v>
          </cell>
        </row>
        <row r="129">
          <cell r="A129" t="str">
            <v xml:space="preserve">      Homicide</v>
          </cell>
          <cell r="B129">
            <v>0</v>
          </cell>
          <cell r="C129">
            <v>3</v>
          </cell>
          <cell r="D129">
            <v>10</v>
          </cell>
          <cell r="E129">
            <v>11</v>
          </cell>
          <cell r="F129">
            <v>16</v>
          </cell>
          <cell r="G129">
            <v>15</v>
          </cell>
        </row>
        <row r="130">
          <cell r="A130" t="str">
            <v xml:space="preserve">      Serious assault(2) and attempted murder</v>
          </cell>
          <cell r="B130">
            <v>1</v>
          </cell>
          <cell r="C130">
            <v>15</v>
          </cell>
          <cell r="D130">
            <v>37</v>
          </cell>
          <cell r="E130">
            <v>27</v>
          </cell>
          <cell r="F130">
            <v>44</v>
          </cell>
          <cell r="G130">
            <v>43</v>
          </cell>
        </row>
        <row r="131">
          <cell r="A131" t="str">
            <v xml:space="preserve">      Handling offensive weapons </v>
          </cell>
          <cell r="B131">
            <v>0</v>
          </cell>
          <cell r="C131">
            <v>3</v>
          </cell>
          <cell r="D131">
            <v>10</v>
          </cell>
          <cell r="E131">
            <v>8</v>
          </cell>
          <cell r="F131">
            <v>11</v>
          </cell>
          <cell r="G131">
            <v>9</v>
          </cell>
        </row>
        <row r="132">
          <cell r="A132" t="str">
            <v xml:space="preserve">      Robbery</v>
          </cell>
          <cell r="B132">
            <v>0</v>
          </cell>
          <cell r="C132">
            <v>6</v>
          </cell>
          <cell r="D132">
            <v>21</v>
          </cell>
          <cell r="E132">
            <v>48</v>
          </cell>
          <cell r="F132">
            <v>39</v>
          </cell>
          <cell r="G132">
            <v>33</v>
          </cell>
        </row>
        <row r="133">
          <cell r="A133" t="str">
            <v xml:space="preserve">      Other</v>
          </cell>
          <cell r="B133">
            <v>0</v>
          </cell>
          <cell r="C133">
            <v>2</v>
          </cell>
          <cell r="D133">
            <v>1</v>
          </cell>
          <cell r="E133">
            <v>0</v>
          </cell>
          <cell r="F133">
            <v>0</v>
          </cell>
          <cell r="G133">
            <v>3</v>
          </cell>
        </row>
        <row r="135">
          <cell r="A135" t="str">
            <v xml:space="preserve">   Crimes of indecency : sub total</v>
          </cell>
          <cell r="B135">
            <v>0</v>
          </cell>
          <cell r="C135">
            <v>2</v>
          </cell>
          <cell r="D135">
            <v>1</v>
          </cell>
          <cell r="E135">
            <v>6</v>
          </cell>
          <cell r="F135">
            <v>4</v>
          </cell>
          <cell r="G135">
            <v>7</v>
          </cell>
        </row>
        <row r="136">
          <cell r="A136" t="str">
            <v xml:space="preserve">      Sexual assault </v>
          </cell>
          <cell r="B136">
            <v>0</v>
          </cell>
          <cell r="C136">
            <v>2</v>
          </cell>
          <cell r="D136">
            <v>0</v>
          </cell>
          <cell r="E136">
            <v>6</v>
          </cell>
          <cell r="F136">
            <v>4</v>
          </cell>
          <cell r="G136">
            <v>5</v>
          </cell>
        </row>
        <row r="137">
          <cell r="A137" t="str">
            <v xml:space="preserve">      Lewd &amp; libidinous practices</v>
          </cell>
          <cell r="B137">
            <v>0</v>
          </cell>
          <cell r="C137">
            <v>0</v>
          </cell>
          <cell r="D137">
            <v>1</v>
          </cell>
          <cell r="E137">
            <v>0</v>
          </cell>
          <cell r="F137">
            <v>0</v>
          </cell>
          <cell r="G137">
            <v>1</v>
          </cell>
        </row>
        <row r="138">
          <cell r="A138" t="str">
            <v xml:space="preserve">      Other</v>
          </cell>
          <cell r="B138">
            <v>0</v>
          </cell>
          <cell r="C138">
            <v>0</v>
          </cell>
          <cell r="D138">
            <v>0</v>
          </cell>
          <cell r="E138">
            <v>0</v>
          </cell>
          <cell r="F138">
            <v>0</v>
          </cell>
          <cell r="G138">
            <v>1</v>
          </cell>
        </row>
        <row r="140">
          <cell r="A140" t="str">
            <v xml:space="preserve">   Crimes of dishonesty : sub total</v>
          </cell>
          <cell r="B140">
            <v>1</v>
          </cell>
          <cell r="C140">
            <v>34</v>
          </cell>
          <cell r="D140">
            <v>74</v>
          </cell>
          <cell r="E140">
            <v>107</v>
          </cell>
          <cell r="F140">
            <v>100</v>
          </cell>
          <cell r="G140">
            <v>75</v>
          </cell>
        </row>
        <row r="141">
          <cell r="A141" t="str">
            <v xml:space="preserve">      Housebreaking</v>
          </cell>
          <cell r="B141">
            <v>0</v>
          </cell>
          <cell r="C141">
            <v>6</v>
          </cell>
          <cell r="D141">
            <v>32</v>
          </cell>
          <cell r="E141">
            <v>35</v>
          </cell>
          <cell r="F141">
            <v>35</v>
          </cell>
          <cell r="G141">
            <v>26</v>
          </cell>
        </row>
        <row r="142">
          <cell r="A142" t="str">
            <v xml:space="preserve">      Theft by opening lockfast places</v>
          </cell>
          <cell r="B142">
            <v>1</v>
          </cell>
          <cell r="C142">
            <v>3</v>
          </cell>
          <cell r="D142">
            <v>5</v>
          </cell>
          <cell r="E142">
            <v>11</v>
          </cell>
          <cell r="F142">
            <v>10</v>
          </cell>
          <cell r="G142">
            <v>9</v>
          </cell>
        </row>
        <row r="143">
          <cell r="A143" t="str">
            <v xml:space="preserve">      Theft of a motor vehicle</v>
          </cell>
          <cell r="B143">
            <v>0</v>
          </cell>
          <cell r="C143">
            <v>13</v>
          </cell>
          <cell r="D143">
            <v>18</v>
          </cell>
          <cell r="E143">
            <v>25</v>
          </cell>
          <cell r="F143">
            <v>20</v>
          </cell>
          <cell r="G143">
            <v>11</v>
          </cell>
        </row>
        <row r="144">
          <cell r="A144" t="str">
            <v xml:space="preserve">      Other theft</v>
          </cell>
          <cell r="B144">
            <v>0</v>
          </cell>
          <cell r="C144">
            <v>11</v>
          </cell>
          <cell r="D144">
            <v>11</v>
          </cell>
          <cell r="E144">
            <v>27</v>
          </cell>
          <cell r="F144">
            <v>26</v>
          </cell>
          <cell r="G144">
            <v>18</v>
          </cell>
        </row>
        <row r="145">
          <cell r="A145" t="str">
            <v xml:space="preserve">      Fraud</v>
          </cell>
          <cell r="B145">
            <v>0</v>
          </cell>
          <cell r="C145">
            <v>0</v>
          </cell>
          <cell r="D145">
            <v>1</v>
          </cell>
          <cell r="E145">
            <v>2</v>
          </cell>
          <cell r="F145">
            <v>1</v>
          </cell>
          <cell r="G145">
            <v>0</v>
          </cell>
        </row>
        <row r="146">
          <cell r="A146" t="str">
            <v xml:space="preserve">      Other</v>
          </cell>
          <cell r="B146">
            <v>0</v>
          </cell>
          <cell r="C146">
            <v>1</v>
          </cell>
          <cell r="D146">
            <v>7</v>
          </cell>
          <cell r="E146">
            <v>7</v>
          </cell>
          <cell r="F146">
            <v>8</v>
          </cell>
          <cell r="G146">
            <v>11</v>
          </cell>
        </row>
        <row r="148">
          <cell r="A148" t="str">
            <v xml:space="preserve">   Fire-raising,vandalism etc : sub total</v>
          </cell>
          <cell r="B148">
            <v>0</v>
          </cell>
          <cell r="C148">
            <v>1</v>
          </cell>
          <cell r="D148">
            <v>4</v>
          </cell>
          <cell r="E148">
            <v>5</v>
          </cell>
          <cell r="F148">
            <v>9</v>
          </cell>
          <cell r="G148">
            <v>2</v>
          </cell>
        </row>
        <row r="149">
          <cell r="A149" t="str">
            <v xml:space="preserve">      Fire-raising</v>
          </cell>
          <cell r="B149">
            <v>0</v>
          </cell>
          <cell r="C149">
            <v>0</v>
          </cell>
          <cell r="D149">
            <v>1</v>
          </cell>
          <cell r="E149">
            <v>3</v>
          </cell>
          <cell r="F149">
            <v>1</v>
          </cell>
          <cell r="G149">
            <v>0</v>
          </cell>
        </row>
        <row r="150">
          <cell r="A150" t="str">
            <v xml:space="preserve">      Vandalism etc</v>
          </cell>
          <cell r="B150">
            <v>0</v>
          </cell>
          <cell r="C150">
            <v>1</v>
          </cell>
          <cell r="D150">
            <v>3</v>
          </cell>
          <cell r="E150">
            <v>2</v>
          </cell>
          <cell r="F150">
            <v>8</v>
          </cell>
          <cell r="G150">
            <v>2</v>
          </cell>
        </row>
        <row r="152">
          <cell r="A152" t="str">
            <v xml:space="preserve">   Other crimes : sub total</v>
          </cell>
          <cell r="B152">
            <v>0</v>
          </cell>
          <cell r="C152">
            <v>3</v>
          </cell>
          <cell r="D152">
            <v>4</v>
          </cell>
          <cell r="E152">
            <v>17</v>
          </cell>
          <cell r="F152">
            <v>22</v>
          </cell>
          <cell r="G152">
            <v>23</v>
          </cell>
        </row>
        <row r="153">
          <cell r="A153" t="str">
            <v xml:space="preserve">      Crimes against public justice</v>
          </cell>
          <cell r="B153">
            <v>0</v>
          </cell>
          <cell r="C153">
            <v>3</v>
          </cell>
          <cell r="D153">
            <v>2</v>
          </cell>
          <cell r="E153">
            <v>6</v>
          </cell>
          <cell r="F153">
            <v>7</v>
          </cell>
          <cell r="G153">
            <v>4</v>
          </cell>
        </row>
        <row r="154">
          <cell r="A154" t="str">
            <v xml:space="preserve">      Drugs related crimes</v>
          </cell>
          <cell r="B154">
            <v>0</v>
          </cell>
          <cell r="C154">
            <v>0</v>
          </cell>
          <cell r="D154">
            <v>2</v>
          </cell>
          <cell r="E154">
            <v>10</v>
          </cell>
          <cell r="F154">
            <v>14</v>
          </cell>
          <cell r="G154">
            <v>18</v>
          </cell>
        </row>
        <row r="155">
          <cell r="A155" t="str">
            <v xml:space="preserve">      Other</v>
          </cell>
          <cell r="B155">
            <v>0</v>
          </cell>
          <cell r="C155">
            <v>0</v>
          </cell>
          <cell r="D155">
            <v>0</v>
          </cell>
          <cell r="E155">
            <v>1</v>
          </cell>
          <cell r="F155">
            <v>1</v>
          </cell>
          <cell r="G155">
            <v>1</v>
          </cell>
        </row>
        <row r="157">
          <cell r="A157" t="str">
            <v>Total offences : sub total</v>
          </cell>
          <cell r="B157">
            <v>0</v>
          </cell>
          <cell r="C157">
            <v>9</v>
          </cell>
          <cell r="D157">
            <v>17</v>
          </cell>
          <cell r="E157">
            <v>42</v>
          </cell>
          <cell r="F157">
            <v>34</v>
          </cell>
          <cell r="G157">
            <v>33</v>
          </cell>
        </row>
        <row r="159">
          <cell r="A159" t="str">
            <v xml:space="preserve">   Miscellaneous offences : sub total</v>
          </cell>
          <cell r="B159">
            <v>0</v>
          </cell>
          <cell r="C159">
            <v>9</v>
          </cell>
          <cell r="D159">
            <v>11</v>
          </cell>
          <cell r="E159">
            <v>35</v>
          </cell>
          <cell r="F159">
            <v>23</v>
          </cell>
          <cell r="G159">
            <v>26</v>
          </cell>
        </row>
        <row r="160">
          <cell r="A160" t="str">
            <v xml:space="preserve">      Petty assault(2)</v>
          </cell>
          <cell r="B160">
            <v>0</v>
          </cell>
          <cell r="C160">
            <v>7</v>
          </cell>
          <cell r="D160">
            <v>9</v>
          </cell>
          <cell r="E160">
            <v>24</v>
          </cell>
          <cell r="F160">
            <v>14</v>
          </cell>
          <cell r="G160">
            <v>19</v>
          </cell>
        </row>
        <row r="161">
          <cell r="A161" t="str">
            <v xml:space="preserve">      Breach of the peace</v>
          </cell>
          <cell r="B161">
            <v>0</v>
          </cell>
          <cell r="C161">
            <v>2</v>
          </cell>
          <cell r="D161">
            <v>2</v>
          </cell>
          <cell r="E161">
            <v>9</v>
          </cell>
          <cell r="F161">
            <v>6</v>
          </cell>
          <cell r="G161">
            <v>7</v>
          </cell>
        </row>
        <row r="162">
          <cell r="A162" t="str">
            <v xml:space="preserve">      Drunkenness</v>
          </cell>
          <cell r="B162">
            <v>0</v>
          </cell>
          <cell r="C162">
            <v>0</v>
          </cell>
          <cell r="D162">
            <v>0</v>
          </cell>
          <cell r="E162">
            <v>0</v>
          </cell>
          <cell r="F162">
            <v>0</v>
          </cell>
          <cell r="G162">
            <v>0</v>
          </cell>
        </row>
        <row r="163">
          <cell r="A163" t="str">
            <v xml:space="preserve">      Other</v>
          </cell>
          <cell r="B163">
            <v>0</v>
          </cell>
          <cell r="C163">
            <v>0</v>
          </cell>
          <cell r="D163">
            <v>0</v>
          </cell>
          <cell r="E163">
            <v>2</v>
          </cell>
          <cell r="F163">
            <v>3</v>
          </cell>
          <cell r="G163">
            <v>0</v>
          </cell>
        </row>
        <row r="165">
          <cell r="A165" t="str">
            <v xml:space="preserve">   Motor vehicle offences : sub total </v>
          </cell>
          <cell r="B165">
            <v>0</v>
          </cell>
          <cell r="C165">
            <v>0</v>
          </cell>
          <cell r="D165">
            <v>6</v>
          </cell>
          <cell r="E165">
            <v>7</v>
          </cell>
          <cell r="F165">
            <v>11</v>
          </cell>
          <cell r="G165">
            <v>7</v>
          </cell>
        </row>
        <row r="166">
          <cell r="A166" t="str">
            <v xml:space="preserve">      Dangerous &amp; careless driving</v>
          </cell>
          <cell r="B166">
            <v>0</v>
          </cell>
          <cell r="C166">
            <v>0</v>
          </cell>
          <cell r="D166">
            <v>3</v>
          </cell>
          <cell r="E166">
            <v>0</v>
          </cell>
          <cell r="F166">
            <v>4</v>
          </cell>
          <cell r="G166">
            <v>1</v>
          </cell>
        </row>
        <row r="167">
          <cell r="A167" t="str">
            <v xml:space="preserve">      Drunk driving</v>
          </cell>
          <cell r="B167">
            <v>0</v>
          </cell>
          <cell r="C167">
            <v>0</v>
          </cell>
          <cell r="D167">
            <v>0</v>
          </cell>
          <cell r="E167">
            <v>0</v>
          </cell>
          <cell r="F167">
            <v>0</v>
          </cell>
          <cell r="G167">
            <v>0</v>
          </cell>
        </row>
        <row r="168">
          <cell r="A168" t="str">
            <v xml:space="preserve">      Speeding</v>
          </cell>
          <cell r="B168">
            <v>0</v>
          </cell>
          <cell r="C168">
            <v>0</v>
          </cell>
          <cell r="D168">
            <v>0</v>
          </cell>
          <cell r="E168">
            <v>0</v>
          </cell>
          <cell r="F168">
            <v>0</v>
          </cell>
          <cell r="G168">
            <v>0</v>
          </cell>
        </row>
        <row r="169">
          <cell r="A169" t="str">
            <v xml:space="preserve">      Unlawful use of vehicle</v>
          </cell>
          <cell r="B169">
            <v>0</v>
          </cell>
          <cell r="C169">
            <v>0</v>
          </cell>
          <cell r="D169">
            <v>3</v>
          </cell>
          <cell r="E169">
            <v>7</v>
          </cell>
          <cell r="F169">
            <v>7</v>
          </cell>
        </row>
        <row r="170">
          <cell r="A170" t="str">
            <v xml:space="preserve">      Vehicle defect offences</v>
          </cell>
          <cell r="B170">
            <v>0</v>
          </cell>
          <cell r="C170">
            <v>0</v>
          </cell>
          <cell r="D170">
            <v>0</v>
          </cell>
          <cell r="E170">
            <v>0</v>
          </cell>
          <cell r="F170">
            <v>0</v>
          </cell>
        </row>
        <row r="171">
          <cell r="A171" t="str">
            <v xml:space="preserve">      Other</v>
          </cell>
          <cell r="B171">
            <v>0</v>
          </cell>
          <cell r="C171">
            <v>0</v>
          </cell>
          <cell r="D171">
            <v>0</v>
          </cell>
          <cell r="E171">
            <v>0</v>
          </cell>
          <cell r="F171">
            <v>0</v>
          </cell>
        </row>
        <row r="173">
          <cell r="A173" t="str">
            <v>Unknown Scottish charge</v>
          </cell>
          <cell r="B173">
            <v>0</v>
          </cell>
          <cell r="C173">
            <v>0</v>
          </cell>
          <cell r="D173">
            <v>2</v>
          </cell>
          <cell r="E173">
            <v>0</v>
          </cell>
          <cell r="F173">
            <v>0</v>
          </cell>
        </row>
        <row r="175">
          <cell r="A175" t="str">
            <v>Other Jurisdiction</v>
          </cell>
          <cell r="B175">
            <v>0</v>
          </cell>
          <cell r="C175">
            <v>0</v>
          </cell>
          <cell r="D175">
            <v>0</v>
          </cell>
          <cell r="E175">
            <v>0</v>
          </cell>
          <cell r="F175">
            <v>1</v>
          </cell>
        </row>
      </sheetData>
      <sheetData sheetId="12">
        <row r="1">
          <cell r="A1" t="str">
            <v>Security category of prisoners in custody on 30 June 1997</v>
          </cell>
          <cell r="G1" t="str">
            <v>Table 10</v>
          </cell>
        </row>
        <row r="3">
          <cell r="D3" t="str">
            <v>Number</v>
          </cell>
          <cell r="G3" t="str">
            <v>Percentage</v>
          </cell>
        </row>
        <row r="4">
          <cell r="A4" t="str">
            <v>Security category</v>
          </cell>
          <cell r="C4" t="str">
            <v>30 June 1997</v>
          </cell>
          <cell r="F4" t="str">
            <v>30 June 1997</v>
          </cell>
        </row>
        <row r="5">
          <cell r="B5" t="str">
            <v>Male</v>
          </cell>
          <cell r="C5" t="str">
            <v>Female</v>
          </cell>
          <cell r="D5" t="str">
            <v>TOTAL</v>
          </cell>
          <cell r="E5" t="str">
            <v>Male</v>
          </cell>
          <cell r="F5" t="str">
            <v>Female</v>
          </cell>
          <cell r="G5" t="str">
            <v>TOTAL</v>
          </cell>
        </row>
        <row r="6">
          <cell r="A6" t="str">
            <v>Total</v>
          </cell>
          <cell r="B6">
            <v>5936</v>
          </cell>
          <cell r="C6">
            <v>185</v>
          </cell>
          <cell r="D6">
            <v>6121</v>
          </cell>
          <cell r="E6">
            <v>1</v>
          </cell>
          <cell r="F6">
            <v>1</v>
          </cell>
          <cell r="G6">
            <v>1</v>
          </cell>
        </row>
        <row r="8">
          <cell r="A8" t="str">
            <v>A</v>
          </cell>
          <cell r="B8">
            <v>13</v>
          </cell>
          <cell r="C8">
            <v>0</v>
          </cell>
          <cell r="D8">
            <v>13</v>
          </cell>
          <cell r="E8" t="str">
            <v xml:space="preserve">               *</v>
          </cell>
          <cell r="F8" t="str">
            <v xml:space="preserve">                 -</v>
          </cell>
          <cell r="G8" t="str">
            <v xml:space="preserve">               *</v>
          </cell>
        </row>
        <row r="9">
          <cell r="A9" t="str">
            <v>B</v>
          </cell>
          <cell r="B9">
            <v>3546</v>
          </cell>
          <cell r="C9">
            <v>92</v>
          </cell>
          <cell r="D9">
            <v>3638</v>
          </cell>
          <cell r="E9">
            <v>0.59737196765498657</v>
          </cell>
          <cell r="F9">
            <v>0.49729729729729732</v>
          </cell>
          <cell r="G9">
            <v>0.59434732886783204</v>
          </cell>
        </row>
        <row r="10">
          <cell r="A10" t="str">
            <v>C</v>
          </cell>
          <cell r="B10">
            <v>1753</v>
          </cell>
          <cell r="C10">
            <v>72</v>
          </cell>
          <cell r="D10">
            <v>1825</v>
          </cell>
          <cell r="E10">
            <v>0.29531671159029649</v>
          </cell>
          <cell r="F10">
            <v>0.38918918918918921</v>
          </cell>
          <cell r="G10">
            <v>0.29815389642215323</v>
          </cell>
        </row>
        <row r="11">
          <cell r="A11" t="str">
            <v>D</v>
          </cell>
          <cell r="B11">
            <v>624</v>
          </cell>
          <cell r="C11">
            <v>21</v>
          </cell>
          <cell r="D11">
            <v>645</v>
          </cell>
          <cell r="E11">
            <v>0.10512129380053908</v>
          </cell>
          <cell r="F11">
            <v>0.11351351351351352</v>
          </cell>
          <cell r="G11">
            <v>0.10537493873550073</v>
          </cell>
        </row>
      </sheetData>
      <sheetData sheetId="13">
        <row r="1">
          <cell r="A1" t="str">
            <v>TABLE 17</v>
          </cell>
        </row>
        <row r="3">
          <cell r="A3" t="str">
            <v>DROP IN 1996!!</v>
          </cell>
        </row>
        <row r="5">
          <cell r="A5" t="str">
            <v>Direct receptions to penal establishments : Percentage with previous sentence</v>
          </cell>
        </row>
        <row r="7">
          <cell r="A7" t="str">
            <v>Scotland</v>
          </cell>
        </row>
        <row r="9">
          <cell r="B9">
            <v>1985</v>
          </cell>
          <cell r="C9" t="str">
            <v>1986</v>
          </cell>
          <cell r="D9" t="str">
            <v>1987</v>
          </cell>
          <cell r="E9" t="str">
            <v>1988</v>
          </cell>
          <cell r="F9" t="str">
            <v>1989</v>
          </cell>
          <cell r="G9" t="str">
            <v>1990</v>
          </cell>
        </row>
        <row r="11">
          <cell r="A11" t="str">
            <v>Total</v>
          </cell>
          <cell r="B11">
            <v>100</v>
          </cell>
          <cell r="C11">
            <v>100</v>
          </cell>
          <cell r="D11">
            <v>99</v>
          </cell>
          <cell r="E11">
            <v>100</v>
          </cell>
          <cell r="F11">
            <v>100</v>
          </cell>
          <cell r="G11">
            <v>100</v>
          </cell>
        </row>
        <row r="13">
          <cell r="A13" t="str">
            <v>Percentage with :</v>
          </cell>
        </row>
        <row r="14">
          <cell r="A14" t="str">
            <v xml:space="preserve">      Previous custodial sentence</v>
          </cell>
          <cell r="B14">
            <v>76</v>
          </cell>
          <cell r="C14">
            <v>77</v>
          </cell>
          <cell r="D14">
            <v>78</v>
          </cell>
          <cell r="E14">
            <v>81</v>
          </cell>
          <cell r="F14">
            <v>81</v>
          </cell>
          <cell r="G14">
            <v>81</v>
          </cell>
        </row>
        <row r="15">
          <cell r="A15" t="str">
            <v xml:space="preserve">      Previous non-custodial sentence only</v>
          </cell>
          <cell r="B15">
            <v>18</v>
          </cell>
          <cell r="C15">
            <v>16</v>
          </cell>
          <cell r="D15">
            <v>15</v>
          </cell>
          <cell r="E15">
            <v>13</v>
          </cell>
          <cell r="F15">
            <v>12</v>
          </cell>
          <cell r="G15">
            <v>11</v>
          </cell>
        </row>
        <row r="16">
          <cell r="A16" t="str">
            <v xml:space="preserve">      No previous sentence</v>
          </cell>
          <cell r="B16">
            <v>6</v>
          </cell>
          <cell r="C16">
            <v>7</v>
          </cell>
          <cell r="D16">
            <v>6</v>
          </cell>
          <cell r="E16">
            <v>6</v>
          </cell>
          <cell r="F16">
            <v>7</v>
          </cell>
          <cell r="G16">
            <v>8</v>
          </cell>
        </row>
        <row r="17">
          <cell r="A17" t="str">
            <v>(1) Due to rounding of figures some percentage totals may not add to 100.</v>
          </cell>
        </row>
        <row r="18">
          <cell r="A18" t="str">
            <v>(2) See note 4 of Annex.</v>
          </cell>
        </row>
        <row r="20">
          <cell r="A20" t="str">
            <v xml:space="preserve">Note : Pre SPIN, the prisoner was asked for details on previous custodial sentences etc. This "suspect" information along with the warrant details </v>
          </cell>
        </row>
        <row r="21">
          <cell r="A21" t="str">
            <v>were entered on the PR1 form. During 1995, SPIN was implemented in each establishment. For those establishments which went live, information</v>
          </cell>
        </row>
        <row r="22">
          <cell r="A22" t="str">
            <v>on any existing sentences was not available to enable completion of the PR1 form.</v>
          </cell>
        </row>
        <row r="24">
          <cell r="A24" t="str">
            <v>I assume that the majority of establishments input "no existing sentence" on the form - this equates to 53%. If this category were left blank, an error</v>
          </cell>
        </row>
        <row r="25">
          <cell r="A25" t="str">
            <v>would have been produced. To check the data would involve phoning each establishment ? I propose that this table be discontinued.</v>
          </cell>
        </row>
      </sheetData>
      <sheetData sheetId="14">
        <row r="1">
          <cell r="A1" t="str">
            <v>REVISED  TABLE  13</v>
          </cell>
        </row>
        <row r="3">
          <cell r="A3" t="str">
            <v>Direct receptions to penal establishments by main crime and offence</v>
          </cell>
        </row>
        <row r="5">
          <cell r="A5" t="str">
            <v>Scotland</v>
          </cell>
        </row>
        <row r="7">
          <cell r="A7" t="str">
            <v>Crime/offence</v>
          </cell>
          <cell r="B7" t="str">
            <v>1986</v>
          </cell>
          <cell r="C7" t="str">
            <v>1987</v>
          </cell>
          <cell r="D7" t="str">
            <v>1988</v>
          </cell>
          <cell r="E7" t="str">
            <v>1989</v>
          </cell>
          <cell r="F7" t="str">
            <v>1990</v>
          </cell>
          <cell r="G7" t="str">
            <v>1991</v>
          </cell>
        </row>
        <row r="10">
          <cell r="A10" t="str">
            <v>Total crimes &amp; offences</v>
          </cell>
          <cell r="B10">
            <v>12564</v>
          </cell>
          <cell r="C10">
            <v>11197</v>
          </cell>
          <cell r="D10">
            <v>10772</v>
          </cell>
          <cell r="E10">
            <v>10270</v>
          </cell>
          <cell r="F10">
            <v>10270</v>
          </cell>
          <cell r="G10">
            <v>10307</v>
          </cell>
        </row>
        <row r="11">
          <cell r="B11" t="e">
            <v>#REF!</v>
          </cell>
          <cell r="C11" t="e">
            <v>#REF!</v>
          </cell>
          <cell r="D11" t="e">
            <v>#REF!</v>
          </cell>
          <cell r="E11" t="e">
            <v>#REF!</v>
          </cell>
          <cell r="F11" t="e">
            <v>#REF!</v>
          </cell>
          <cell r="G11" t="e">
            <v>#REF!</v>
          </cell>
        </row>
        <row r="12">
          <cell r="A12" t="str">
            <v>Total crimes : sub total</v>
          </cell>
          <cell r="B12">
            <v>9428</v>
          </cell>
          <cell r="C12">
            <v>8178</v>
          </cell>
          <cell r="D12">
            <v>7861</v>
          </cell>
          <cell r="E12">
            <v>7521</v>
          </cell>
          <cell r="F12">
            <v>7465</v>
          </cell>
          <cell r="G12">
            <v>7578</v>
          </cell>
        </row>
        <row r="13">
          <cell r="B13" t="e">
            <v>#REF!</v>
          </cell>
          <cell r="C13" t="e">
            <v>#REF!</v>
          </cell>
          <cell r="D13" t="e">
            <v>#REF!</v>
          </cell>
          <cell r="E13" t="e">
            <v>#REF!</v>
          </cell>
          <cell r="F13" t="e">
            <v>#REF!</v>
          </cell>
          <cell r="G13" t="e">
            <v>#REF!</v>
          </cell>
        </row>
        <row r="14">
          <cell r="A14" t="str">
            <v xml:space="preserve">   Non-sexual crimes of violence : sub total</v>
          </cell>
          <cell r="B14">
            <v>1552</v>
          </cell>
          <cell r="C14">
            <v>1199</v>
          </cell>
          <cell r="D14">
            <v>1087</v>
          </cell>
          <cell r="E14">
            <v>1137</v>
          </cell>
          <cell r="F14">
            <v>1033</v>
          </cell>
          <cell r="G14">
            <v>957</v>
          </cell>
        </row>
        <row r="15">
          <cell r="A15" t="str">
            <v xml:space="preserve">      Homicide</v>
          </cell>
          <cell r="B15">
            <v>61</v>
          </cell>
          <cell r="C15">
            <v>64</v>
          </cell>
          <cell r="D15">
            <v>63</v>
          </cell>
          <cell r="E15">
            <v>78</v>
          </cell>
          <cell r="F15">
            <v>71</v>
          </cell>
          <cell r="G15">
            <v>57</v>
          </cell>
        </row>
        <row r="16">
          <cell r="A16" t="str">
            <v xml:space="preserve">      Serious assault_x001E_(1) and attempted murder</v>
          </cell>
          <cell r="B16">
            <v>1099</v>
          </cell>
          <cell r="C16">
            <v>795</v>
          </cell>
          <cell r="D16">
            <v>739</v>
          </cell>
          <cell r="E16">
            <v>816</v>
          </cell>
          <cell r="F16">
            <v>577</v>
          </cell>
          <cell r="G16">
            <v>576</v>
          </cell>
        </row>
        <row r="17">
          <cell r="A17" t="str">
            <v xml:space="preserve">      Handling offensive weapons </v>
          </cell>
          <cell r="B17">
            <v>25</v>
          </cell>
          <cell r="C17">
            <v>29</v>
          </cell>
          <cell r="D17">
            <v>16</v>
          </cell>
          <cell r="E17">
            <v>18</v>
          </cell>
          <cell r="F17">
            <v>14</v>
          </cell>
          <cell r="G17">
            <v>18</v>
          </cell>
        </row>
        <row r="18">
          <cell r="A18" t="str">
            <v xml:space="preserve">      Robbery</v>
          </cell>
          <cell r="B18">
            <v>337</v>
          </cell>
          <cell r="C18">
            <v>295</v>
          </cell>
          <cell r="D18">
            <v>255</v>
          </cell>
          <cell r="E18">
            <v>207</v>
          </cell>
          <cell r="F18">
            <v>344</v>
          </cell>
          <cell r="G18">
            <v>279</v>
          </cell>
        </row>
        <row r="19">
          <cell r="A19" t="str">
            <v xml:space="preserve">      Other</v>
          </cell>
          <cell r="B19">
            <v>30</v>
          </cell>
          <cell r="C19">
            <v>16</v>
          </cell>
          <cell r="D19">
            <v>14</v>
          </cell>
          <cell r="E19">
            <v>18</v>
          </cell>
          <cell r="F19">
            <v>27</v>
          </cell>
          <cell r="G19">
            <v>27</v>
          </cell>
        </row>
        <row r="21">
          <cell r="A21" t="str">
            <v xml:space="preserve">   Crimes of indecency : sub total</v>
          </cell>
          <cell r="B21">
            <v>184</v>
          </cell>
          <cell r="C21">
            <v>200</v>
          </cell>
          <cell r="D21">
            <v>180</v>
          </cell>
          <cell r="E21">
            <v>195</v>
          </cell>
          <cell r="F21">
            <v>212</v>
          </cell>
          <cell r="G21">
            <v>184</v>
          </cell>
        </row>
        <row r="22">
          <cell r="A22" t="str">
            <v xml:space="preserve">      Sexual assault </v>
          </cell>
          <cell r="B22">
            <v>70</v>
          </cell>
          <cell r="C22">
            <v>75</v>
          </cell>
          <cell r="D22">
            <v>67</v>
          </cell>
          <cell r="E22">
            <v>73</v>
          </cell>
          <cell r="F22">
            <v>79</v>
          </cell>
          <cell r="G22">
            <v>67</v>
          </cell>
        </row>
        <row r="23">
          <cell r="A23" t="str">
            <v xml:space="preserve">      Lewd &amp; libidinous practices</v>
          </cell>
          <cell r="B23">
            <v>68</v>
          </cell>
          <cell r="C23">
            <v>91</v>
          </cell>
          <cell r="D23">
            <v>86</v>
          </cell>
          <cell r="E23">
            <v>84</v>
          </cell>
          <cell r="F23">
            <v>98</v>
          </cell>
          <cell r="G23">
            <v>85</v>
          </cell>
        </row>
        <row r="24">
          <cell r="A24" t="str">
            <v xml:space="preserve">      Other</v>
          </cell>
          <cell r="B24">
            <v>46</v>
          </cell>
          <cell r="C24">
            <v>34</v>
          </cell>
          <cell r="D24">
            <v>27</v>
          </cell>
          <cell r="E24">
            <v>38</v>
          </cell>
          <cell r="F24">
            <v>35</v>
          </cell>
          <cell r="G24">
            <v>32</v>
          </cell>
        </row>
        <row r="26">
          <cell r="A26" t="str">
            <v xml:space="preserve">   Crimes of dishonesty : sub total</v>
          </cell>
          <cell r="B26">
            <v>6739</v>
          </cell>
          <cell r="C26">
            <v>5978</v>
          </cell>
          <cell r="D26">
            <v>5778</v>
          </cell>
          <cell r="E26">
            <v>5386</v>
          </cell>
          <cell r="F26">
            <v>5372</v>
          </cell>
          <cell r="G26">
            <v>5516</v>
          </cell>
        </row>
        <row r="27">
          <cell r="A27" t="str">
            <v xml:space="preserve">      Housebreaking</v>
          </cell>
          <cell r="B27">
            <v>2558</v>
          </cell>
          <cell r="C27">
            <v>2207</v>
          </cell>
          <cell r="D27">
            <v>1999</v>
          </cell>
          <cell r="E27">
            <v>1757</v>
          </cell>
          <cell r="F27">
            <v>1869</v>
          </cell>
          <cell r="G27">
            <v>1839</v>
          </cell>
        </row>
        <row r="28">
          <cell r="A28" t="str">
            <v xml:space="preserve">      Theft by opening lockfast places</v>
          </cell>
          <cell r="B28">
            <v>413</v>
          </cell>
          <cell r="C28">
            <v>353</v>
          </cell>
          <cell r="D28">
            <v>308</v>
          </cell>
          <cell r="E28">
            <v>336</v>
          </cell>
          <cell r="F28">
            <v>264</v>
          </cell>
          <cell r="G28">
            <v>359</v>
          </cell>
        </row>
        <row r="29">
          <cell r="A29" t="str">
            <v xml:space="preserve">      Theft of a motor vehicle</v>
          </cell>
          <cell r="B29">
            <v>406</v>
          </cell>
          <cell r="C29">
            <v>361</v>
          </cell>
          <cell r="D29">
            <v>370</v>
          </cell>
          <cell r="E29">
            <v>345</v>
          </cell>
          <cell r="F29">
            <v>368</v>
          </cell>
          <cell r="G29">
            <v>438</v>
          </cell>
        </row>
        <row r="30">
          <cell r="A30" t="str">
            <v xml:space="preserve">      Other theft</v>
          </cell>
          <cell r="B30">
            <v>2458</v>
          </cell>
          <cell r="C30">
            <v>2358</v>
          </cell>
          <cell r="D30">
            <v>2356</v>
          </cell>
          <cell r="E30">
            <v>2196</v>
          </cell>
          <cell r="F30">
            <v>2178</v>
          </cell>
          <cell r="G30">
            <v>2151</v>
          </cell>
        </row>
        <row r="31">
          <cell r="A31" t="str">
            <v xml:space="preserve">      Fraud</v>
          </cell>
          <cell r="B31">
            <v>348</v>
          </cell>
          <cell r="C31">
            <v>250</v>
          </cell>
          <cell r="D31">
            <v>247</v>
          </cell>
          <cell r="E31">
            <v>232</v>
          </cell>
          <cell r="F31">
            <v>218</v>
          </cell>
          <cell r="G31">
            <v>206</v>
          </cell>
        </row>
        <row r="32">
          <cell r="A32" t="str">
            <v xml:space="preserve">      Other</v>
          </cell>
          <cell r="B32">
            <v>556</v>
          </cell>
          <cell r="C32">
            <v>449</v>
          </cell>
          <cell r="D32">
            <v>498</v>
          </cell>
          <cell r="E32">
            <v>520</v>
          </cell>
          <cell r="F32">
            <v>475</v>
          </cell>
          <cell r="G32">
            <v>523</v>
          </cell>
        </row>
        <row r="34">
          <cell r="A34" t="str">
            <v xml:space="preserve">   Fire-raising,vandalism etc : sub total</v>
          </cell>
          <cell r="B34">
            <v>244</v>
          </cell>
          <cell r="C34">
            <v>184</v>
          </cell>
          <cell r="D34">
            <v>191</v>
          </cell>
          <cell r="E34">
            <v>138</v>
          </cell>
          <cell r="F34">
            <v>158</v>
          </cell>
          <cell r="G34">
            <v>124</v>
          </cell>
        </row>
        <row r="35">
          <cell r="A35" t="str">
            <v xml:space="preserve">      Fire-raising</v>
          </cell>
          <cell r="B35">
            <v>55</v>
          </cell>
          <cell r="C35">
            <v>39</v>
          </cell>
          <cell r="D35">
            <v>40</v>
          </cell>
          <cell r="E35">
            <v>42</v>
          </cell>
          <cell r="F35">
            <v>31</v>
          </cell>
          <cell r="G35">
            <v>28</v>
          </cell>
        </row>
        <row r="36">
          <cell r="A36" t="str">
            <v xml:space="preserve">      Vandalism etc</v>
          </cell>
          <cell r="B36">
            <v>189</v>
          </cell>
          <cell r="C36">
            <v>145</v>
          </cell>
          <cell r="D36">
            <v>151</v>
          </cell>
          <cell r="E36">
            <v>96</v>
          </cell>
          <cell r="F36">
            <v>127</v>
          </cell>
          <cell r="G36">
            <v>96</v>
          </cell>
        </row>
        <row r="38">
          <cell r="A38" t="str">
            <v xml:space="preserve">   Other crimes : sub total</v>
          </cell>
          <cell r="B38">
            <v>709</v>
          </cell>
          <cell r="C38">
            <v>617</v>
          </cell>
          <cell r="D38">
            <v>625</v>
          </cell>
          <cell r="E38">
            <v>665</v>
          </cell>
          <cell r="F38">
            <v>690</v>
          </cell>
          <cell r="G38">
            <v>797</v>
          </cell>
        </row>
        <row r="39">
          <cell r="A39" t="str">
            <v xml:space="preserve">      Crimes against public justice</v>
          </cell>
          <cell r="B39">
            <v>337</v>
          </cell>
          <cell r="C39">
            <v>283</v>
          </cell>
          <cell r="D39">
            <v>314</v>
          </cell>
          <cell r="E39">
            <v>335</v>
          </cell>
          <cell r="F39">
            <v>366</v>
          </cell>
          <cell r="G39">
            <v>405</v>
          </cell>
        </row>
        <row r="40">
          <cell r="A40" t="str">
            <v xml:space="preserve">      Drugs related crimes</v>
          </cell>
          <cell r="B40">
            <v>340</v>
          </cell>
          <cell r="C40">
            <v>307</v>
          </cell>
          <cell r="D40">
            <v>288</v>
          </cell>
          <cell r="E40">
            <v>300</v>
          </cell>
          <cell r="F40">
            <v>313</v>
          </cell>
          <cell r="G40">
            <v>382</v>
          </cell>
        </row>
        <row r="41">
          <cell r="A41" t="str">
            <v xml:space="preserve">      Other</v>
          </cell>
          <cell r="B41">
            <v>32</v>
          </cell>
          <cell r="C41">
            <v>27</v>
          </cell>
          <cell r="D41">
            <v>23</v>
          </cell>
          <cell r="E41">
            <v>30</v>
          </cell>
          <cell r="F41">
            <v>11</v>
          </cell>
          <cell r="G41">
            <v>10</v>
          </cell>
        </row>
        <row r="43">
          <cell r="A43" t="str">
            <v>Total offences : sub total</v>
          </cell>
          <cell r="B43">
            <v>3136</v>
          </cell>
          <cell r="C43">
            <v>3019</v>
          </cell>
          <cell r="D43">
            <v>2911</v>
          </cell>
          <cell r="E43">
            <v>2749</v>
          </cell>
          <cell r="F43">
            <v>2805</v>
          </cell>
          <cell r="G43">
            <v>2729</v>
          </cell>
        </row>
        <row r="44">
          <cell r="B44" t="e">
            <v>#REF!</v>
          </cell>
          <cell r="C44" t="e">
            <v>#REF!</v>
          </cell>
          <cell r="D44" t="e">
            <v>#REF!</v>
          </cell>
          <cell r="E44" t="e">
            <v>#REF!</v>
          </cell>
          <cell r="F44" t="e">
            <v>#REF!</v>
          </cell>
          <cell r="G44" t="e">
            <v>#REF!</v>
          </cell>
        </row>
        <row r="45">
          <cell r="A45" t="str">
            <v xml:space="preserve">   Miscellaneous offences : sub total</v>
          </cell>
          <cell r="B45">
            <v>2336</v>
          </cell>
          <cell r="C45">
            <v>2275</v>
          </cell>
          <cell r="D45">
            <v>2220</v>
          </cell>
          <cell r="E45">
            <v>2111</v>
          </cell>
          <cell r="F45">
            <v>2151</v>
          </cell>
          <cell r="G45">
            <v>2038</v>
          </cell>
        </row>
        <row r="46">
          <cell r="A46" t="str">
            <v xml:space="preserve">      Petty assault_x001E_(1)</v>
          </cell>
          <cell r="B46">
            <v>369</v>
          </cell>
          <cell r="C46">
            <v>542</v>
          </cell>
          <cell r="D46">
            <v>578</v>
          </cell>
          <cell r="E46">
            <v>466</v>
          </cell>
          <cell r="F46">
            <v>590</v>
          </cell>
          <cell r="G46">
            <v>585</v>
          </cell>
        </row>
        <row r="47">
          <cell r="A47" t="str">
            <v xml:space="preserve">      Breach of the peace</v>
          </cell>
          <cell r="B47">
            <v>1806</v>
          </cell>
          <cell r="C47">
            <v>1555</v>
          </cell>
          <cell r="D47">
            <v>1494</v>
          </cell>
          <cell r="E47">
            <v>1479</v>
          </cell>
          <cell r="F47">
            <v>1349</v>
          </cell>
          <cell r="G47">
            <v>1284</v>
          </cell>
        </row>
        <row r="48">
          <cell r="A48" t="str">
            <v xml:space="preserve">      Drunkenness</v>
          </cell>
          <cell r="B48">
            <v>30</v>
          </cell>
          <cell r="C48">
            <v>19</v>
          </cell>
          <cell r="D48">
            <v>15</v>
          </cell>
          <cell r="E48">
            <v>28</v>
          </cell>
          <cell r="F48">
            <v>93</v>
          </cell>
          <cell r="G48">
            <v>68</v>
          </cell>
        </row>
        <row r="49">
          <cell r="A49" t="str">
            <v xml:space="preserve">      Other</v>
          </cell>
          <cell r="B49">
            <v>131</v>
          </cell>
          <cell r="C49">
            <v>159</v>
          </cell>
          <cell r="D49">
            <v>133</v>
          </cell>
          <cell r="E49">
            <v>138</v>
          </cell>
          <cell r="F49">
            <v>119</v>
          </cell>
          <cell r="G49">
            <v>101</v>
          </cell>
        </row>
        <row r="51">
          <cell r="A51" t="str">
            <v xml:space="preserve">   Motor vehicle offences : sub total </v>
          </cell>
          <cell r="B51">
            <v>800</v>
          </cell>
          <cell r="C51">
            <v>744</v>
          </cell>
          <cell r="D51">
            <v>691</v>
          </cell>
          <cell r="E51">
            <v>638</v>
          </cell>
          <cell r="F51">
            <v>654</v>
          </cell>
          <cell r="G51">
            <v>691</v>
          </cell>
        </row>
        <row r="52">
          <cell r="A52" t="str">
            <v xml:space="preserve">      Dangerous &amp; careless driving</v>
          </cell>
          <cell r="B52">
            <v>34</v>
          </cell>
          <cell r="C52">
            <v>40</v>
          </cell>
          <cell r="D52">
            <v>35</v>
          </cell>
          <cell r="E52">
            <v>44</v>
          </cell>
          <cell r="F52">
            <v>45</v>
          </cell>
          <cell r="G52">
            <v>24</v>
          </cell>
        </row>
        <row r="53">
          <cell r="A53" t="str">
            <v xml:space="preserve">      Drunk driving</v>
          </cell>
          <cell r="B53">
            <v>94</v>
          </cell>
          <cell r="C53">
            <v>116</v>
          </cell>
          <cell r="D53">
            <v>115</v>
          </cell>
          <cell r="E53">
            <v>108</v>
          </cell>
          <cell r="F53">
            <v>86</v>
          </cell>
          <cell r="G53">
            <v>133</v>
          </cell>
        </row>
        <row r="54">
          <cell r="A54" t="str">
            <v xml:space="preserve">      Speeding</v>
          </cell>
          <cell r="B54">
            <v>3</v>
          </cell>
          <cell r="C54">
            <v>2</v>
          </cell>
          <cell r="D54">
            <v>1</v>
          </cell>
          <cell r="E54">
            <v>2</v>
          </cell>
          <cell r="F54">
            <v>1</v>
          </cell>
          <cell r="G54">
            <v>2</v>
          </cell>
        </row>
        <row r="55">
          <cell r="A55" t="str">
            <v xml:space="preserve">      Unlawful use of vehicle</v>
          </cell>
          <cell r="B55">
            <v>660</v>
          </cell>
          <cell r="C55">
            <v>581</v>
          </cell>
          <cell r="D55">
            <v>536</v>
          </cell>
          <cell r="E55">
            <v>465</v>
          </cell>
          <cell r="F55">
            <v>505</v>
          </cell>
          <cell r="G55">
            <v>518</v>
          </cell>
        </row>
        <row r="56">
          <cell r="A56" t="str">
            <v xml:space="preserve">      Vehicle defect offences</v>
          </cell>
          <cell r="B56">
            <v>3</v>
          </cell>
          <cell r="C56">
            <v>0</v>
          </cell>
          <cell r="D56">
            <v>0</v>
          </cell>
          <cell r="E56">
            <v>0</v>
          </cell>
          <cell r="F56">
            <v>2</v>
          </cell>
          <cell r="G56">
            <v>1</v>
          </cell>
        </row>
        <row r="57">
          <cell r="A57" t="str">
            <v xml:space="preserve">      Other</v>
          </cell>
          <cell r="B57">
            <v>6</v>
          </cell>
          <cell r="C57">
            <v>5</v>
          </cell>
          <cell r="D57">
            <v>4</v>
          </cell>
          <cell r="E57">
            <v>19</v>
          </cell>
          <cell r="F57">
            <v>15</v>
          </cell>
          <cell r="G57">
            <v>13</v>
          </cell>
        </row>
        <row r="58">
          <cell r="A58" t="str">
            <v>(1) The definition of serious assault changed in January 1990, resulting in fewer cases being recorded in 1990 with a corresponding rise in petty assaults.</v>
          </cell>
        </row>
      </sheetData>
      <sheetData sheetId="15">
        <row r="1">
          <cell r="A1" t="str">
            <v>REVISED  TABLE  19</v>
          </cell>
        </row>
        <row r="3">
          <cell r="A3" t="str">
            <v>Fine default receptions to penal establishments by main crime and offence</v>
          </cell>
        </row>
        <row r="5">
          <cell r="A5" t="str">
            <v>Scotland</v>
          </cell>
        </row>
        <row r="7">
          <cell r="A7" t="str">
            <v>Crime/offence</v>
          </cell>
          <cell r="B7" t="str">
            <v>1986</v>
          </cell>
          <cell r="C7" t="str">
            <v>1987</v>
          </cell>
          <cell r="D7" t="str">
            <v>1988</v>
          </cell>
          <cell r="E7" t="str">
            <v>1989</v>
          </cell>
          <cell r="F7" t="str">
            <v>1990</v>
          </cell>
          <cell r="G7" t="str">
            <v>1991</v>
          </cell>
        </row>
        <row r="10">
          <cell r="A10" t="str">
            <v>Total crimes &amp; offences</v>
          </cell>
          <cell r="B10">
            <v>10626</v>
          </cell>
          <cell r="C10">
            <v>10983</v>
          </cell>
          <cell r="D10">
            <v>9714</v>
          </cell>
          <cell r="E10">
            <v>9154</v>
          </cell>
          <cell r="F10">
            <v>6835</v>
          </cell>
          <cell r="G10">
            <v>7909</v>
          </cell>
        </row>
        <row r="11">
          <cell r="B11" t="e">
            <v>#REF!</v>
          </cell>
          <cell r="C11" t="e">
            <v>#REF!</v>
          </cell>
          <cell r="D11" t="e">
            <v>#REF!</v>
          </cell>
          <cell r="E11" t="e">
            <v>#REF!</v>
          </cell>
          <cell r="F11" t="e">
            <v>#REF!</v>
          </cell>
          <cell r="G11" t="e">
            <v>#REF!</v>
          </cell>
        </row>
        <row r="12">
          <cell r="A12" t="str">
            <v>Total crimes : sub total</v>
          </cell>
          <cell r="B12">
            <v>4865</v>
          </cell>
          <cell r="C12">
            <v>4953</v>
          </cell>
          <cell r="D12">
            <v>4529</v>
          </cell>
          <cell r="E12">
            <v>4330</v>
          </cell>
          <cell r="F12">
            <v>3377</v>
          </cell>
          <cell r="G12">
            <v>3861</v>
          </cell>
        </row>
        <row r="13">
          <cell r="B13" t="e">
            <v>#REF!</v>
          </cell>
          <cell r="C13" t="e">
            <v>#REF!</v>
          </cell>
          <cell r="D13" t="e">
            <v>#REF!</v>
          </cell>
          <cell r="E13" t="e">
            <v>#REF!</v>
          </cell>
          <cell r="F13" t="e">
            <v>#REF!</v>
          </cell>
          <cell r="G13" t="e">
            <v>#REF!</v>
          </cell>
        </row>
        <row r="14">
          <cell r="A14" t="str">
            <v xml:space="preserve">   Non-sexual crimes of violence : sub total</v>
          </cell>
          <cell r="B14">
            <v>124</v>
          </cell>
          <cell r="C14">
            <v>102</v>
          </cell>
          <cell r="D14">
            <v>64</v>
          </cell>
          <cell r="E14">
            <v>153</v>
          </cell>
          <cell r="F14">
            <v>43</v>
          </cell>
          <cell r="G14">
            <v>44</v>
          </cell>
        </row>
        <row r="15">
          <cell r="A15" t="str">
            <v xml:space="preserve">      Homicide</v>
          </cell>
          <cell r="B15">
            <v>1</v>
          </cell>
          <cell r="C15">
            <v>0</v>
          </cell>
          <cell r="D15">
            <v>0</v>
          </cell>
          <cell r="E15">
            <v>2</v>
          </cell>
          <cell r="F15">
            <v>0</v>
          </cell>
          <cell r="G15">
            <v>1</v>
          </cell>
        </row>
        <row r="16">
          <cell r="A16" t="str">
            <v xml:space="preserve">      Serious assault_x001E_(1) and attempted murder</v>
          </cell>
          <cell r="B16">
            <v>71</v>
          </cell>
          <cell r="C16">
            <v>66</v>
          </cell>
          <cell r="D16">
            <v>33</v>
          </cell>
          <cell r="E16">
            <v>108</v>
          </cell>
          <cell r="F16">
            <v>18</v>
          </cell>
          <cell r="G16">
            <v>12</v>
          </cell>
        </row>
        <row r="17">
          <cell r="A17" t="str">
            <v xml:space="preserve">      Handling offensive weapons </v>
          </cell>
          <cell r="B17">
            <v>31</v>
          </cell>
          <cell r="C17">
            <v>20</v>
          </cell>
          <cell r="D17">
            <v>13</v>
          </cell>
          <cell r="E17">
            <v>22</v>
          </cell>
          <cell r="F17">
            <v>14</v>
          </cell>
          <cell r="G17">
            <v>18</v>
          </cell>
        </row>
        <row r="18">
          <cell r="A18" t="str">
            <v xml:space="preserve">      Robbery</v>
          </cell>
          <cell r="B18">
            <v>14</v>
          </cell>
          <cell r="C18">
            <v>11</v>
          </cell>
          <cell r="D18">
            <v>15</v>
          </cell>
          <cell r="E18">
            <v>17</v>
          </cell>
          <cell r="F18">
            <v>9</v>
          </cell>
          <cell r="G18">
            <v>6</v>
          </cell>
        </row>
        <row r="19">
          <cell r="A19" t="str">
            <v xml:space="preserve">      Other</v>
          </cell>
          <cell r="B19">
            <v>7</v>
          </cell>
          <cell r="C19">
            <v>5</v>
          </cell>
          <cell r="D19">
            <v>3</v>
          </cell>
          <cell r="E19">
            <v>4</v>
          </cell>
          <cell r="F19">
            <v>2</v>
          </cell>
          <cell r="G19">
            <v>7</v>
          </cell>
        </row>
        <row r="21">
          <cell r="A21" t="str">
            <v xml:space="preserve">   Crimes of indecency : sub total</v>
          </cell>
          <cell r="B21">
            <v>154</v>
          </cell>
          <cell r="C21">
            <v>157</v>
          </cell>
          <cell r="D21">
            <v>98</v>
          </cell>
          <cell r="E21">
            <v>93</v>
          </cell>
          <cell r="F21">
            <v>109</v>
          </cell>
          <cell r="G21">
            <v>165</v>
          </cell>
        </row>
        <row r="22">
          <cell r="A22" t="str">
            <v xml:space="preserve">      Sexual assault </v>
          </cell>
          <cell r="B22">
            <v>0</v>
          </cell>
          <cell r="C22">
            <v>1</v>
          </cell>
          <cell r="D22">
            <v>2</v>
          </cell>
          <cell r="E22">
            <v>0</v>
          </cell>
          <cell r="F22">
            <v>0</v>
          </cell>
          <cell r="G22">
            <v>1</v>
          </cell>
        </row>
        <row r="23">
          <cell r="A23" t="str">
            <v xml:space="preserve">      Lewd &amp; libidinous practices</v>
          </cell>
          <cell r="B23">
            <v>5</v>
          </cell>
          <cell r="C23">
            <v>7</v>
          </cell>
          <cell r="D23">
            <v>8</v>
          </cell>
          <cell r="E23">
            <v>9</v>
          </cell>
          <cell r="F23">
            <v>9</v>
          </cell>
          <cell r="G23">
            <v>4</v>
          </cell>
        </row>
        <row r="24">
          <cell r="A24" t="str">
            <v xml:space="preserve">      Other</v>
          </cell>
          <cell r="B24">
            <v>149</v>
          </cell>
          <cell r="C24">
            <v>149</v>
          </cell>
          <cell r="D24">
            <v>88</v>
          </cell>
          <cell r="E24">
            <v>84</v>
          </cell>
          <cell r="F24">
            <v>100</v>
          </cell>
          <cell r="G24">
            <v>160</v>
          </cell>
        </row>
        <row r="26">
          <cell r="A26" t="str">
            <v xml:space="preserve">   Crimes of dishonesty : sub total</v>
          </cell>
          <cell r="B26">
            <v>3843</v>
          </cell>
          <cell r="C26">
            <v>3889</v>
          </cell>
          <cell r="D26">
            <v>3654</v>
          </cell>
          <cell r="E26">
            <v>3406</v>
          </cell>
          <cell r="F26">
            <v>2698</v>
          </cell>
          <cell r="G26">
            <v>2986</v>
          </cell>
        </row>
        <row r="27">
          <cell r="A27" t="str">
            <v xml:space="preserve">      Housebreaking</v>
          </cell>
          <cell r="B27">
            <v>835</v>
          </cell>
          <cell r="C27">
            <v>770</v>
          </cell>
          <cell r="D27">
            <v>809</v>
          </cell>
          <cell r="E27">
            <v>598</v>
          </cell>
          <cell r="F27">
            <v>511</v>
          </cell>
          <cell r="G27">
            <v>577</v>
          </cell>
        </row>
        <row r="28">
          <cell r="A28" t="str">
            <v xml:space="preserve">      Theft by opening lockfast places</v>
          </cell>
          <cell r="B28">
            <v>247</v>
          </cell>
          <cell r="C28">
            <v>324</v>
          </cell>
          <cell r="D28">
            <v>211</v>
          </cell>
          <cell r="E28">
            <v>201</v>
          </cell>
          <cell r="F28">
            <v>187</v>
          </cell>
          <cell r="G28">
            <v>207</v>
          </cell>
        </row>
        <row r="29">
          <cell r="A29" t="str">
            <v xml:space="preserve">      Theft of a motor vehicle</v>
          </cell>
          <cell r="B29">
            <v>219</v>
          </cell>
          <cell r="C29">
            <v>261</v>
          </cell>
          <cell r="D29">
            <v>242</v>
          </cell>
          <cell r="E29">
            <v>206</v>
          </cell>
          <cell r="F29">
            <v>136</v>
          </cell>
          <cell r="G29">
            <v>176</v>
          </cell>
        </row>
        <row r="30">
          <cell r="A30" t="str">
            <v xml:space="preserve">      Other theft</v>
          </cell>
          <cell r="B30">
            <v>2009</v>
          </cell>
          <cell r="C30">
            <v>2001</v>
          </cell>
          <cell r="D30">
            <v>1842</v>
          </cell>
          <cell r="E30">
            <v>1852</v>
          </cell>
          <cell r="F30">
            <v>1431</v>
          </cell>
          <cell r="G30">
            <v>1580</v>
          </cell>
        </row>
        <row r="31">
          <cell r="A31" t="str">
            <v xml:space="preserve">      Fraud</v>
          </cell>
          <cell r="B31">
            <v>191</v>
          </cell>
          <cell r="C31">
            <v>213</v>
          </cell>
          <cell r="D31">
            <v>166</v>
          </cell>
          <cell r="E31">
            <v>169</v>
          </cell>
          <cell r="F31">
            <v>160</v>
          </cell>
          <cell r="G31">
            <v>146</v>
          </cell>
        </row>
        <row r="32">
          <cell r="A32" t="str">
            <v xml:space="preserve">      Other</v>
          </cell>
          <cell r="B32">
            <v>342</v>
          </cell>
          <cell r="C32">
            <v>320</v>
          </cell>
          <cell r="D32">
            <v>384</v>
          </cell>
          <cell r="E32">
            <v>380</v>
          </cell>
          <cell r="F32">
            <v>273</v>
          </cell>
          <cell r="G32">
            <v>300</v>
          </cell>
        </row>
        <row r="34">
          <cell r="A34" t="str">
            <v xml:space="preserve">   Fire-raising,vandalism etc : sub total</v>
          </cell>
          <cell r="B34">
            <v>334</v>
          </cell>
          <cell r="C34">
            <v>309</v>
          </cell>
          <cell r="D34">
            <v>284</v>
          </cell>
          <cell r="E34">
            <v>264</v>
          </cell>
          <cell r="F34">
            <v>178</v>
          </cell>
          <cell r="G34">
            <v>209</v>
          </cell>
        </row>
        <row r="35">
          <cell r="A35" t="str">
            <v xml:space="preserve">      Fire-raising</v>
          </cell>
          <cell r="B35">
            <v>6</v>
          </cell>
          <cell r="C35">
            <v>3</v>
          </cell>
          <cell r="D35">
            <v>7</v>
          </cell>
          <cell r="E35">
            <v>7</v>
          </cell>
          <cell r="F35">
            <v>7</v>
          </cell>
          <cell r="G35">
            <v>6</v>
          </cell>
        </row>
        <row r="36">
          <cell r="A36" t="str">
            <v xml:space="preserve">      Vandalism etc</v>
          </cell>
          <cell r="B36">
            <v>328</v>
          </cell>
          <cell r="C36">
            <v>306</v>
          </cell>
          <cell r="D36">
            <v>277</v>
          </cell>
          <cell r="E36">
            <v>257</v>
          </cell>
          <cell r="F36">
            <v>171</v>
          </cell>
          <cell r="G36">
            <v>203</v>
          </cell>
        </row>
        <row r="38">
          <cell r="A38" t="str">
            <v xml:space="preserve">   Other crimes : sub total</v>
          </cell>
          <cell r="B38">
            <v>410</v>
          </cell>
          <cell r="C38">
            <v>496</v>
          </cell>
          <cell r="D38">
            <v>429</v>
          </cell>
          <cell r="E38">
            <v>414</v>
          </cell>
          <cell r="F38">
            <v>349</v>
          </cell>
          <cell r="G38">
            <v>457</v>
          </cell>
        </row>
        <row r="39">
          <cell r="A39" t="str">
            <v xml:space="preserve">      Crimes against public justice</v>
          </cell>
          <cell r="B39">
            <v>225</v>
          </cell>
          <cell r="C39">
            <v>281</v>
          </cell>
          <cell r="D39">
            <v>233</v>
          </cell>
          <cell r="E39">
            <v>245</v>
          </cell>
          <cell r="F39">
            <v>193</v>
          </cell>
          <cell r="G39">
            <v>261</v>
          </cell>
        </row>
        <row r="40">
          <cell r="A40" t="str">
            <v xml:space="preserve">      Drugs related crimes</v>
          </cell>
          <cell r="B40">
            <v>181</v>
          </cell>
          <cell r="C40">
            <v>206</v>
          </cell>
          <cell r="D40">
            <v>193</v>
          </cell>
          <cell r="E40">
            <v>162</v>
          </cell>
          <cell r="F40">
            <v>151</v>
          </cell>
          <cell r="G40">
            <v>190</v>
          </cell>
        </row>
        <row r="41">
          <cell r="A41" t="str">
            <v xml:space="preserve">      Other</v>
          </cell>
          <cell r="B41">
            <v>4</v>
          </cell>
          <cell r="C41">
            <v>9</v>
          </cell>
          <cell r="D41">
            <v>3</v>
          </cell>
          <cell r="E41">
            <v>7</v>
          </cell>
          <cell r="F41">
            <v>5</v>
          </cell>
          <cell r="G41">
            <v>6</v>
          </cell>
        </row>
        <row r="43">
          <cell r="A43" t="str">
            <v>Total offences : sub total</v>
          </cell>
          <cell r="B43">
            <v>5761</v>
          </cell>
          <cell r="C43">
            <v>6030</v>
          </cell>
          <cell r="D43">
            <v>5185</v>
          </cell>
          <cell r="E43">
            <v>4824</v>
          </cell>
          <cell r="F43">
            <v>3458</v>
          </cell>
          <cell r="G43">
            <v>4048</v>
          </cell>
        </row>
        <row r="44">
          <cell r="B44" t="e">
            <v>#REF!</v>
          </cell>
          <cell r="C44" t="e">
            <v>#REF!</v>
          </cell>
          <cell r="D44" t="e">
            <v>#REF!</v>
          </cell>
          <cell r="E44" t="e">
            <v>#REF!</v>
          </cell>
          <cell r="F44" t="e">
            <v>#REF!</v>
          </cell>
          <cell r="G44" t="e">
            <v>#REF!</v>
          </cell>
        </row>
        <row r="45">
          <cell r="A45" t="str">
            <v xml:space="preserve">   Miscellaneous offences : sub total</v>
          </cell>
          <cell r="B45">
            <v>4179</v>
          </cell>
          <cell r="C45">
            <v>4414</v>
          </cell>
          <cell r="D45">
            <v>3849</v>
          </cell>
          <cell r="E45">
            <v>3584</v>
          </cell>
          <cell r="F45">
            <v>2588</v>
          </cell>
          <cell r="G45">
            <v>3026</v>
          </cell>
        </row>
        <row r="46">
          <cell r="A46" t="str">
            <v xml:space="preserve">      Petty assault_x001E_(1)</v>
          </cell>
          <cell r="B46">
            <v>622</v>
          </cell>
          <cell r="C46">
            <v>721</v>
          </cell>
          <cell r="D46">
            <v>578</v>
          </cell>
          <cell r="E46">
            <v>614</v>
          </cell>
          <cell r="F46">
            <v>509</v>
          </cell>
          <cell r="G46">
            <v>515</v>
          </cell>
        </row>
        <row r="47">
          <cell r="A47" t="str">
            <v xml:space="preserve">      Breach of the peace</v>
          </cell>
          <cell r="B47">
            <v>2918</v>
          </cell>
          <cell r="C47">
            <v>3107</v>
          </cell>
          <cell r="D47">
            <v>2773</v>
          </cell>
          <cell r="E47">
            <v>2563</v>
          </cell>
          <cell r="F47">
            <v>1779</v>
          </cell>
          <cell r="G47">
            <v>2113</v>
          </cell>
        </row>
        <row r="48">
          <cell r="A48" t="str">
            <v xml:space="preserve">      Drunkenness</v>
          </cell>
          <cell r="B48">
            <v>271</v>
          </cell>
          <cell r="C48">
            <v>152</v>
          </cell>
          <cell r="D48">
            <v>121</v>
          </cell>
          <cell r="E48">
            <v>171</v>
          </cell>
          <cell r="F48">
            <v>167</v>
          </cell>
          <cell r="G48">
            <v>181</v>
          </cell>
        </row>
        <row r="49">
          <cell r="A49" t="str">
            <v xml:space="preserve">      Other</v>
          </cell>
          <cell r="B49">
            <v>368</v>
          </cell>
          <cell r="C49">
            <v>434</v>
          </cell>
          <cell r="D49">
            <v>377</v>
          </cell>
          <cell r="E49">
            <v>236</v>
          </cell>
          <cell r="F49">
            <v>133</v>
          </cell>
          <cell r="G49">
            <v>217</v>
          </cell>
        </row>
        <row r="51">
          <cell r="A51" t="str">
            <v xml:space="preserve">   Motor vehicle offences : sub total</v>
          </cell>
          <cell r="B51">
            <v>1582</v>
          </cell>
          <cell r="C51">
            <v>1616</v>
          </cell>
          <cell r="D51">
            <v>1336</v>
          </cell>
          <cell r="E51">
            <v>1240</v>
          </cell>
          <cell r="F51">
            <v>870</v>
          </cell>
          <cell r="G51">
            <v>1022</v>
          </cell>
        </row>
        <row r="52">
          <cell r="A52" t="str">
            <v xml:space="preserve">      Dangerous &amp; careless driving</v>
          </cell>
          <cell r="B52">
            <v>74</v>
          </cell>
          <cell r="C52">
            <v>90</v>
          </cell>
          <cell r="D52">
            <v>80</v>
          </cell>
          <cell r="E52">
            <v>70</v>
          </cell>
          <cell r="F52">
            <v>73</v>
          </cell>
          <cell r="G52">
            <v>74</v>
          </cell>
        </row>
        <row r="53">
          <cell r="A53" t="str">
            <v xml:space="preserve">      Drunk driving</v>
          </cell>
          <cell r="B53">
            <v>219</v>
          </cell>
          <cell r="C53">
            <v>290</v>
          </cell>
          <cell r="D53">
            <v>274</v>
          </cell>
          <cell r="E53">
            <v>229</v>
          </cell>
          <cell r="F53">
            <v>156</v>
          </cell>
          <cell r="G53">
            <v>195</v>
          </cell>
        </row>
        <row r="54">
          <cell r="A54" t="str">
            <v xml:space="preserve">      Speeding</v>
          </cell>
          <cell r="B54">
            <v>11</v>
          </cell>
          <cell r="C54">
            <v>18</v>
          </cell>
          <cell r="D54">
            <v>13</v>
          </cell>
          <cell r="E54">
            <v>11</v>
          </cell>
          <cell r="F54">
            <v>10</v>
          </cell>
          <cell r="G54">
            <v>9</v>
          </cell>
        </row>
        <row r="55">
          <cell r="A55" t="str">
            <v xml:space="preserve">      Unlawful use of vehicle</v>
          </cell>
          <cell r="B55">
            <v>1215</v>
          </cell>
          <cell r="C55">
            <v>1124</v>
          </cell>
          <cell r="D55">
            <v>916</v>
          </cell>
          <cell r="E55">
            <v>874</v>
          </cell>
          <cell r="F55">
            <v>581</v>
          </cell>
          <cell r="G55">
            <v>665</v>
          </cell>
        </row>
        <row r="56">
          <cell r="A56" t="str">
            <v xml:space="preserve">      Vehicle defect offences</v>
          </cell>
          <cell r="B56">
            <v>30</v>
          </cell>
          <cell r="C56">
            <v>22</v>
          </cell>
          <cell r="D56">
            <v>16</v>
          </cell>
          <cell r="E56">
            <v>14</v>
          </cell>
          <cell r="F56">
            <v>14</v>
          </cell>
          <cell r="G56">
            <v>19</v>
          </cell>
        </row>
        <row r="57">
          <cell r="A57" t="str">
            <v xml:space="preserve">      Other</v>
          </cell>
          <cell r="B57">
            <v>33</v>
          </cell>
          <cell r="C57">
            <v>72</v>
          </cell>
          <cell r="D57">
            <v>37</v>
          </cell>
          <cell r="E57">
            <v>42</v>
          </cell>
          <cell r="F57">
            <v>36</v>
          </cell>
          <cell r="G57">
            <v>60</v>
          </cell>
        </row>
        <row r="58">
          <cell r="A58" t="str">
            <v>(1) The definition of serious assault changed in January 1990, resulting in fewer cases being recorded in 1990 with  a corresponding rise in petty assaults.</v>
          </cell>
        </row>
      </sheetData>
      <sheetData sheetId="16">
        <row r="1">
          <cell r="A1" t="str">
            <v>Security category as at 30 June 1997</v>
          </cell>
        </row>
        <row r="2">
          <cell r="V2" t="str">
            <v>YOI Long</v>
          </cell>
          <cell r="Z2" t="str">
            <v>TOTAL YOI</v>
          </cell>
          <cell r="AD2" t="str">
            <v>TOTAL ADULT</v>
          </cell>
          <cell r="AH2" t="str">
            <v>GRAND TOTAL</v>
          </cell>
        </row>
        <row r="3">
          <cell r="A3" t="str">
            <v>Establishment</v>
          </cell>
          <cell r="B3" t="str">
            <v>A</v>
          </cell>
          <cell r="C3" t="str">
            <v>B</v>
          </cell>
          <cell r="D3" t="str">
            <v>C</v>
          </cell>
          <cell r="E3" t="str">
            <v>D</v>
          </cell>
          <cell r="F3" t="str">
            <v>A</v>
          </cell>
          <cell r="G3" t="str">
            <v>B</v>
          </cell>
          <cell r="V3" t="str">
            <v>A</v>
          </cell>
          <cell r="W3" t="str">
            <v>B</v>
          </cell>
          <cell r="X3" t="str">
            <v>C</v>
          </cell>
          <cell r="Y3" t="str">
            <v>D</v>
          </cell>
          <cell r="Z3" t="str">
            <v>A</v>
          </cell>
          <cell r="AA3" t="str">
            <v>B</v>
          </cell>
          <cell r="AB3" t="str">
            <v>C</v>
          </cell>
          <cell r="AC3" t="str">
            <v>D</v>
          </cell>
          <cell r="AD3" t="str">
            <v>A</v>
          </cell>
          <cell r="AE3" t="str">
            <v>B</v>
          </cell>
          <cell r="AF3" t="str">
            <v>C</v>
          </cell>
          <cell r="AG3" t="str">
            <v>D</v>
          </cell>
          <cell r="AH3" t="str">
            <v>A</v>
          </cell>
          <cell r="AI3" t="str">
            <v>B</v>
          </cell>
          <cell r="AJ3" t="str">
            <v>C</v>
          </cell>
          <cell r="AK3" t="str">
            <v>D</v>
          </cell>
          <cell r="AL3" t="str">
            <v>TOTAL</v>
          </cell>
        </row>
        <row r="4">
          <cell r="A4" t="str">
            <v>Barlinnie</v>
          </cell>
          <cell r="B4">
            <v>1</v>
          </cell>
          <cell r="C4">
            <v>309</v>
          </cell>
          <cell r="D4">
            <v>1</v>
          </cell>
          <cell r="E4">
            <v>0</v>
          </cell>
          <cell r="F4">
            <v>0</v>
          </cell>
          <cell r="G4">
            <v>32</v>
          </cell>
          <cell r="V4">
            <v>0</v>
          </cell>
          <cell r="W4">
            <v>4</v>
          </cell>
          <cell r="X4">
            <v>0</v>
          </cell>
          <cell r="Y4">
            <v>0</v>
          </cell>
          <cell r="Z4">
            <v>0</v>
          </cell>
          <cell r="AA4">
            <v>42</v>
          </cell>
          <cell r="AB4">
            <v>0</v>
          </cell>
          <cell r="AC4">
            <v>0</v>
          </cell>
          <cell r="AD4">
            <v>1</v>
          </cell>
          <cell r="AE4">
            <v>893</v>
          </cell>
          <cell r="AF4">
            <v>301</v>
          </cell>
          <cell r="AG4">
            <v>12</v>
          </cell>
          <cell r="AH4">
            <v>1</v>
          </cell>
          <cell r="AI4">
            <v>935</v>
          </cell>
          <cell r="AJ4">
            <v>301</v>
          </cell>
          <cell r="AK4">
            <v>12</v>
          </cell>
          <cell r="AL4">
            <v>1249</v>
          </cell>
        </row>
        <row r="5">
          <cell r="A5" t="str">
            <v>Aberdeen</v>
          </cell>
          <cell r="B5">
            <v>0</v>
          </cell>
          <cell r="C5">
            <v>33</v>
          </cell>
          <cell r="D5">
            <v>0</v>
          </cell>
          <cell r="E5">
            <v>0</v>
          </cell>
          <cell r="F5">
            <v>0</v>
          </cell>
          <cell r="G5">
            <v>14</v>
          </cell>
          <cell r="V5">
            <v>0</v>
          </cell>
          <cell r="W5">
            <v>0</v>
          </cell>
          <cell r="X5">
            <v>0</v>
          </cell>
          <cell r="Y5">
            <v>0</v>
          </cell>
          <cell r="Z5">
            <v>0</v>
          </cell>
          <cell r="AA5">
            <v>18</v>
          </cell>
          <cell r="AB5">
            <v>0</v>
          </cell>
          <cell r="AC5">
            <v>0</v>
          </cell>
          <cell r="AD5">
            <v>0</v>
          </cell>
          <cell r="AE5">
            <v>113</v>
          </cell>
          <cell r="AF5">
            <v>42</v>
          </cell>
          <cell r="AG5">
            <v>11</v>
          </cell>
          <cell r="AH5">
            <v>0</v>
          </cell>
          <cell r="AI5">
            <v>131</v>
          </cell>
          <cell r="AJ5">
            <v>42</v>
          </cell>
          <cell r="AK5">
            <v>11</v>
          </cell>
          <cell r="AL5">
            <v>184</v>
          </cell>
        </row>
        <row r="6">
          <cell r="A6" t="str">
            <v>Castle Huntly</v>
          </cell>
          <cell r="B6">
            <v>0</v>
          </cell>
          <cell r="C6">
            <v>0</v>
          </cell>
          <cell r="D6">
            <v>0</v>
          </cell>
          <cell r="E6">
            <v>0</v>
          </cell>
          <cell r="F6">
            <v>0</v>
          </cell>
          <cell r="G6">
            <v>0</v>
          </cell>
          <cell r="V6">
            <v>0</v>
          </cell>
          <cell r="W6">
            <v>0</v>
          </cell>
          <cell r="X6">
            <v>0</v>
          </cell>
          <cell r="Y6">
            <v>0</v>
          </cell>
          <cell r="Z6">
            <v>0</v>
          </cell>
          <cell r="AA6">
            <v>0</v>
          </cell>
          <cell r="AB6">
            <v>0</v>
          </cell>
          <cell r="AC6">
            <v>0</v>
          </cell>
          <cell r="AD6">
            <v>0</v>
          </cell>
          <cell r="AE6">
            <v>2</v>
          </cell>
          <cell r="AF6">
            <v>2</v>
          </cell>
          <cell r="AG6">
            <v>125</v>
          </cell>
          <cell r="AH6">
            <v>0</v>
          </cell>
          <cell r="AI6">
            <v>2</v>
          </cell>
          <cell r="AJ6">
            <v>2</v>
          </cell>
          <cell r="AK6">
            <v>125</v>
          </cell>
          <cell r="AL6">
            <v>129</v>
          </cell>
        </row>
        <row r="7">
          <cell r="A7" t="str">
            <v>Dumfries</v>
          </cell>
          <cell r="B7">
            <v>0</v>
          </cell>
          <cell r="C7">
            <v>19</v>
          </cell>
          <cell r="D7">
            <v>0</v>
          </cell>
          <cell r="E7">
            <v>0</v>
          </cell>
          <cell r="F7">
            <v>0</v>
          </cell>
          <cell r="G7">
            <v>11</v>
          </cell>
        </row>
        <row r="8">
          <cell r="A8" t="str">
            <v>Dungavel</v>
          </cell>
          <cell r="B8">
            <v>0</v>
          </cell>
          <cell r="C8">
            <v>0</v>
          </cell>
          <cell r="D8">
            <v>0</v>
          </cell>
          <cell r="E8">
            <v>0</v>
          </cell>
          <cell r="F8">
            <v>0</v>
          </cell>
          <cell r="G8">
            <v>0</v>
          </cell>
        </row>
        <row r="9">
          <cell r="A9" t="str">
            <v>Edinburgh</v>
          </cell>
          <cell r="B9">
            <v>0</v>
          </cell>
          <cell r="C9">
            <v>128</v>
          </cell>
          <cell r="D9">
            <v>0</v>
          </cell>
          <cell r="E9">
            <v>0</v>
          </cell>
          <cell r="F9">
            <v>0</v>
          </cell>
          <cell r="G9">
            <v>21</v>
          </cell>
        </row>
        <row r="10">
          <cell r="A10" t="str">
            <v>Friarton</v>
          </cell>
          <cell r="B10">
            <v>0</v>
          </cell>
          <cell r="C10">
            <v>0</v>
          </cell>
          <cell r="D10">
            <v>0</v>
          </cell>
          <cell r="E10">
            <v>0</v>
          </cell>
          <cell r="F10">
            <v>0</v>
          </cell>
          <cell r="G10">
            <v>0</v>
          </cell>
        </row>
        <row r="11">
          <cell r="A11" t="str">
            <v>Glenochil Prison</v>
          </cell>
          <cell r="B11">
            <v>0</v>
          </cell>
          <cell r="C11">
            <v>0</v>
          </cell>
          <cell r="D11">
            <v>0</v>
          </cell>
          <cell r="E11">
            <v>0</v>
          </cell>
          <cell r="F11">
            <v>0</v>
          </cell>
          <cell r="G11">
            <v>0</v>
          </cell>
        </row>
        <row r="12">
          <cell r="A12" t="str">
            <v>Glenohil YOI</v>
          </cell>
          <cell r="B12">
            <v>0</v>
          </cell>
          <cell r="C12">
            <v>0</v>
          </cell>
          <cell r="D12">
            <v>0</v>
          </cell>
          <cell r="E12">
            <v>0</v>
          </cell>
          <cell r="F12">
            <v>0</v>
          </cell>
          <cell r="G12">
            <v>0</v>
          </cell>
        </row>
        <row r="13">
          <cell r="A13" t="str">
            <v>Greenock</v>
          </cell>
          <cell r="B13">
            <v>0</v>
          </cell>
          <cell r="C13">
            <v>53</v>
          </cell>
          <cell r="D13">
            <v>1</v>
          </cell>
          <cell r="E13">
            <v>0</v>
          </cell>
          <cell r="F13">
            <v>0</v>
          </cell>
          <cell r="G13">
            <v>37</v>
          </cell>
        </row>
        <row r="14">
          <cell r="A14" t="str">
            <v>Inverness</v>
          </cell>
          <cell r="B14">
            <v>0</v>
          </cell>
          <cell r="C14">
            <v>30</v>
          </cell>
          <cell r="D14">
            <v>0</v>
          </cell>
          <cell r="E14">
            <v>0</v>
          </cell>
          <cell r="F14">
            <v>0</v>
          </cell>
          <cell r="G14">
            <v>6</v>
          </cell>
        </row>
        <row r="15">
          <cell r="A15" t="str">
            <v>Longriggend</v>
          </cell>
          <cell r="B15">
            <v>0</v>
          </cell>
          <cell r="C15">
            <v>1</v>
          </cell>
          <cell r="D15">
            <v>0</v>
          </cell>
          <cell r="E15">
            <v>0</v>
          </cell>
          <cell r="F15">
            <v>0</v>
          </cell>
          <cell r="G15">
            <v>125</v>
          </cell>
        </row>
        <row r="16">
          <cell r="A16" t="str">
            <v>Lowmoss</v>
          </cell>
          <cell r="B16">
            <v>0</v>
          </cell>
          <cell r="C16">
            <v>0</v>
          </cell>
          <cell r="D16">
            <v>0</v>
          </cell>
          <cell r="E16">
            <v>0</v>
          </cell>
          <cell r="F16">
            <v>0</v>
          </cell>
          <cell r="G16">
            <v>0</v>
          </cell>
        </row>
        <row r="17">
          <cell r="A17" t="str">
            <v>Noranside</v>
          </cell>
          <cell r="B17">
            <v>0</v>
          </cell>
          <cell r="C17">
            <v>0</v>
          </cell>
          <cell r="D17">
            <v>0</v>
          </cell>
          <cell r="E17">
            <v>0</v>
          </cell>
          <cell r="F17">
            <v>0</v>
          </cell>
          <cell r="G17">
            <v>0</v>
          </cell>
        </row>
        <row r="18">
          <cell r="A18" t="str">
            <v>Penninghame</v>
          </cell>
          <cell r="B18">
            <v>0</v>
          </cell>
          <cell r="C18">
            <v>0</v>
          </cell>
          <cell r="D18">
            <v>0</v>
          </cell>
          <cell r="E18">
            <v>0</v>
          </cell>
          <cell r="F18">
            <v>0</v>
          </cell>
          <cell r="G18">
            <v>0</v>
          </cell>
        </row>
        <row r="19">
          <cell r="A19" t="str">
            <v>Perth</v>
          </cell>
          <cell r="B19">
            <v>0</v>
          </cell>
          <cell r="C19">
            <v>53</v>
          </cell>
          <cell r="D19">
            <v>0</v>
          </cell>
          <cell r="E19">
            <v>0</v>
          </cell>
          <cell r="F19">
            <v>0</v>
          </cell>
          <cell r="G19">
            <v>34</v>
          </cell>
        </row>
        <row r="20">
          <cell r="A20" t="str">
            <v>Peterhead</v>
          </cell>
          <cell r="B20">
            <v>0</v>
          </cell>
          <cell r="C20">
            <v>0</v>
          </cell>
          <cell r="D20">
            <v>0</v>
          </cell>
          <cell r="E20">
            <v>0</v>
          </cell>
          <cell r="F20">
            <v>0</v>
          </cell>
          <cell r="G20">
            <v>0</v>
          </cell>
        </row>
        <row r="21">
          <cell r="A21" t="str">
            <v>Polmont</v>
          </cell>
          <cell r="B21">
            <v>0</v>
          </cell>
          <cell r="C21">
            <v>0</v>
          </cell>
          <cell r="D21">
            <v>0</v>
          </cell>
          <cell r="E21">
            <v>0</v>
          </cell>
          <cell r="F21">
            <v>0</v>
          </cell>
          <cell r="G21">
            <v>0</v>
          </cell>
        </row>
        <row r="22">
          <cell r="A22" t="str">
            <v>Shotts</v>
          </cell>
          <cell r="B22">
            <v>0</v>
          </cell>
          <cell r="C22">
            <v>0</v>
          </cell>
          <cell r="D22">
            <v>0</v>
          </cell>
          <cell r="E22">
            <v>0</v>
          </cell>
          <cell r="F22">
            <v>0</v>
          </cell>
          <cell r="G22">
            <v>0</v>
          </cell>
        </row>
        <row r="23">
          <cell r="A23" t="str">
            <v>Shotts Unit</v>
          </cell>
          <cell r="B23">
            <v>0</v>
          </cell>
          <cell r="C23">
            <v>0</v>
          </cell>
          <cell r="D23">
            <v>0</v>
          </cell>
          <cell r="E23">
            <v>0</v>
          </cell>
          <cell r="F23">
            <v>0</v>
          </cell>
          <cell r="G23">
            <v>0</v>
          </cell>
        </row>
        <row r="24">
          <cell r="A24" t="str">
            <v>Peterhead Unit</v>
          </cell>
          <cell r="B24">
            <v>0</v>
          </cell>
          <cell r="C24">
            <v>0</v>
          </cell>
          <cell r="D24">
            <v>0</v>
          </cell>
          <cell r="E24">
            <v>0</v>
          </cell>
          <cell r="F24">
            <v>0</v>
          </cell>
          <cell r="G24">
            <v>0</v>
          </cell>
        </row>
        <row r="25">
          <cell r="A25" t="str">
            <v>NIC</v>
          </cell>
          <cell r="B25">
            <v>0</v>
          </cell>
          <cell r="C25">
            <v>0</v>
          </cell>
          <cell r="D25">
            <v>0</v>
          </cell>
          <cell r="E25">
            <v>0</v>
          </cell>
          <cell r="F25">
            <v>0</v>
          </cell>
          <cell r="G25">
            <v>0</v>
          </cell>
        </row>
        <row r="26">
          <cell r="A26" t="str">
            <v>TOTAL</v>
          </cell>
          <cell r="B26">
            <v>1</v>
          </cell>
          <cell r="C26">
            <v>626</v>
          </cell>
          <cell r="D26">
            <v>2</v>
          </cell>
          <cell r="E26">
            <v>0</v>
          </cell>
          <cell r="F26">
            <v>0</v>
          </cell>
          <cell r="G26">
            <v>280</v>
          </cell>
        </row>
        <row r="28">
          <cell r="A28" t="str">
            <v>Female</v>
          </cell>
          <cell r="B28" t="str">
            <v>Adult Remand</v>
          </cell>
          <cell r="F28" t="str">
            <v>YOI  Remand</v>
          </cell>
        </row>
        <row r="29">
          <cell r="A29" t="str">
            <v>Establishment</v>
          </cell>
          <cell r="B29" t="str">
            <v>A</v>
          </cell>
          <cell r="C29" t="str">
            <v>B</v>
          </cell>
          <cell r="D29" t="str">
            <v>C</v>
          </cell>
          <cell r="E29" t="str">
            <v>D</v>
          </cell>
          <cell r="F29" t="str">
            <v>A</v>
          </cell>
          <cell r="G29" t="str">
            <v>B</v>
          </cell>
        </row>
        <row r="30">
          <cell r="A30" t="str">
            <v>Cornton Vale</v>
          </cell>
          <cell r="B30">
            <v>0</v>
          </cell>
          <cell r="C30">
            <v>32</v>
          </cell>
          <cell r="D30">
            <v>1</v>
          </cell>
          <cell r="E30">
            <v>0</v>
          </cell>
          <cell r="F30">
            <v>0</v>
          </cell>
          <cell r="G30">
            <v>10</v>
          </cell>
        </row>
      </sheetData>
      <sheetData sheetId="17">
        <row r="1">
          <cell r="A1" t="str">
            <v>Ethnic origin of prisoners in custody on 30 June 1997 (1)</v>
          </cell>
          <cell r="D1" t="str">
            <v>Table 11</v>
          </cell>
        </row>
        <row r="3">
          <cell r="D3" t="str">
            <v>Number</v>
          </cell>
        </row>
        <row r="4">
          <cell r="A4" t="str">
            <v>Ethnic origin</v>
          </cell>
          <cell r="C4" t="str">
            <v>30 June 1997</v>
          </cell>
        </row>
        <row r="5">
          <cell r="B5" t="str">
            <v>Male</v>
          </cell>
          <cell r="C5" t="str">
            <v>Female</v>
          </cell>
          <cell r="D5" t="str">
            <v>TOTAL</v>
          </cell>
        </row>
        <row r="6">
          <cell r="A6" t="str">
            <v>Total</v>
          </cell>
          <cell r="B6">
            <v>5936</v>
          </cell>
          <cell r="C6">
            <v>185</v>
          </cell>
          <cell r="D6">
            <v>6121</v>
          </cell>
        </row>
        <row r="8">
          <cell r="A8" t="str">
            <v>White</v>
          </cell>
          <cell r="B8">
            <v>5858</v>
          </cell>
          <cell r="C8">
            <v>184</v>
          </cell>
          <cell r="D8">
            <v>6042</v>
          </cell>
        </row>
        <row r="9">
          <cell r="A9" t="str">
            <v>Black-Caribbean</v>
          </cell>
          <cell r="B9">
            <v>3</v>
          </cell>
          <cell r="C9">
            <v>0</v>
          </cell>
          <cell r="D9">
            <v>3</v>
          </cell>
        </row>
        <row r="10">
          <cell r="A10" t="str">
            <v>Black-African</v>
          </cell>
          <cell r="B10">
            <v>7</v>
          </cell>
          <cell r="C10">
            <v>0</v>
          </cell>
          <cell r="D10">
            <v>7</v>
          </cell>
        </row>
        <row r="11">
          <cell r="A11" t="str">
            <v>Black-Other</v>
          </cell>
          <cell r="B11">
            <v>10</v>
          </cell>
          <cell r="C11">
            <v>0</v>
          </cell>
          <cell r="D11">
            <v>10</v>
          </cell>
        </row>
        <row r="12">
          <cell r="A12" t="str">
            <v>Indian</v>
          </cell>
          <cell r="B12">
            <v>13</v>
          </cell>
          <cell r="C12">
            <v>0</v>
          </cell>
          <cell r="D12">
            <v>13</v>
          </cell>
        </row>
        <row r="13">
          <cell r="A13" t="str">
            <v>Pakistani</v>
          </cell>
          <cell r="B13">
            <v>18</v>
          </cell>
          <cell r="C13">
            <v>0</v>
          </cell>
          <cell r="D13">
            <v>18</v>
          </cell>
        </row>
        <row r="14">
          <cell r="A14" t="str">
            <v>Bangladeshi</v>
          </cell>
          <cell r="B14">
            <v>2</v>
          </cell>
          <cell r="C14">
            <v>0</v>
          </cell>
          <cell r="D14">
            <v>2</v>
          </cell>
        </row>
        <row r="15">
          <cell r="A15" t="str">
            <v>Chinese</v>
          </cell>
          <cell r="B15">
            <v>2</v>
          </cell>
          <cell r="C15">
            <v>0</v>
          </cell>
          <cell r="D15">
            <v>2</v>
          </cell>
        </row>
        <row r="16">
          <cell r="A16" t="str">
            <v>Other</v>
          </cell>
          <cell r="B16">
            <v>23</v>
          </cell>
          <cell r="C16">
            <v>1</v>
          </cell>
          <cell r="D16">
            <v>24</v>
          </cell>
        </row>
        <row r="18">
          <cell r="A18" t="str">
            <v>(1) Includes persons awaiting deportation.</v>
          </cell>
        </row>
      </sheetData>
      <sheetData sheetId="18"/>
      <sheetData sheetId="19">
        <row r="2">
          <cell r="V2">
            <v>1991</v>
          </cell>
          <cell r="W2">
            <v>1992</v>
          </cell>
          <cell r="X2">
            <v>1993</v>
          </cell>
          <cell r="Y2">
            <v>1994</v>
          </cell>
          <cell r="Z2">
            <v>1995</v>
          </cell>
          <cell r="AA2">
            <v>1996</v>
          </cell>
          <cell r="AB2">
            <v>1997</v>
          </cell>
        </row>
        <row r="4">
          <cell r="A4" t="str">
            <v>Remand</v>
          </cell>
          <cell r="E4">
            <v>645</v>
          </cell>
          <cell r="F4">
            <v>740</v>
          </cell>
          <cell r="G4">
            <v>746</v>
          </cell>
          <cell r="H4">
            <v>706</v>
          </cell>
          <cell r="I4">
            <v>728</v>
          </cell>
          <cell r="J4">
            <v>691</v>
          </cell>
          <cell r="K4">
            <v>705</v>
          </cell>
          <cell r="L4">
            <v>746</v>
          </cell>
          <cell r="M4">
            <v>844</v>
          </cell>
          <cell r="N4">
            <v>863</v>
          </cell>
          <cell r="O4">
            <v>942</v>
          </cell>
          <cell r="P4">
            <v>1092</v>
          </cell>
          <cell r="Q4">
            <v>1017</v>
          </cell>
          <cell r="R4">
            <v>938</v>
          </cell>
          <cell r="S4">
            <v>843.84</v>
          </cell>
          <cell r="T4">
            <v>769.9</v>
          </cell>
          <cell r="U4">
            <v>751.32</v>
          </cell>
          <cell r="V4">
            <v>770.01</v>
          </cell>
          <cell r="W4">
            <v>875.57</v>
          </cell>
          <cell r="X4">
            <v>948.19</v>
          </cell>
          <cell r="Y4">
            <v>1014.71</v>
          </cell>
          <cell r="Z4">
            <v>997.76</v>
          </cell>
          <cell r="AA4">
            <v>1000.391164874552</v>
          </cell>
          <cell r="AB4">
            <v>947.12025473630308</v>
          </cell>
        </row>
        <row r="5">
          <cell r="A5" t="str">
            <v>Under 21 Sentenced</v>
          </cell>
          <cell r="E5">
            <v>1449</v>
          </cell>
          <cell r="F5">
            <v>1523</v>
          </cell>
          <cell r="G5">
            <v>1461</v>
          </cell>
          <cell r="H5">
            <v>1481</v>
          </cell>
          <cell r="I5">
            <v>1446</v>
          </cell>
          <cell r="J5">
            <v>1261</v>
          </cell>
          <cell r="K5">
            <v>1348</v>
          </cell>
          <cell r="L5">
            <v>1174</v>
          </cell>
          <cell r="M5">
            <v>1276</v>
          </cell>
          <cell r="N5">
            <v>1316</v>
          </cell>
          <cell r="O5">
            <v>1000</v>
          </cell>
          <cell r="P5">
            <v>990</v>
          </cell>
          <cell r="Q5">
            <v>1074</v>
          </cell>
          <cell r="R5">
            <v>987</v>
          </cell>
          <cell r="S5">
            <v>902</v>
          </cell>
          <cell r="T5">
            <v>813.18</v>
          </cell>
          <cell r="U5">
            <v>707.91</v>
          </cell>
          <cell r="V5">
            <v>683.52</v>
          </cell>
          <cell r="W5">
            <v>769.13</v>
          </cell>
          <cell r="X5">
            <v>819.47</v>
          </cell>
          <cell r="Y5">
            <v>719.96</v>
          </cell>
          <cell r="Z5">
            <v>718.65</v>
          </cell>
          <cell r="AA5">
            <v>770.15696236559131</v>
          </cell>
          <cell r="AB5">
            <v>787.04072841213667</v>
          </cell>
        </row>
        <row r="6">
          <cell r="A6" t="str">
            <v>Adult Sentenced</v>
          </cell>
          <cell r="E6">
            <v>2555</v>
          </cell>
          <cell r="F6">
            <v>2643</v>
          </cell>
          <cell r="G6">
            <v>2635</v>
          </cell>
          <cell r="H6">
            <v>2620</v>
          </cell>
          <cell r="I6">
            <v>2815</v>
          </cell>
          <cell r="J6">
            <v>2554</v>
          </cell>
          <cell r="K6">
            <v>2750</v>
          </cell>
          <cell r="L6">
            <v>2556</v>
          </cell>
          <cell r="M6">
            <v>2719</v>
          </cell>
          <cell r="N6">
            <v>2817</v>
          </cell>
          <cell r="O6">
            <v>2753</v>
          </cell>
          <cell r="P6">
            <v>3140</v>
          </cell>
          <cell r="Q6">
            <v>3448</v>
          </cell>
          <cell r="R6">
            <v>3474</v>
          </cell>
          <cell r="S6">
            <v>3433.84</v>
          </cell>
          <cell r="T6">
            <v>3340.98</v>
          </cell>
          <cell r="U6">
            <v>3201.22</v>
          </cell>
          <cell r="V6">
            <v>3322</v>
          </cell>
          <cell r="W6">
            <v>3552.32</v>
          </cell>
          <cell r="X6">
            <v>3794.83</v>
          </cell>
          <cell r="Y6">
            <v>3784.78</v>
          </cell>
          <cell r="Z6">
            <v>3823.07</v>
          </cell>
          <cell r="AA6">
            <v>4026.3159587813616</v>
          </cell>
          <cell r="AB6">
            <v>4281.5865188532243</v>
          </cell>
        </row>
      </sheetData>
      <sheetData sheetId="20"/>
      <sheetData sheetId="2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Sheet2"/>
      <sheetName val="Sheet3"/>
    </sheetNames>
    <sheetDataSet>
      <sheetData sheetId="0" refreshError="1"/>
      <sheetData sheetId="1" refreshError="1"/>
      <sheetData sheetId="2" refreshError="1">
        <row r="13">
          <cell r="F13" t="str">
            <v>Akintunde K</v>
          </cell>
          <cell r="G13" t="str">
            <v>Employment Tribunal</v>
          </cell>
          <cell r="H13" t="str">
            <v>staff</v>
          </cell>
          <cell r="I13" t="str">
            <v>Probable</v>
          </cell>
          <cell r="J13">
            <v>50000</v>
          </cell>
          <cell r="L13">
            <v>0</v>
          </cell>
          <cell r="M13">
            <v>-50000</v>
          </cell>
          <cell r="N13">
            <v>0</v>
          </cell>
          <cell r="O13">
            <v>0</v>
          </cell>
          <cell r="P13">
            <v>0</v>
          </cell>
          <cell r="Q13" t="str">
            <v>Case closed 21.5.07.- ET had no jurisdiction Tsol costs £9,073</v>
          </cell>
        </row>
        <row r="14">
          <cell r="F14" t="str">
            <v>Ayobiojo</v>
          </cell>
          <cell r="G14" t="str">
            <v>Harrasment etc</v>
          </cell>
          <cell r="H14" t="str">
            <v>prisoner</v>
          </cell>
          <cell r="I14" t="str">
            <v xml:space="preserve">Probable </v>
          </cell>
          <cell r="J14">
            <v>10000</v>
          </cell>
          <cell r="M14">
            <v>-10000</v>
          </cell>
          <cell r="N14">
            <v>0</v>
          </cell>
          <cell r="O14">
            <v>0</v>
          </cell>
          <cell r="P14">
            <v>0</v>
          </cell>
          <cell r="Q14" t="str">
            <v>File dormant since Feb '07</v>
          </cell>
        </row>
        <row r="15">
          <cell r="F15" t="str">
            <v>Carter</v>
          </cell>
          <cell r="G15" t="str">
            <v>Accident  Case 2</v>
          </cell>
          <cell r="H15" t="str">
            <v>Staff</v>
          </cell>
          <cell r="I15" t="str">
            <v xml:space="preserve">Probable </v>
          </cell>
          <cell r="J15">
            <v>5000</v>
          </cell>
          <cell r="L15">
            <v>150000</v>
          </cell>
          <cell r="M15">
            <v>0</v>
          </cell>
          <cell r="N15">
            <v>145000</v>
          </cell>
          <cell r="O15">
            <v>0</v>
          </cell>
          <cell r="P15">
            <v>0</v>
          </cell>
          <cell r="Q15" t="str">
            <v>settlement £70000 July 08 costs o/s</v>
          </cell>
        </row>
        <row r="16">
          <cell r="F16" t="str">
            <v>Chambers S</v>
          </cell>
          <cell r="G16" t="str">
            <v>Assault</v>
          </cell>
          <cell r="H16" t="str">
            <v>prisoner</v>
          </cell>
          <cell r="I16" t="str">
            <v>Probable</v>
          </cell>
          <cell r="J16">
            <v>30000</v>
          </cell>
          <cell r="M16">
            <v>-30000</v>
          </cell>
          <cell r="N16">
            <v>0</v>
          </cell>
          <cell r="O16">
            <v>0</v>
          </cell>
          <cell r="P16">
            <v>0</v>
          </cell>
          <cell r="Q16" t="str">
            <v xml:space="preserve">File Dormant - Tsol costs 2,621 </v>
          </cell>
        </row>
        <row r="17">
          <cell r="F17" t="str">
            <v>Ezekie</v>
          </cell>
          <cell r="G17" t="str">
            <v>Assault</v>
          </cell>
          <cell r="H17" t="str">
            <v>prisoner</v>
          </cell>
          <cell r="I17" t="str">
            <v xml:space="preserve">Probable </v>
          </cell>
          <cell r="J17">
            <v>140000</v>
          </cell>
          <cell r="M17">
            <v>-140000</v>
          </cell>
          <cell r="N17">
            <v>0</v>
          </cell>
          <cell r="O17">
            <v>0</v>
          </cell>
          <cell r="P17">
            <v>0</v>
          </cell>
          <cell r="Q17" t="str">
            <v>Case continues on 2 claims</v>
          </cell>
        </row>
        <row r="18">
          <cell r="F18" t="str">
            <v>Ford C</v>
          </cell>
          <cell r="G18" t="str">
            <v>Tribunal case</v>
          </cell>
          <cell r="H18" t="str">
            <v>staff</v>
          </cell>
          <cell r="I18" t="str">
            <v xml:space="preserve">Probable </v>
          </cell>
          <cell r="J18">
            <v>8000</v>
          </cell>
          <cell r="K18">
            <v>2000</v>
          </cell>
          <cell r="M18">
            <v>-6000</v>
          </cell>
          <cell r="N18">
            <v>0</v>
          </cell>
          <cell r="O18">
            <v>0</v>
          </cell>
          <cell r="P18">
            <v>-2000</v>
          </cell>
          <cell r="Q18" t="str">
            <v>settled 7.4.06. Tsol costs £10,411</v>
          </cell>
        </row>
        <row r="19">
          <cell r="F19" t="str">
            <v>Harding K</v>
          </cell>
          <cell r="G19" t="str">
            <v>Assault</v>
          </cell>
          <cell r="H19" t="str">
            <v>prisoner</v>
          </cell>
          <cell r="I19" t="str">
            <v>Probable</v>
          </cell>
          <cell r="J19">
            <v>10000</v>
          </cell>
          <cell r="M19">
            <v>-10000</v>
          </cell>
          <cell r="N19">
            <v>0</v>
          </cell>
          <cell r="O19">
            <v>0</v>
          </cell>
          <cell r="P19">
            <v>0</v>
          </cell>
          <cell r="Q19" t="str">
            <v xml:space="preserve">struck out 12.4.07. Appeal 16.7.07. unsuccessful. Tsol costs 7,500 </v>
          </cell>
        </row>
        <row r="20">
          <cell r="F20" t="str">
            <v>Ibinudum</v>
          </cell>
          <cell r="G20" t="str">
            <v>Industrial Tribunal</v>
          </cell>
          <cell r="H20" t="str">
            <v>Staff</v>
          </cell>
          <cell r="I20" t="str">
            <v xml:space="preserve">Probable </v>
          </cell>
          <cell r="J20">
            <v>250000</v>
          </cell>
          <cell r="L20" t="str">
            <v>N/K</v>
          </cell>
          <cell r="M20" t="e">
            <v>#VALUE!</v>
          </cell>
          <cell r="N20" t="e">
            <v>#VALUE!</v>
          </cell>
          <cell r="O20">
            <v>0</v>
          </cell>
          <cell r="P20">
            <v>0</v>
          </cell>
          <cell r="Q20" t="str">
            <v>Claimant to pay o/s of £4000 approx</v>
          </cell>
        </row>
        <row r="21">
          <cell r="F21" t="str">
            <v>Branker J</v>
          </cell>
          <cell r="G21" t="str">
            <v>Employment Tribunal</v>
          </cell>
          <cell r="H21" t="str">
            <v>staff</v>
          </cell>
          <cell r="I21" t="str">
            <v>Probable</v>
          </cell>
          <cell r="J21">
            <v>260000</v>
          </cell>
          <cell r="M21">
            <v>-260000</v>
          </cell>
          <cell r="N21">
            <v>0</v>
          </cell>
          <cell r="O21">
            <v>0</v>
          </cell>
          <cell r="P21">
            <v>0</v>
          </cell>
          <cell r="Q21" t="str">
            <v>Claim withdrawn Dec 07. Tsol costs o/s</v>
          </cell>
        </row>
        <row r="22">
          <cell r="F22" t="str">
            <v>Milne F</v>
          </cell>
          <cell r="G22" t="str">
            <v>Injury</v>
          </cell>
          <cell r="H22" t="str">
            <v>staff</v>
          </cell>
          <cell r="I22" t="str">
            <v xml:space="preserve">Probable </v>
          </cell>
          <cell r="J22">
            <v>650</v>
          </cell>
          <cell r="K22">
            <v>23579</v>
          </cell>
          <cell r="M22">
            <v>0</v>
          </cell>
          <cell r="N22">
            <v>0</v>
          </cell>
          <cell r="O22">
            <v>22929</v>
          </cell>
          <cell r="P22">
            <v>-650</v>
          </cell>
          <cell r="Q22" t="str">
            <v>Case complete 1.6.07. Tsol costs £8,668</v>
          </cell>
        </row>
        <row r="23">
          <cell r="F23" t="str">
            <v>Poonia AS</v>
          </cell>
          <cell r="G23" t="str">
            <v>Employment Tribunal</v>
          </cell>
          <cell r="H23" t="str">
            <v>staff</v>
          </cell>
          <cell r="I23" t="str">
            <v>Probable</v>
          </cell>
          <cell r="J23">
            <v>50000</v>
          </cell>
          <cell r="M23">
            <v>-50000</v>
          </cell>
          <cell r="N23">
            <v>0</v>
          </cell>
          <cell r="O23">
            <v>0</v>
          </cell>
          <cell r="P23">
            <v>0</v>
          </cell>
          <cell r="Q23" t="str">
            <v>Claim withdrawn 24.7.07. Tsol costs o/s</v>
          </cell>
        </row>
        <row r="24">
          <cell r="F24" t="str">
            <v>Regan K</v>
          </cell>
          <cell r="G24" t="str">
            <v>Lost Property</v>
          </cell>
          <cell r="H24" t="str">
            <v>prisoner</v>
          </cell>
          <cell r="I24" t="str">
            <v>Probable</v>
          </cell>
          <cell r="J24">
            <v>3000</v>
          </cell>
          <cell r="L24">
            <v>3000</v>
          </cell>
          <cell r="M24">
            <v>0</v>
          </cell>
          <cell r="N24">
            <v>0</v>
          </cell>
          <cell r="O24">
            <v>0</v>
          </cell>
          <cell r="P24">
            <v>0</v>
          </cell>
          <cell r="Q24" t="str">
            <v>settlement £38.36  costs o/s</v>
          </cell>
        </row>
        <row r="25">
          <cell r="F25" t="str">
            <v>Robinson</v>
          </cell>
          <cell r="G25" t="str">
            <v>lost prop [x5]</v>
          </cell>
          <cell r="H25" t="str">
            <v>prisoner</v>
          </cell>
          <cell r="I25" t="str">
            <v xml:space="preserve">Probable </v>
          </cell>
          <cell r="J25">
            <v>20000</v>
          </cell>
          <cell r="L25">
            <v>0</v>
          </cell>
          <cell r="M25">
            <v>-20000</v>
          </cell>
          <cell r="N25">
            <v>0</v>
          </cell>
          <cell r="O25">
            <v>0</v>
          </cell>
          <cell r="P25">
            <v>0</v>
          </cell>
          <cell r="Q25" t="str">
            <v>Struck Out 9.1.07. costs awarded against claimant.  Tsol costs o/standing</v>
          </cell>
        </row>
        <row r="26">
          <cell r="F26" t="str">
            <v>Roulston</v>
          </cell>
          <cell r="G26" t="str">
            <v>Assault</v>
          </cell>
          <cell r="H26" t="str">
            <v>prisoner</v>
          </cell>
          <cell r="I26" t="str">
            <v xml:space="preserve">Probable </v>
          </cell>
          <cell r="J26">
            <v>5000</v>
          </cell>
          <cell r="K26">
            <v>5000</v>
          </cell>
          <cell r="M26">
            <v>0</v>
          </cell>
          <cell r="N26">
            <v>0</v>
          </cell>
          <cell r="O26">
            <v>0</v>
          </cell>
          <cell r="P26">
            <v>-5000</v>
          </cell>
          <cell r="Q26" t="str">
            <v>settled £5000 Feb 08 claimant's costs = £49004.10 (£45000+£4004.10 May/July 08</v>
          </cell>
        </row>
        <row r="27">
          <cell r="F27" t="str">
            <v>Todd</v>
          </cell>
          <cell r="G27" t="str">
            <v>Property</v>
          </cell>
          <cell r="H27" t="str">
            <v>prisoner</v>
          </cell>
          <cell r="I27" t="str">
            <v xml:space="preserve">Probable </v>
          </cell>
          <cell r="J27">
            <v>5000</v>
          </cell>
          <cell r="M27">
            <v>-5000</v>
          </cell>
          <cell r="N27">
            <v>0</v>
          </cell>
          <cell r="O27">
            <v>0</v>
          </cell>
          <cell r="P27">
            <v>0</v>
          </cell>
          <cell r="Q27" t="str">
            <v>Dormant since Nov 05</v>
          </cell>
        </row>
        <row r="28">
          <cell r="F28" t="str">
            <v>Williams C</v>
          </cell>
          <cell r="G28" t="str">
            <v>Unlawful Detention</v>
          </cell>
          <cell r="H28" t="str">
            <v>prisoner</v>
          </cell>
          <cell r="I28" t="str">
            <v>Virtually Certain</v>
          </cell>
          <cell r="J28">
            <v>800</v>
          </cell>
          <cell r="K28">
            <v>1500</v>
          </cell>
          <cell r="M28">
            <v>0</v>
          </cell>
          <cell r="N28">
            <v>0</v>
          </cell>
          <cell r="O28">
            <v>700</v>
          </cell>
          <cell r="P28">
            <v>-800</v>
          </cell>
          <cell r="Q28" t="str">
            <v xml:space="preserve">settled28.3.07 claimants costs £800 Tsol costs £3,791 </v>
          </cell>
        </row>
        <row r="29">
          <cell r="M29">
            <v>0</v>
          </cell>
          <cell r="N29">
            <v>0</v>
          </cell>
          <cell r="O29">
            <v>0</v>
          </cell>
          <cell r="P29">
            <v>0</v>
          </cell>
        </row>
        <row r="30">
          <cell r="J30">
            <v>847450</v>
          </cell>
          <cell r="L30">
            <v>26500</v>
          </cell>
          <cell r="M30" t="e">
            <v>#VALUE!</v>
          </cell>
          <cell r="N30" t="e">
            <v>#VALUE!</v>
          </cell>
          <cell r="O30">
            <v>23629</v>
          </cell>
          <cell r="P30">
            <v>-8450</v>
          </cell>
        </row>
        <row r="31">
          <cell r="J31" t="str">
            <v>Total Comp paid in year</v>
          </cell>
          <cell r="K31">
            <v>30579</v>
          </cell>
        </row>
        <row r="34">
          <cell r="F34" t="str">
            <v>Allaway J</v>
          </cell>
          <cell r="G34" t="str">
            <v>Employment Tribunal</v>
          </cell>
          <cell r="H34" t="str">
            <v>Staff</v>
          </cell>
          <cell r="I34" t="str">
            <v>Probable</v>
          </cell>
          <cell r="L34">
            <v>10000</v>
          </cell>
          <cell r="Q34" t="str">
            <v>Hearing listed for 28 October 2008</v>
          </cell>
        </row>
        <row r="35">
          <cell r="F35" t="str">
            <v>Ahmed K</v>
          </cell>
          <cell r="G35" t="str">
            <v>Disclosure of information</v>
          </cell>
          <cell r="H35" t="str">
            <v>prisoner</v>
          </cell>
          <cell r="I35" t="str">
            <v>Probable</v>
          </cell>
          <cell r="L35">
            <v>5000</v>
          </cell>
        </row>
        <row r="36">
          <cell r="F36" t="str">
            <v>Balaz P</v>
          </cell>
          <cell r="G36" t="str">
            <v>Unlawful Detention</v>
          </cell>
          <cell r="H36" t="str">
            <v>prisoner</v>
          </cell>
          <cell r="I36" t="str">
            <v>Probable</v>
          </cell>
          <cell r="L36">
            <v>2000</v>
          </cell>
        </row>
        <row r="37">
          <cell r="F37" t="str">
            <v>Benbow C</v>
          </cell>
          <cell r="G37" t="str">
            <v>Lost Property</v>
          </cell>
          <cell r="H37" t="str">
            <v>prisoner</v>
          </cell>
          <cell r="I37" t="str">
            <v>Probable</v>
          </cell>
          <cell r="L37">
            <v>1000</v>
          </cell>
        </row>
        <row r="38">
          <cell r="F38" t="str">
            <v>Birkett C</v>
          </cell>
          <cell r="G38" t="str">
            <v>Unlawful Detention</v>
          </cell>
          <cell r="H38" t="str">
            <v>prisoner</v>
          </cell>
          <cell r="I38" t="str">
            <v xml:space="preserve">Possible </v>
          </cell>
          <cell r="L38">
            <v>0</v>
          </cell>
          <cell r="Q38" t="str">
            <v>Claim withdrawn 11.10.07.</v>
          </cell>
        </row>
        <row r="39">
          <cell r="F39" t="str">
            <v>Broughton M</v>
          </cell>
          <cell r="G39" t="str">
            <v>Assault</v>
          </cell>
          <cell r="H39" t="str">
            <v>prisoner</v>
          </cell>
          <cell r="I39" t="str">
            <v>Virtually Certain</v>
          </cell>
          <cell r="L39">
            <v>10000</v>
          </cell>
        </row>
        <row r="40">
          <cell r="F40" t="str">
            <v>Carter V</v>
          </cell>
          <cell r="G40" t="str">
            <v>Medical Negligence</v>
          </cell>
          <cell r="H40" t="str">
            <v>prisoner</v>
          </cell>
          <cell r="I40" t="str">
            <v xml:space="preserve">Possible </v>
          </cell>
          <cell r="L40">
            <v>1500</v>
          </cell>
          <cell r="Q40" t="str">
            <v>claim withdrawn March '08  tsol costs = £3,777.06</v>
          </cell>
        </row>
        <row r="41">
          <cell r="F41" t="str">
            <v>Castillo J</v>
          </cell>
          <cell r="G41" t="str">
            <v>Unlawful Detention</v>
          </cell>
          <cell r="H41" t="str">
            <v>prisoner</v>
          </cell>
          <cell r="I41" t="str">
            <v>Probable</v>
          </cell>
          <cell r="L41">
            <v>14000</v>
          </cell>
          <cell r="Q41" t="str">
            <v>file dormant</v>
          </cell>
        </row>
        <row r="42">
          <cell r="F42" t="str">
            <v>Chambers S</v>
          </cell>
          <cell r="G42" t="str">
            <v>Lost Property</v>
          </cell>
          <cell r="H42" t="str">
            <v>prisoner</v>
          </cell>
          <cell r="I42" t="str">
            <v>Virtually Certain</v>
          </cell>
          <cell r="K42">
            <v>38</v>
          </cell>
          <cell r="L42">
            <v>0</v>
          </cell>
          <cell r="Q42" t="str">
            <v>settled £3.48   May 07  tsol costs £2900</v>
          </cell>
        </row>
        <row r="43">
          <cell r="F43" t="str">
            <v>Charles P</v>
          </cell>
          <cell r="G43" t="str">
            <v>Personal Injury</v>
          </cell>
          <cell r="H43" t="str">
            <v>staff</v>
          </cell>
          <cell r="I43" t="str">
            <v>Probable</v>
          </cell>
          <cell r="L43">
            <v>30000</v>
          </cell>
          <cell r="Q43" t="str">
            <v>settled £2500 April 08 claimant's costs = £8500 July/Aug. '08</v>
          </cell>
        </row>
        <row r="44">
          <cell r="F44" t="str">
            <v>Coombs D</v>
          </cell>
          <cell r="G44" t="str">
            <v>Unlawful detention</v>
          </cell>
          <cell r="H44" t="str">
            <v>prisoner</v>
          </cell>
          <cell r="I44" t="str">
            <v>Virtually Certain</v>
          </cell>
          <cell r="K44">
            <v>1150</v>
          </cell>
          <cell r="L44">
            <v>0</v>
          </cell>
          <cell r="Q44" t="str">
            <v>Settled Feb 08 Tsol costs o/s</v>
          </cell>
        </row>
        <row r="45">
          <cell r="F45" t="str">
            <v>Croad J</v>
          </cell>
          <cell r="G45" t="str">
            <v>Personal Injury</v>
          </cell>
          <cell r="H45" t="str">
            <v>prisoner</v>
          </cell>
          <cell r="I45" t="str">
            <v>Probable</v>
          </cell>
          <cell r="L45">
            <v>50000</v>
          </cell>
          <cell r="Q45" t="str">
            <v>file dormant</v>
          </cell>
        </row>
        <row r="46">
          <cell r="F46" t="str">
            <v>Day P</v>
          </cell>
          <cell r="G46" t="str">
            <v>Unlawful Detention</v>
          </cell>
          <cell r="H46" t="str">
            <v>prisoner</v>
          </cell>
          <cell r="I46" t="str">
            <v>Probable</v>
          </cell>
          <cell r="L46">
            <v>500</v>
          </cell>
          <cell r="Q46" t="str">
            <v>settled £1000 Sept.'08  costs o/s</v>
          </cell>
        </row>
        <row r="47">
          <cell r="F47" t="str">
            <v>Durosinmi M</v>
          </cell>
          <cell r="G47" t="str">
            <v>Rule 39 Letters</v>
          </cell>
          <cell r="H47" t="str">
            <v>prisoner</v>
          </cell>
          <cell r="I47" t="str">
            <v xml:space="preserve">Possible </v>
          </cell>
          <cell r="L47">
            <v>0</v>
          </cell>
          <cell r="Q47" t="str">
            <v>Claim dis/con 06/07 Tsol costs o/standing</v>
          </cell>
        </row>
        <row r="48">
          <cell r="F48" t="str">
            <v>Eaton</v>
          </cell>
          <cell r="G48" t="str">
            <v>Judicial Review</v>
          </cell>
          <cell r="H48" t="str">
            <v>prisoner</v>
          </cell>
          <cell r="I48" t="str">
            <v>Probable</v>
          </cell>
          <cell r="Q48" t="str">
            <v>withdrawn costs paid centrally</v>
          </cell>
        </row>
        <row r="49">
          <cell r="F49" t="str">
            <v>Gauhar N</v>
          </cell>
          <cell r="G49" t="str">
            <v>Accident</v>
          </cell>
          <cell r="H49" t="str">
            <v>prisoner</v>
          </cell>
          <cell r="I49" t="str">
            <v>Probable</v>
          </cell>
          <cell r="L49">
            <v>15000</v>
          </cell>
        </row>
        <row r="50">
          <cell r="F50" t="str">
            <v>Hagger T</v>
          </cell>
          <cell r="G50" t="str">
            <v>Lost Property</v>
          </cell>
          <cell r="H50" t="str">
            <v>prisoner</v>
          </cell>
          <cell r="I50" t="str">
            <v xml:space="preserve">Possible </v>
          </cell>
          <cell r="L50">
            <v>8000</v>
          </cell>
          <cell r="Q50" t="str">
            <v xml:space="preserve">claim struck out  July '08 </v>
          </cell>
        </row>
        <row r="51">
          <cell r="F51" t="str">
            <v>Hussein M</v>
          </cell>
          <cell r="G51" t="str">
            <v>Accident</v>
          </cell>
          <cell r="H51" t="str">
            <v>staff</v>
          </cell>
          <cell r="I51" t="str">
            <v>Probable</v>
          </cell>
          <cell r="L51">
            <v>5000</v>
          </cell>
        </row>
        <row r="52">
          <cell r="F52" t="str">
            <v>Ikoku F</v>
          </cell>
          <cell r="G52" t="str">
            <v>Employment Tribunal</v>
          </cell>
          <cell r="H52" t="str">
            <v>Staff</v>
          </cell>
          <cell r="I52" t="str">
            <v>Probable</v>
          </cell>
          <cell r="L52">
            <v>140000</v>
          </cell>
          <cell r="Q52" t="str">
            <v>claim dismissed May'08  tsol costs = £30000</v>
          </cell>
        </row>
        <row r="53">
          <cell r="F53" t="str">
            <v>Keegan C</v>
          </cell>
          <cell r="G53" t="str">
            <v>Medical Negligence</v>
          </cell>
          <cell r="H53" t="str">
            <v>prisoner</v>
          </cell>
          <cell r="I53" t="str">
            <v>Probable</v>
          </cell>
          <cell r="L53">
            <v>10000</v>
          </cell>
        </row>
        <row r="54">
          <cell r="F54" t="str">
            <v>Lawrence R</v>
          </cell>
          <cell r="G54" t="str">
            <v>Accident</v>
          </cell>
          <cell r="H54" t="str">
            <v>staff</v>
          </cell>
          <cell r="I54" t="str">
            <v>Probable</v>
          </cell>
          <cell r="L54">
            <v>20000</v>
          </cell>
          <cell r="Q54" t="str">
            <v>settled £16000 July '08 costs o/s</v>
          </cell>
        </row>
        <row r="55">
          <cell r="F55" t="str">
            <v>Maher H</v>
          </cell>
          <cell r="G55" t="str">
            <v>Employment Tribunal</v>
          </cell>
          <cell r="H55" t="str">
            <v>prisoner</v>
          </cell>
          <cell r="I55" t="str">
            <v>Probable</v>
          </cell>
          <cell r="L55">
            <v>15000</v>
          </cell>
          <cell r="Q55" t="str">
            <v xml:space="preserve">settled   </v>
          </cell>
        </row>
        <row r="56">
          <cell r="F56" t="str">
            <v>Moynes J</v>
          </cell>
          <cell r="G56" t="str">
            <v>Employment Tribunal</v>
          </cell>
          <cell r="H56" t="str">
            <v>Staff</v>
          </cell>
          <cell r="I56" t="str">
            <v>Probable</v>
          </cell>
          <cell r="L56">
            <v>10000</v>
          </cell>
        </row>
        <row r="57">
          <cell r="F57" t="str">
            <v>Norman R</v>
          </cell>
          <cell r="G57" t="str">
            <v>Employment Tribunal</v>
          </cell>
          <cell r="H57" t="str">
            <v>Staff</v>
          </cell>
          <cell r="I57" t="str">
            <v>Virtually Certain</v>
          </cell>
          <cell r="K57">
            <v>2500</v>
          </cell>
          <cell r="L57">
            <v>0</v>
          </cell>
          <cell r="Q57" t="str">
            <v>Settled 7.9.07. Tsol costs o/s</v>
          </cell>
        </row>
        <row r="58">
          <cell r="F58" t="str">
            <v>Oum</v>
          </cell>
          <cell r="G58" t="str">
            <v>Unlawful Detention</v>
          </cell>
          <cell r="H58" t="str">
            <v>prisoner</v>
          </cell>
          <cell r="I58" t="str">
            <v>Probable</v>
          </cell>
          <cell r="K58">
            <v>1500</v>
          </cell>
          <cell r="L58">
            <v>0</v>
          </cell>
          <cell r="Q58" t="str">
            <v>settled 22.9.08. tsol &amp; costs o/s</v>
          </cell>
        </row>
        <row r="59">
          <cell r="F59" t="str">
            <v>Prime P</v>
          </cell>
          <cell r="G59" t="str">
            <v>Unlawful detention</v>
          </cell>
          <cell r="H59" t="str">
            <v>prisoner</v>
          </cell>
          <cell r="I59" t="str">
            <v>Probable</v>
          </cell>
          <cell r="L59">
            <v>2000</v>
          </cell>
          <cell r="Q59" t="str">
            <v>settled £2377.50 Tsol costs = £1441.76</v>
          </cell>
        </row>
        <row r="60">
          <cell r="F60" t="str">
            <v>Samuels J</v>
          </cell>
          <cell r="G60" t="str">
            <v>Lost Property</v>
          </cell>
          <cell r="H60" t="str">
            <v>prisoner</v>
          </cell>
          <cell r="I60" t="str">
            <v>Virtually Certain</v>
          </cell>
          <cell r="K60">
            <v>10</v>
          </cell>
          <cell r="L60">
            <v>0</v>
          </cell>
          <cell r="Q60" t="str">
            <v xml:space="preserve">settled Feb.'08 </v>
          </cell>
        </row>
        <row r="61">
          <cell r="F61" t="str">
            <v>Shah A</v>
          </cell>
          <cell r="G61" t="str">
            <v>Accident</v>
          </cell>
          <cell r="H61" t="str">
            <v>contractor</v>
          </cell>
          <cell r="I61" t="str">
            <v>Virtually Certain</v>
          </cell>
          <cell r="L61">
            <v>2000</v>
          </cell>
          <cell r="Q61" t="str">
            <v>settled £2000  Oct.07 claimant's costs = £12200  Dec.'07 Tsol costs = £17973.97</v>
          </cell>
        </row>
        <row r="62">
          <cell r="F62" t="str">
            <v>Simms P</v>
          </cell>
          <cell r="G62" t="str">
            <v>Unlawful Detention</v>
          </cell>
          <cell r="H62" t="str">
            <v>prisoner</v>
          </cell>
          <cell r="I62" t="str">
            <v>Virtually Certain</v>
          </cell>
          <cell r="L62">
            <v>15000</v>
          </cell>
        </row>
        <row r="63">
          <cell r="F63" t="str">
            <v>Smith D</v>
          </cell>
          <cell r="G63" t="str">
            <v>Employment Tribunal</v>
          </cell>
          <cell r="H63" t="str">
            <v>staff</v>
          </cell>
          <cell r="I63" t="str">
            <v>Probable</v>
          </cell>
          <cell r="K63">
            <v>1000</v>
          </cell>
          <cell r="L63">
            <v>0</v>
          </cell>
          <cell r="Q63" t="str">
            <v>Settled 8.3.08. Tsol costs o/s</v>
          </cell>
        </row>
        <row r="64">
          <cell r="F64" t="str">
            <v>C Snagg</v>
          </cell>
          <cell r="G64" t="str">
            <v>Unlawful Detention</v>
          </cell>
          <cell r="H64" t="str">
            <v>prisoner</v>
          </cell>
          <cell r="I64" t="str">
            <v>Virtually Certain</v>
          </cell>
          <cell r="L64">
            <v>2000</v>
          </cell>
          <cell r="M64" t="str">
            <v>2,00</v>
          </cell>
          <cell r="Q64" t="str">
            <v>file dormant</v>
          </cell>
        </row>
        <row r="65">
          <cell r="F65" t="str">
            <v>Tierney J</v>
          </cell>
          <cell r="G65" t="str">
            <v>Unlawful Detention</v>
          </cell>
          <cell r="H65" t="str">
            <v>prisoner</v>
          </cell>
          <cell r="I65" t="str">
            <v>Virtually Certain</v>
          </cell>
          <cell r="L65">
            <v>3000</v>
          </cell>
          <cell r="Q65" t="str">
            <v>settled £1300 (incl. costs) Tsol costs = £756.48</v>
          </cell>
        </row>
        <row r="66">
          <cell r="F66" t="str">
            <v>Stephens M</v>
          </cell>
          <cell r="G66" t="str">
            <v>Wasted Visit</v>
          </cell>
          <cell r="H66" t="str">
            <v>3rd Party</v>
          </cell>
          <cell r="I66" t="str">
            <v>Virtually Certain</v>
          </cell>
          <cell r="K66">
            <v>750</v>
          </cell>
          <cell r="L66">
            <v>0</v>
          </cell>
          <cell r="Q66" t="str">
            <v>Settled May 07 Tsol costs £1,000</v>
          </cell>
        </row>
        <row r="67">
          <cell r="F67" t="str">
            <v>Turnbull J</v>
          </cell>
          <cell r="G67" t="str">
            <v>Accident</v>
          </cell>
          <cell r="H67" t="str">
            <v>prisoner</v>
          </cell>
          <cell r="I67" t="str">
            <v>Virtually Certain</v>
          </cell>
          <cell r="L67">
            <v>4000</v>
          </cell>
          <cell r="Q67" t="str">
            <v>file dormant</v>
          </cell>
        </row>
        <row r="68">
          <cell r="F68" t="str">
            <v>Warren C</v>
          </cell>
          <cell r="G68" t="str">
            <v>Race Relations Act</v>
          </cell>
          <cell r="H68" t="str">
            <v>prisoner</v>
          </cell>
          <cell r="I68" t="str">
            <v>Probable</v>
          </cell>
          <cell r="L68">
            <v>15000</v>
          </cell>
        </row>
        <row r="69">
          <cell r="F69" t="str">
            <v>Watson L</v>
          </cell>
          <cell r="G69" t="str">
            <v>Unlawful Detention</v>
          </cell>
          <cell r="H69" t="str">
            <v>prisoner</v>
          </cell>
          <cell r="I69" t="str">
            <v>Probable</v>
          </cell>
          <cell r="K69">
            <v>300</v>
          </cell>
          <cell r="L69">
            <v>0</v>
          </cell>
          <cell r="Q69" t="str">
            <v>Settled 26.2.08. Tsol costs o/s</v>
          </cell>
        </row>
        <row r="70">
          <cell r="F70" t="str">
            <v>Winfield J</v>
          </cell>
          <cell r="G70" t="str">
            <v>Damaged Property</v>
          </cell>
          <cell r="H70" t="str">
            <v>prisoner</v>
          </cell>
          <cell r="I70" t="str">
            <v>Probable</v>
          </cell>
          <cell r="L70">
            <v>150</v>
          </cell>
        </row>
        <row r="71">
          <cell r="F71" t="str">
            <v>Winfield J</v>
          </cell>
          <cell r="G71" t="str">
            <v>Human Rights</v>
          </cell>
          <cell r="H71" t="str">
            <v>prisoner</v>
          </cell>
          <cell r="I71" t="str">
            <v>Probable</v>
          </cell>
          <cell r="L71">
            <v>1508</v>
          </cell>
        </row>
        <row r="72">
          <cell r="K72">
            <v>5748</v>
          </cell>
          <cell r="L72">
            <v>319658</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Tab 2"/>
      <sheetName val="Tab 3"/>
      <sheetName val="Tab 4a, 4b &amp; 5"/>
      <sheetName val="Tab 6"/>
      <sheetName val="Tab 11, 12 &amp; 13"/>
      <sheetName val="Tab 14 &amp;15, 1995 and 1996 "/>
      <sheetName val="Tab 14 &amp;15, 1997"/>
      <sheetName val="Chart 1a"/>
      <sheetName val="Chart 1b"/>
      <sheetName val="Chart 2"/>
      <sheetName val="Chart 5"/>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Sheet2"/>
      <sheetName val="Sheet1"/>
      <sheetName val="W"/>
      <sheetName val="Tab 11, 12a &amp; 12b"/>
      <sheetName val="Tab 13 &amp; 14, 1995 and 1996 "/>
      <sheetName val="Tab 13 &amp; 14, 1997 and 1998"/>
      <sheetName val="Tab 13 &amp; 14, 1999"/>
      <sheetName val="1999"/>
      <sheetName val="Other reasons"/>
      <sheetName val="200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4">
          <cell r="B4" t="str">
            <v>FIXED PENALTY NOTICES ISSUED JAN TO DEC 1990</v>
          </cell>
          <cell r="C4">
            <v>1990</v>
          </cell>
        </row>
        <row r="5">
          <cell r="B5" t="str">
            <v>Table 1</v>
          </cell>
          <cell r="K5" t="str">
            <v>Numbers</v>
          </cell>
        </row>
        <row r="6">
          <cell r="B6" t="str">
            <v xml:space="preserve">ALLEGED OFFENCE </v>
          </cell>
          <cell r="D6" t="str">
            <v>Dumfries</v>
          </cell>
          <cell r="G6" t="str">
            <v>Lothian</v>
          </cell>
        </row>
        <row r="7">
          <cell r="C7" t="str">
            <v>Central</v>
          </cell>
          <cell r="D7" t="str">
            <v>&amp;</v>
          </cell>
          <cell r="E7" t="str">
            <v>Fife</v>
          </cell>
          <cell r="F7" t="str">
            <v>Grampian</v>
          </cell>
          <cell r="G7" t="str">
            <v>&amp;</v>
          </cell>
          <cell r="H7" t="str">
            <v>Northern</v>
          </cell>
          <cell r="I7" t="str">
            <v>Strathclyde</v>
          </cell>
          <cell r="J7" t="str">
            <v xml:space="preserve">Tayside </v>
          </cell>
          <cell r="K7" t="str">
            <v>SCOTLAND</v>
          </cell>
        </row>
        <row r="8">
          <cell r="D8" t="str">
            <v>Galloway</v>
          </cell>
          <cell r="G8" t="str">
            <v>Borders</v>
          </cell>
        </row>
        <row r="10">
          <cell r="B10" t="str">
            <v>Parking place offence in controlled parking zone</v>
          </cell>
          <cell r="C10">
            <v>2106</v>
          </cell>
          <cell r="D10">
            <v>338</v>
          </cell>
          <cell r="E10">
            <v>0</v>
          </cell>
          <cell r="F10">
            <v>0</v>
          </cell>
          <cell r="G10">
            <v>58044</v>
          </cell>
          <cell r="H10">
            <v>1782</v>
          </cell>
          <cell r="I10">
            <v>28422</v>
          </cell>
          <cell r="J10">
            <v>7393</v>
          </cell>
          <cell r="K10">
            <v>98085</v>
          </cell>
        </row>
        <row r="11">
          <cell r="B11" t="str">
            <v>Restricted street offence in controlled parking zone</v>
          </cell>
          <cell r="C11">
            <v>1856</v>
          </cell>
          <cell r="D11">
            <v>394</v>
          </cell>
          <cell r="E11">
            <v>0</v>
          </cell>
          <cell r="F11">
            <v>0</v>
          </cell>
          <cell r="G11">
            <v>71491</v>
          </cell>
          <cell r="H11">
            <v>3369</v>
          </cell>
          <cell r="I11">
            <v>110989</v>
          </cell>
          <cell r="J11">
            <v>7048</v>
          </cell>
          <cell r="K11">
            <v>195147</v>
          </cell>
        </row>
        <row r="12">
          <cell r="B12" t="str">
            <v>Restricted street off other than controlled parking zone/clearway</v>
          </cell>
          <cell r="C12">
            <v>7778</v>
          </cell>
          <cell r="D12">
            <v>2313</v>
          </cell>
          <cell r="E12">
            <v>7091</v>
          </cell>
          <cell r="F12">
            <v>33600</v>
          </cell>
          <cell r="G12">
            <v>65330</v>
          </cell>
          <cell r="H12">
            <v>3825</v>
          </cell>
          <cell r="I12">
            <v>50722</v>
          </cell>
          <cell r="J12">
            <v>10800</v>
          </cell>
          <cell r="K12">
            <v>181459</v>
          </cell>
        </row>
        <row r="13">
          <cell r="B13" t="str">
            <v>Clearway offence</v>
          </cell>
          <cell r="C13">
            <v>0</v>
          </cell>
          <cell r="D13">
            <v>12</v>
          </cell>
          <cell r="E13">
            <v>0</v>
          </cell>
          <cell r="F13">
            <v>0</v>
          </cell>
          <cell r="G13">
            <v>0</v>
          </cell>
          <cell r="H13">
            <v>9</v>
          </cell>
          <cell r="I13">
            <v>42709</v>
          </cell>
          <cell r="J13">
            <v>168</v>
          </cell>
          <cell r="K13">
            <v>42898</v>
          </cell>
        </row>
        <row r="14">
          <cell r="B14" t="str">
            <v>Vehicle lighting offence</v>
          </cell>
          <cell r="C14">
            <v>0</v>
          </cell>
          <cell r="D14">
            <v>4</v>
          </cell>
          <cell r="E14">
            <v>0</v>
          </cell>
          <cell r="F14">
            <v>47</v>
          </cell>
          <cell r="G14">
            <v>0</v>
          </cell>
          <cell r="H14">
            <v>0</v>
          </cell>
          <cell r="I14">
            <v>18</v>
          </cell>
          <cell r="J14">
            <v>13</v>
          </cell>
          <cell r="K14">
            <v>82</v>
          </cell>
        </row>
        <row r="15">
          <cell r="B15" t="str">
            <v>Prescribed route offence</v>
          </cell>
          <cell r="C15">
            <v>0</v>
          </cell>
          <cell r="D15">
            <v>0</v>
          </cell>
          <cell r="E15">
            <v>0</v>
          </cell>
          <cell r="F15">
            <v>0</v>
          </cell>
          <cell r="G15">
            <v>0</v>
          </cell>
          <cell r="H15">
            <v>0</v>
          </cell>
          <cell r="I15">
            <v>0</v>
          </cell>
          <cell r="J15">
            <v>0</v>
          </cell>
          <cell r="K15">
            <v>0</v>
          </cell>
        </row>
        <row r="16">
          <cell r="B16" t="str">
            <v>Infringement of construction &amp; use regulations</v>
          </cell>
          <cell r="C16">
            <v>0</v>
          </cell>
          <cell r="D16">
            <v>0</v>
          </cell>
          <cell r="E16">
            <v>0</v>
          </cell>
          <cell r="F16">
            <v>0</v>
          </cell>
          <cell r="G16">
            <v>0</v>
          </cell>
          <cell r="H16">
            <v>0</v>
          </cell>
          <cell r="I16">
            <v>0</v>
          </cell>
          <cell r="J16">
            <v>0</v>
          </cell>
          <cell r="K16">
            <v>0</v>
          </cell>
        </row>
        <row r="17">
          <cell r="B17" t="str">
            <v>Non-display of current vehicle excise license</v>
          </cell>
          <cell r="C17">
            <v>3024</v>
          </cell>
          <cell r="D17">
            <v>2149</v>
          </cell>
          <cell r="E17">
            <v>3326</v>
          </cell>
          <cell r="F17">
            <v>1269</v>
          </cell>
          <cell r="G17">
            <v>13474</v>
          </cell>
          <cell r="H17">
            <v>2123</v>
          </cell>
          <cell r="I17">
            <v>42116</v>
          </cell>
          <cell r="J17">
            <v>5784</v>
          </cell>
          <cell r="K17">
            <v>73265</v>
          </cell>
        </row>
        <row r="19">
          <cell r="B19" t="str">
            <v>TOTAL</v>
          </cell>
          <cell r="C19">
            <v>14764</v>
          </cell>
          <cell r="D19">
            <v>5210</v>
          </cell>
          <cell r="E19">
            <v>10417</v>
          </cell>
          <cell r="F19">
            <v>34916</v>
          </cell>
          <cell r="G19">
            <v>208339</v>
          </cell>
          <cell r="H19">
            <v>11108</v>
          </cell>
          <cell r="I19">
            <v>274976</v>
          </cell>
          <cell r="J19">
            <v>31206</v>
          </cell>
          <cell r="K19">
            <v>590936</v>
          </cell>
        </row>
        <row r="20">
          <cell r="B20" t="str">
            <v>Total per month</v>
          </cell>
          <cell r="C20">
            <v>1230.3333333333333</v>
          </cell>
          <cell r="D20">
            <v>434.16666666666669</v>
          </cell>
          <cell r="E20">
            <v>868.08333333333337</v>
          </cell>
          <cell r="F20">
            <v>2909.6666666666665</v>
          </cell>
          <cell r="G20">
            <v>17361.583333333332</v>
          </cell>
          <cell r="H20">
            <v>925.66666666666663</v>
          </cell>
          <cell r="I20">
            <v>22914.666666666668</v>
          </cell>
          <cell r="J20">
            <v>2600.5</v>
          </cell>
          <cell r="K20">
            <v>49244.666666666664</v>
          </cell>
        </row>
        <row r="21">
          <cell r="K21" t="str">
            <v>Numbers</v>
          </cell>
        </row>
        <row r="22">
          <cell r="B22" t="str">
            <v>Table 2</v>
          </cell>
          <cell r="D22" t="str">
            <v>Dumfries</v>
          </cell>
          <cell r="G22" t="str">
            <v>Lothian</v>
          </cell>
        </row>
        <row r="23">
          <cell r="B23" t="str">
            <v>DISPOSAL 1990</v>
          </cell>
          <cell r="C23" t="str">
            <v>Central</v>
          </cell>
          <cell r="D23" t="str">
            <v>&amp;</v>
          </cell>
          <cell r="E23" t="str">
            <v>Fife</v>
          </cell>
          <cell r="F23" t="str">
            <v>Grampian</v>
          </cell>
          <cell r="G23" t="str">
            <v>&amp;</v>
          </cell>
          <cell r="H23" t="str">
            <v>Northern</v>
          </cell>
          <cell r="I23" t="str">
            <v>Strathclyde</v>
          </cell>
          <cell r="J23" t="str">
            <v xml:space="preserve">Tayside </v>
          </cell>
          <cell r="K23" t="str">
            <v>SCOTLAND</v>
          </cell>
        </row>
        <row r="24">
          <cell r="D24" t="str">
            <v>Galloway</v>
          </cell>
          <cell r="G24" t="str">
            <v>Borders</v>
          </cell>
        </row>
        <row r="25">
          <cell r="B25" t="str">
            <v>Penalties paid : total</v>
          </cell>
          <cell r="C25">
            <v>11070</v>
          </cell>
          <cell r="D25">
            <v>4299</v>
          </cell>
          <cell r="E25">
            <v>7715</v>
          </cell>
          <cell r="F25">
            <v>26760</v>
          </cell>
          <cell r="G25">
            <v>136729</v>
          </cell>
          <cell r="H25">
            <v>7360</v>
          </cell>
          <cell r="I25">
            <v>184361</v>
          </cell>
          <cell r="J25">
            <v>21593</v>
          </cell>
          <cell r="K25">
            <v>399887</v>
          </cell>
        </row>
        <row r="26">
          <cell r="B26" t="str">
            <v xml:space="preserve"> (a) Before issue of notice to owner</v>
          </cell>
          <cell r="C26">
            <v>6630</v>
          </cell>
          <cell r="D26">
            <v>2286</v>
          </cell>
          <cell r="E26">
            <v>4344</v>
          </cell>
          <cell r="F26">
            <v>16898</v>
          </cell>
          <cell r="G26">
            <v>69054</v>
          </cell>
          <cell r="H26">
            <v>2363</v>
          </cell>
          <cell r="I26">
            <v>84602</v>
          </cell>
          <cell r="J26">
            <v>11021</v>
          </cell>
          <cell r="K26">
            <v>197198</v>
          </cell>
        </row>
        <row r="27">
          <cell r="B27" t="str">
            <v xml:space="preserve"> (b) After issue of notice to owner</v>
          </cell>
          <cell r="C27">
            <v>4440</v>
          </cell>
          <cell r="D27">
            <v>2013</v>
          </cell>
          <cell r="E27">
            <v>3371</v>
          </cell>
          <cell r="F27">
            <v>9862</v>
          </cell>
          <cell r="G27">
            <v>67675</v>
          </cell>
          <cell r="H27">
            <v>4997</v>
          </cell>
          <cell r="I27">
            <v>99759</v>
          </cell>
          <cell r="J27">
            <v>10572</v>
          </cell>
          <cell r="K27">
            <v>202689</v>
          </cell>
        </row>
        <row r="29">
          <cell r="B29" t="str">
            <v>Hearing requested (report to Fiscal)</v>
          </cell>
          <cell r="C29">
            <v>13</v>
          </cell>
          <cell r="D29">
            <v>4</v>
          </cell>
          <cell r="E29">
            <v>21</v>
          </cell>
          <cell r="F29">
            <v>20</v>
          </cell>
          <cell r="G29">
            <v>440</v>
          </cell>
          <cell r="H29">
            <v>25</v>
          </cell>
          <cell r="I29">
            <v>128</v>
          </cell>
          <cell r="J29">
            <v>108</v>
          </cell>
          <cell r="K29">
            <v>759</v>
          </cell>
        </row>
        <row r="31">
          <cell r="B31" t="str">
            <v>Fine registered</v>
          </cell>
          <cell r="C31">
            <v>1987</v>
          </cell>
          <cell r="D31">
            <v>542</v>
          </cell>
          <cell r="E31">
            <v>1639</v>
          </cell>
          <cell r="F31">
            <v>4661</v>
          </cell>
          <cell r="G31">
            <v>42198</v>
          </cell>
          <cell r="H31">
            <v>1829</v>
          </cell>
          <cell r="I31">
            <v>46692</v>
          </cell>
          <cell r="J31">
            <v>5483</v>
          </cell>
          <cell r="K31">
            <v>105031</v>
          </cell>
        </row>
        <row r="33">
          <cell r="B33" t="str">
            <v>Cases where no further action was taken : total</v>
          </cell>
          <cell r="C33">
            <v>1694</v>
          </cell>
          <cell r="D33">
            <v>365</v>
          </cell>
          <cell r="E33">
            <v>1042</v>
          </cell>
          <cell r="F33">
            <v>3475</v>
          </cell>
          <cell r="G33">
            <v>28972</v>
          </cell>
          <cell r="H33">
            <v>1894</v>
          </cell>
          <cell r="I33">
            <v>43795</v>
          </cell>
          <cell r="J33">
            <v>4022</v>
          </cell>
          <cell r="K33">
            <v>85259</v>
          </cell>
        </row>
        <row r="34">
          <cell r="B34" t="str">
            <v xml:space="preserve"> (a) Driver entitled to diplomatic privilege </v>
          </cell>
          <cell r="C34">
            <v>0</v>
          </cell>
          <cell r="D34">
            <v>0</v>
          </cell>
          <cell r="E34">
            <v>0</v>
          </cell>
          <cell r="F34">
            <v>0</v>
          </cell>
          <cell r="G34">
            <v>26</v>
          </cell>
          <cell r="H34">
            <v>0</v>
          </cell>
          <cell r="I34">
            <v>13</v>
          </cell>
          <cell r="J34">
            <v>0</v>
          </cell>
          <cell r="K34">
            <v>39</v>
          </cell>
        </row>
        <row r="35">
          <cell r="B35" t="str">
            <v xml:space="preserve"> (b) Visitor from abroad</v>
          </cell>
          <cell r="C35">
            <v>87</v>
          </cell>
          <cell r="D35">
            <v>20</v>
          </cell>
          <cell r="E35">
            <v>80</v>
          </cell>
          <cell r="F35">
            <v>441</v>
          </cell>
          <cell r="G35">
            <v>9448</v>
          </cell>
          <cell r="H35">
            <v>996</v>
          </cell>
          <cell r="I35">
            <v>2033</v>
          </cell>
          <cell r="J35">
            <v>244</v>
          </cell>
          <cell r="K35">
            <v>13349</v>
          </cell>
        </row>
        <row r="36">
          <cell r="B36" t="str">
            <v xml:space="preserve"> (c) Mistake on notice </v>
          </cell>
          <cell r="C36">
            <v>1</v>
          </cell>
          <cell r="D36">
            <v>310</v>
          </cell>
          <cell r="E36">
            <v>19</v>
          </cell>
          <cell r="F36">
            <v>54</v>
          </cell>
          <cell r="G36">
            <v>2476</v>
          </cell>
          <cell r="H36">
            <v>76</v>
          </cell>
          <cell r="I36">
            <v>5731</v>
          </cell>
          <cell r="J36">
            <v>374</v>
          </cell>
          <cell r="K36">
            <v>9041</v>
          </cell>
        </row>
        <row r="37">
          <cell r="B37" t="str">
            <v xml:space="preserve"> (d) Cautioned and excused payment</v>
          </cell>
          <cell r="C37">
            <v>641</v>
          </cell>
          <cell r="D37">
            <v>35</v>
          </cell>
          <cell r="E37">
            <v>497</v>
          </cell>
          <cell r="F37">
            <v>1413</v>
          </cell>
          <cell r="G37">
            <v>2976</v>
          </cell>
          <cell r="H37">
            <v>377</v>
          </cell>
          <cell r="I37">
            <v>8585</v>
          </cell>
          <cell r="J37">
            <v>1887</v>
          </cell>
          <cell r="K37">
            <v>16411</v>
          </cell>
        </row>
        <row r="38">
          <cell r="B38" t="str">
            <v xml:space="preserve"> (e) Other reasons</v>
          </cell>
          <cell r="C38">
            <v>965</v>
          </cell>
          <cell r="D38">
            <v>0</v>
          </cell>
          <cell r="E38">
            <v>446</v>
          </cell>
          <cell r="F38">
            <v>1567</v>
          </cell>
          <cell r="G38">
            <v>14046</v>
          </cell>
          <cell r="H38">
            <v>445</v>
          </cell>
          <cell r="I38">
            <v>27433</v>
          </cell>
          <cell r="J38">
            <v>1517</v>
          </cell>
          <cell r="K38">
            <v>46419</v>
          </cell>
        </row>
        <row r="40">
          <cell r="B40" t="str">
            <v>Cases outstanding</v>
          </cell>
          <cell r="C40">
            <v>0</v>
          </cell>
          <cell r="D40">
            <v>0</v>
          </cell>
          <cell r="E40">
            <v>0</v>
          </cell>
          <cell r="F40">
            <v>0</v>
          </cell>
          <cell r="G40">
            <v>0</v>
          </cell>
          <cell r="H40">
            <v>0</v>
          </cell>
          <cell r="I40">
            <v>0</v>
          </cell>
          <cell r="J40">
            <v>0</v>
          </cell>
          <cell r="K40">
            <v>0</v>
          </cell>
        </row>
        <row r="41">
          <cell r="B41" t="str">
            <v>TOTAL</v>
          </cell>
          <cell r="C41">
            <v>14764</v>
          </cell>
          <cell r="D41">
            <v>5210</v>
          </cell>
          <cell r="E41">
            <v>10417</v>
          </cell>
          <cell r="F41">
            <v>34916</v>
          </cell>
          <cell r="G41">
            <v>208339</v>
          </cell>
          <cell r="H41">
            <v>11108</v>
          </cell>
          <cell r="I41">
            <v>274976</v>
          </cell>
          <cell r="J41">
            <v>31206</v>
          </cell>
          <cell r="K41">
            <v>590936</v>
          </cell>
        </row>
        <row r="43">
          <cell r="B43" t="str">
            <v>Check =&gt;</v>
          </cell>
          <cell r="C43" t="str">
            <v>ok</v>
          </cell>
          <cell r="D43" t="str">
            <v>ok</v>
          </cell>
          <cell r="E43" t="str">
            <v>ok</v>
          </cell>
          <cell r="F43" t="str">
            <v>ok</v>
          </cell>
          <cell r="G43" t="str">
            <v>ok</v>
          </cell>
          <cell r="H43" t="str">
            <v>ok</v>
          </cell>
          <cell r="I43" t="str">
            <v>ok</v>
          </cell>
          <cell r="J43" t="str">
            <v>ok</v>
          </cell>
          <cell r="K43" t="str">
            <v>ok</v>
          </cell>
        </row>
        <row r="44">
          <cell r="B44" t="str">
            <v xml:space="preserve"> </v>
          </cell>
        </row>
        <row r="45">
          <cell r="B45" t="str">
            <v>Table 3</v>
          </cell>
        </row>
        <row r="46">
          <cell r="B46" t="str">
            <v>PERCENTAGES 1990</v>
          </cell>
        </row>
        <row r="48">
          <cell r="B48" t="str">
            <v>ALLEGED OFFENCE</v>
          </cell>
          <cell r="D48" t="str">
            <v>Dumfries</v>
          </cell>
          <cell r="G48" t="str">
            <v>Lothian</v>
          </cell>
        </row>
        <row r="49">
          <cell r="C49" t="str">
            <v>Central</v>
          </cell>
          <cell r="D49" t="str">
            <v>&amp;</v>
          </cell>
          <cell r="E49" t="str">
            <v>Fife</v>
          </cell>
          <cell r="F49" t="str">
            <v>Grampian</v>
          </cell>
          <cell r="G49" t="str">
            <v>&amp;</v>
          </cell>
          <cell r="H49" t="str">
            <v>Northern</v>
          </cell>
          <cell r="I49" t="str">
            <v>Strathclyde</v>
          </cell>
          <cell r="J49" t="str">
            <v xml:space="preserve">Tayside </v>
          </cell>
          <cell r="K49" t="str">
            <v>SCOTLAND</v>
          </cell>
        </row>
        <row r="50">
          <cell r="D50" t="str">
            <v>Galloway</v>
          </cell>
          <cell r="G50" t="str">
            <v>Borders</v>
          </cell>
        </row>
        <row r="53">
          <cell r="B53" t="str">
            <v>Parking place offence in controlled parking zone</v>
          </cell>
          <cell r="C53">
            <v>14.26442698455703</v>
          </cell>
          <cell r="D53">
            <v>6.4875239923224566</v>
          </cell>
          <cell r="E53">
            <v>0</v>
          </cell>
          <cell r="F53">
            <v>0</v>
          </cell>
          <cell r="G53">
            <v>27.860362198148209</v>
          </cell>
          <cell r="H53">
            <v>16.042491897731363</v>
          </cell>
          <cell r="I53">
            <v>10.336174793436518</v>
          </cell>
          <cell r="J53">
            <v>23.690956867269115</v>
          </cell>
          <cell r="K53">
            <v>16.598244141497556</v>
          </cell>
        </row>
        <row r="54">
          <cell r="B54" t="str">
            <v>Restricted street offence in controlled parking zone</v>
          </cell>
          <cell r="C54">
            <v>12.571118937957193</v>
          </cell>
          <cell r="D54">
            <v>7.5623800383877153</v>
          </cell>
          <cell r="E54">
            <v>0</v>
          </cell>
          <cell r="F54">
            <v>0</v>
          </cell>
          <cell r="G54">
            <v>34.314746638891421</v>
          </cell>
          <cell r="H54">
            <v>30.329492257832193</v>
          </cell>
          <cell r="I54">
            <v>40.363158966600722</v>
          </cell>
          <cell r="J54">
            <v>22.585400243542907</v>
          </cell>
          <cell r="K54">
            <v>33.023373089471619</v>
          </cell>
        </row>
        <row r="55">
          <cell r="B55" t="str">
            <v>Restricted street off other than controlled parking zone/clearway</v>
          </cell>
          <cell r="C55">
            <v>52.682199945814148</v>
          </cell>
          <cell r="D55">
            <v>44.395393474088287</v>
          </cell>
          <cell r="E55">
            <v>68.071421714505135</v>
          </cell>
          <cell r="F55">
            <v>96.230954290296708</v>
          </cell>
          <cell r="G55">
            <v>31.357547074719566</v>
          </cell>
          <cell r="H55">
            <v>34.434641699675907</v>
          </cell>
          <cell r="I55">
            <v>18.445973466775282</v>
          </cell>
          <cell r="J55">
            <v>34.608729090559507</v>
          </cell>
          <cell r="K55">
            <v>30.707047802130855</v>
          </cell>
        </row>
        <row r="56">
          <cell r="B56" t="str">
            <v>Clearway offence</v>
          </cell>
          <cell r="C56">
            <v>0</v>
          </cell>
          <cell r="D56">
            <v>0.23032629558541268</v>
          </cell>
          <cell r="E56">
            <v>0</v>
          </cell>
          <cell r="F56">
            <v>0</v>
          </cell>
          <cell r="G56">
            <v>0</v>
          </cell>
          <cell r="H56">
            <v>8.1022686352178616E-2</v>
          </cell>
          <cell r="I56">
            <v>15.531900965902478</v>
          </cell>
          <cell r="J56">
            <v>0.53835800807537015</v>
          </cell>
          <cell r="K56">
            <v>7.2593309596978353</v>
          </cell>
        </row>
        <row r="57">
          <cell r="B57" t="str">
            <v>Vehicle lighting offence</v>
          </cell>
          <cell r="C57">
            <v>0</v>
          </cell>
          <cell r="D57">
            <v>7.677543186180423E-2</v>
          </cell>
          <cell r="E57">
            <v>0</v>
          </cell>
          <cell r="F57">
            <v>0.134608775346546</v>
          </cell>
          <cell r="G57">
            <v>0</v>
          </cell>
          <cell r="H57">
            <v>0</v>
          </cell>
          <cell r="I57">
            <v>6.5460258349819616E-3</v>
          </cell>
          <cell r="J57">
            <v>4.1658655386784593E-2</v>
          </cell>
          <cell r="K57">
            <v>1.3876291171971245E-2</v>
          </cell>
        </row>
        <row r="58">
          <cell r="B58" t="str">
            <v>Prescribed route offence</v>
          </cell>
          <cell r="C58">
            <v>0</v>
          </cell>
          <cell r="D58">
            <v>0</v>
          </cell>
          <cell r="E58">
            <v>0</v>
          </cell>
          <cell r="F58">
            <v>0</v>
          </cell>
          <cell r="G58">
            <v>0</v>
          </cell>
          <cell r="H58">
            <v>0</v>
          </cell>
          <cell r="I58">
            <v>0</v>
          </cell>
          <cell r="J58">
            <v>0</v>
          </cell>
          <cell r="K58">
            <v>0</v>
          </cell>
        </row>
        <row r="59">
          <cell r="B59" t="str">
            <v>Infringement of construction &amp; use regulations</v>
          </cell>
          <cell r="C59">
            <v>0</v>
          </cell>
          <cell r="D59">
            <v>0</v>
          </cell>
          <cell r="E59">
            <v>0</v>
          </cell>
          <cell r="F59">
            <v>0</v>
          </cell>
          <cell r="G59">
            <v>0</v>
          </cell>
          <cell r="H59">
            <v>0</v>
          </cell>
          <cell r="I59">
            <v>0</v>
          </cell>
          <cell r="J59">
            <v>0</v>
          </cell>
          <cell r="K59">
            <v>0</v>
          </cell>
        </row>
        <row r="60">
          <cell r="B60" t="str">
            <v>Non-display of current vehicle excise license</v>
          </cell>
          <cell r="C60">
            <v>20.482254131671635</v>
          </cell>
          <cell r="D60">
            <v>41.247600767754314</v>
          </cell>
          <cell r="E60">
            <v>31.928578285494861</v>
          </cell>
          <cell r="F60">
            <v>3.6344369343567418</v>
          </cell>
          <cell r="G60">
            <v>6.4673440882407993</v>
          </cell>
          <cell r="H60">
            <v>19.112351458408355</v>
          </cell>
          <cell r="I60">
            <v>15.316245781450016</v>
          </cell>
          <cell r="J60">
            <v>18.534897135166315</v>
          </cell>
          <cell r="K60">
            <v>12.398127716030162</v>
          </cell>
        </row>
        <row r="61">
          <cell r="C61" t="str">
            <v xml:space="preserve"> </v>
          </cell>
          <cell r="D61" t="str">
            <v xml:space="preserve"> </v>
          </cell>
          <cell r="E61" t="str">
            <v xml:space="preserve"> </v>
          </cell>
          <cell r="F61" t="str">
            <v xml:space="preserve"> </v>
          </cell>
          <cell r="G61" t="str">
            <v xml:space="preserve"> </v>
          </cell>
          <cell r="H61" t="str">
            <v xml:space="preserve"> </v>
          </cell>
          <cell r="I61" t="str">
            <v xml:space="preserve"> </v>
          </cell>
          <cell r="J61" t="str">
            <v xml:space="preserve"> </v>
          </cell>
          <cell r="K61" t="str">
            <v xml:space="preserve"> </v>
          </cell>
        </row>
        <row r="62">
          <cell r="B62" t="str">
            <v>TOTAL</v>
          </cell>
          <cell r="C62">
            <v>100.00000000000001</v>
          </cell>
          <cell r="D62">
            <v>100</v>
          </cell>
          <cell r="E62">
            <v>100</v>
          </cell>
          <cell r="F62">
            <v>100</v>
          </cell>
          <cell r="G62">
            <v>99.999999999999986</v>
          </cell>
          <cell r="H62">
            <v>100</v>
          </cell>
          <cell r="I62">
            <v>100</v>
          </cell>
          <cell r="J62">
            <v>100</v>
          </cell>
          <cell r="K62">
            <v>100</v>
          </cell>
        </row>
        <row r="65">
          <cell r="B65" t="str">
            <v>Table 4</v>
          </cell>
        </row>
        <row r="66">
          <cell r="B66" t="str">
            <v>DISPOSAL 1990</v>
          </cell>
        </row>
        <row r="68">
          <cell r="B68" t="str">
            <v>Penalties paid : total</v>
          </cell>
          <cell r="C68">
            <v>74.979680303440801</v>
          </cell>
          <cell r="D68">
            <v>82.514395393474075</v>
          </cell>
          <cell r="E68">
            <v>74.061630027839101</v>
          </cell>
          <cell r="F68">
            <v>76.641081452629166</v>
          </cell>
          <cell r="G68">
            <v>65.62813491473031</v>
          </cell>
          <cell r="H68">
            <v>66.258552394670517</v>
          </cell>
          <cell r="I68">
            <v>67.046214942394968</v>
          </cell>
          <cell r="J68">
            <v>69.1950265974492</v>
          </cell>
          <cell r="K68">
            <v>67.670103023000792</v>
          </cell>
        </row>
        <row r="69">
          <cell r="B69" t="str">
            <v xml:space="preserve"> (a) Before issue of notice to owner</v>
          </cell>
          <cell r="C69">
            <v>44.90652939582769</v>
          </cell>
          <cell r="D69">
            <v>43.87715930902111</v>
          </cell>
          <cell r="E69">
            <v>41.701065565901892</v>
          </cell>
          <cell r="F69">
            <v>48.396150761828387</v>
          </cell>
          <cell r="G69">
            <v>33.145018455498011</v>
          </cell>
          <cell r="H69">
            <v>21.272956427799784</v>
          </cell>
          <cell r="I69">
            <v>30.767048760619108</v>
          </cell>
          <cell r="J69">
            <v>35.31692623213484</v>
          </cell>
          <cell r="K69">
            <v>33.370449591833975</v>
          </cell>
        </row>
        <row r="70">
          <cell r="B70" t="str">
            <v xml:space="preserve"> (b) After issue of notice to owner</v>
          </cell>
          <cell r="C70">
            <v>30.073150907613112</v>
          </cell>
          <cell r="D70">
            <v>38.637236084452972</v>
          </cell>
          <cell r="E70">
            <v>32.360564461937216</v>
          </cell>
          <cell r="F70">
            <v>28.244930690800778</v>
          </cell>
          <cell r="G70">
            <v>32.483116459232306</v>
          </cell>
          <cell r="H70">
            <v>44.985595966870726</v>
          </cell>
          <cell r="I70">
            <v>36.279166181775864</v>
          </cell>
          <cell r="J70">
            <v>33.87810036531436</v>
          </cell>
          <cell r="K70">
            <v>34.299653431166824</v>
          </cell>
        </row>
        <row r="71">
          <cell r="C71" t="str">
            <v xml:space="preserve">   </v>
          </cell>
          <cell r="D71" t="str">
            <v xml:space="preserve">   </v>
          </cell>
          <cell r="E71" t="str">
            <v xml:space="preserve">   </v>
          </cell>
          <cell r="F71" t="str">
            <v xml:space="preserve">   </v>
          </cell>
          <cell r="G71" t="str">
            <v xml:space="preserve">   </v>
          </cell>
          <cell r="H71" t="str">
            <v xml:space="preserve">   </v>
          </cell>
          <cell r="I71" t="str">
            <v xml:space="preserve">   </v>
          </cell>
          <cell r="J71" t="str">
            <v xml:space="preserve">   </v>
          </cell>
          <cell r="K71" t="str">
            <v xml:space="preserve">   </v>
          </cell>
        </row>
        <row r="72">
          <cell r="B72" t="str">
            <v>Hearing requested (report to Fiscal)</v>
          </cell>
          <cell r="C72">
            <v>8.8052018423191547E-2</v>
          </cell>
          <cell r="D72">
            <v>7.677543186180423E-2</v>
          </cell>
          <cell r="E72">
            <v>0.20159354900643181</v>
          </cell>
          <cell r="F72">
            <v>5.7280329934700419E-2</v>
          </cell>
          <cell r="G72">
            <v>0.21119425551624996</v>
          </cell>
          <cell r="H72">
            <v>0.22506301764494058</v>
          </cell>
          <cell r="I72">
            <v>4.6549517048760619E-2</v>
          </cell>
          <cell r="J72">
            <v>0.34608729090559509</v>
          </cell>
          <cell r="K72">
            <v>0.12844030487227043</v>
          </cell>
        </row>
        <row r="74">
          <cell r="B74" t="str">
            <v>Fine registered</v>
          </cell>
          <cell r="C74">
            <v>13.458412354375508</v>
          </cell>
          <cell r="D74">
            <v>10.403071017274472</v>
          </cell>
          <cell r="E74">
            <v>15.73389651531151</v>
          </cell>
          <cell r="F74">
            <v>13.349180891281934</v>
          </cell>
          <cell r="G74">
            <v>20.25448907789708</v>
          </cell>
          <cell r="H74">
            <v>16.465610370903853</v>
          </cell>
          <cell r="I74">
            <v>16.980391015943212</v>
          </cell>
          <cell r="J74">
            <v>17.570339037364612</v>
          </cell>
          <cell r="K74">
            <v>17.773667537601366</v>
          </cell>
        </row>
        <row r="76">
          <cell r="B76" t="str">
            <v>Cases where no further action was taken : total</v>
          </cell>
          <cell r="C76">
            <v>11.4738553237605</v>
          </cell>
          <cell r="D76">
            <v>7.0057581573896357</v>
          </cell>
          <cell r="E76">
            <v>10.002879907842949</v>
          </cell>
          <cell r="F76">
            <v>9.9524573261541995</v>
          </cell>
          <cell r="G76">
            <v>13.906181751856352</v>
          </cell>
          <cell r="H76">
            <v>17.050774216780699</v>
          </cell>
          <cell r="I76">
            <v>15.926844524613058</v>
          </cell>
          <cell r="J76">
            <v>12.888547074280588</v>
          </cell>
          <cell r="K76">
            <v>14.427789134525565</v>
          </cell>
        </row>
        <row r="77">
          <cell r="B77" t="str">
            <v xml:space="preserve"> (a) Driver entitled to diplomatic privilege </v>
          </cell>
          <cell r="C77">
            <v>0</v>
          </cell>
          <cell r="D77">
            <v>0</v>
          </cell>
          <cell r="E77">
            <v>0</v>
          </cell>
          <cell r="F77">
            <v>0</v>
          </cell>
          <cell r="G77">
            <v>1.2479660553232951E-2</v>
          </cell>
          <cell r="H77">
            <v>0</v>
          </cell>
          <cell r="I77">
            <v>4.7276853252647506E-3</v>
          </cell>
          <cell r="J77">
            <v>0</v>
          </cell>
          <cell r="K77">
            <v>6.5996994598399826E-3</v>
          </cell>
        </row>
        <row r="78">
          <cell r="B78" t="str">
            <v xml:space="preserve"> (b) Visitor from abroad</v>
          </cell>
          <cell r="C78">
            <v>0.5892712002167434</v>
          </cell>
          <cell r="D78">
            <v>0.38387715930902111</v>
          </cell>
          <cell r="E78">
            <v>0.76797542478640679</v>
          </cell>
          <cell r="F78">
            <v>1.2630312750601442</v>
          </cell>
          <cell r="G78">
            <v>4.534916650267113</v>
          </cell>
          <cell r="H78">
            <v>8.9665106229744325</v>
          </cell>
          <cell r="I78">
            <v>0.73933725125101823</v>
          </cell>
          <cell r="J78">
            <v>0.7819009164904186</v>
          </cell>
          <cell r="K78">
            <v>2.258958668959075</v>
          </cell>
        </row>
        <row r="79">
          <cell r="B79" t="str">
            <v xml:space="preserve"> (c) Mistake on notice </v>
          </cell>
          <cell r="C79">
            <v>6.7732321863993496E-3</v>
          </cell>
          <cell r="D79">
            <v>5.9500959692898272</v>
          </cell>
          <cell r="E79">
            <v>0.18239416338677164</v>
          </cell>
          <cell r="F79">
            <v>0.15465689082369113</v>
          </cell>
          <cell r="G79">
            <v>1.1884476742232613</v>
          </cell>
          <cell r="H79">
            <v>0.68419157364061933</v>
          </cell>
          <cell r="I79">
            <v>2.0841818922378681</v>
          </cell>
          <cell r="J79">
            <v>1.1984874703582644</v>
          </cell>
          <cell r="K79">
            <v>1.5299457132413663</v>
          </cell>
        </row>
        <row r="80">
          <cell r="B80" t="str">
            <v xml:space="preserve"> (d) Cautioned and excused payment</v>
          </cell>
          <cell r="C80">
            <v>4.3416418314819838</v>
          </cell>
          <cell r="D80">
            <v>0.67178502879078694</v>
          </cell>
          <cell r="E80">
            <v>4.7710473264855526</v>
          </cell>
          <cell r="F80">
            <v>4.0468553098865847</v>
          </cell>
          <cell r="G80">
            <v>1.428441146400818</v>
          </cell>
          <cell r="H80">
            <v>3.3939503060857037</v>
          </cell>
          <cell r="I80">
            <v>3.1220906551844525</v>
          </cell>
          <cell r="J80">
            <v>6.0469140549894256</v>
          </cell>
          <cell r="K80">
            <v>2.77711968808805</v>
          </cell>
        </row>
        <row r="81">
          <cell r="B81" t="str">
            <v xml:space="preserve"> (e) Other reasons</v>
          </cell>
          <cell r="C81">
            <v>6.5361690598753723</v>
          </cell>
          <cell r="D81">
            <v>0</v>
          </cell>
          <cell r="E81">
            <v>4.2814629931842179</v>
          </cell>
          <cell r="F81">
            <v>4.4879138503837783</v>
          </cell>
          <cell r="G81">
            <v>6.7418966204119251</v>
          </cell>
          <cell r="H81">
            <v>4.0061217140799421</v>
          </cell>
          <cell r="I81">
            <v>9.9765070406144538</v>
          </cell>
          <cell r="J81">
            <v>4.861244632442479</v>
          </cell>
          <cell r="K81">
            <v>7.8551653647772346</v>
          </cell>
        </row>
        <row r="82">
          <cell r="B82" t="str">
            <v>Cases outstanding</v>
          </cell>
          <cell r="C82">
            <v>0</v>
          </cell>
          <cell r="D82">
            <v>0</v>
          </cell>
          <cell r="E82">
            <v>0</v>
          </cell>
          <cell r="F82">
            <v>0</v>
          </cell>
          <cell r="G82">
            <v>0</v>
          </cell>
          <cell r="H82">
            <v>0</v>
          </cell>
          <cell r="I82">
            <v>0</v>
          </cell>
          <cell r="J82">
            <v>0</v>
          </cell>
          <cell r="K82">
            <v>0</v>
          </cell>
        </row>
        <row r="83">
          <cell r="C83" t="str">
            <v xml:space="preserve"> </v>
          </cell>
          <cell r="D83" t="str">
            <v xml:space="preserve"> </v>
          </cell>
          <cell r="E83" t="str">
            <v xml:space="preserve"> </v>
          </cell>
          <cell r="F83" t="str">
            <v xml:space="preserve"> </v>
          </cell>
          <cell r="G83" t="str">
            <v xml:space="preserve"> </v>
          </cell>
          <cell r="H83" t="str">
            <v xml:space="preserve"> </v>
          </cell>
          <cell r="I83" t="str">
            <v xml:space="preserve"> </v>
          </cell>
          <cell r="J83" t="str">
            <v xml:space="preserve"> </v>
          </cell>
          <cell r="K83" t="str">
            <v xml:space="preserve"> </v>
          </cell>
        </row>
        <row r="84">
          <cell r="B84" t="str">
            <v>TOTAL</v>
          </cell>
          <cell r="C84">
            <v>100.00000000000001</v>
          </cell>
          <cell r="D84">
            <v>99.999999999999986</v>
          </cell>
          <cell r="E84">
            <v>100</v>
          </cell>
          <cell r="F84">
            <v>100</v>
          </cell>
          <cell r="G84">
            <v>99.999999999999986</v>
          </cell>
          <cell r="H84">
            <v>100</v>
          </cell>
          <cell r="I84">
            <v>100</v>
          </cell>
          <cell r="J84">
            <v>100</v>
          </cell>
          <cell r="K84">
            <v>100</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entral"/>
      <sheetName val="D &amp; G"/>
      <sheetName val="Fife"/>
      <sheetName val="Grampian"/>
      <sheetName val="L &amp; B"/>
      <sheetName val="Northern"/>
      <sheetName val="Strath"/>
      <sheetName val="Tayside"/>
      <sheetName val="Scot"/>
      <sheetName val="MONTHLY DIGEST"/>
      <sheetName val="total crime - graph-data"/>
      <sheetName val="Crime chart"/>
      <sheetName val="Group chart"/>
      <sheetName val="Chart1"/>
      <sheetName val="Other crime"/>
      <sheetName val="Vand Dis Tot Crimes by Q"/>
      <sheetName val="Violence and Indecency"/>
      <sheetName val="Strathclydeviolence"/>
      <sheetName val="Crime chart L&amp;B"/>
      <sheetName val="Crime chart Fife"/>
      <sheetName val="bail"/>
      <sheetName val="CJ INFORMATION BULLETIN"/>
    </sheetNames>
    <sheetDataSet>
      <sheetData sheetId="0"/>
      <sheetData sheetId="1">
        <row r="1">
          <cell r="N1">
            <v>1991</v>
          </cell>
        </row>
      </sheetData>
      <sheetData sheetId="2">
        <row r="1">
          <cell r="N1">
            <v>1991</v>
          </cell>
        </row>
      </sheetData>
      <sheetData sheetId="3">
        <row r="1">
          <cell r="N1">
            <v>1991</v>
          </cell>
        </row>
      </sheetData>
      <sheetData sheetId="4">
        <row r="1">
          <cell r="N1">
            <v>1991</v>
          </cell>
        </row>
      </sheetData>
      <sheetData sheetId="5">
        <row r="1">
          <cell r="N1">
            <v>1991</v>
          </cell>
        </row>
      </sheetData>
      <sheetData sheetId="6">
        <row r="1">
          <cell r="N1">
            <v>1991</v>
          </cell>
        </row>
      </sheetData>
      <sheetData sheetId="7">
        <row r="1">
          <cell r="N1">
            <v>1991</v>
          </cell>
        </row>
      </sheetData>
      <sheetData sheetId="8">
        <row r="1">
          <cell r="N1">
            <v>1991</v>
          </cell>
        </row>
      </sheetData>
      <sheetData sheetId="9">
        <row r="1">
          <cell r="N1">
            <v>1991</v>
          </cell>
        </row>
      </sheetData>
      <sheetData sheetId="10">
        <row r="59">
          <cell r="L59">
            <v>126231</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list"/>
      <sheetName val="Tab 1"/>
      <sheetName val="Tab 2"/>
      <sheetName val="Tab 2A"/>
      <sheetName val="Tab 3"/>
      <sheetName val="Tab 4"/>
      <sheetName val="Tab 5"/>
      <sheetName val="Tab 6"/>
      <sheetName val="Tab 7"/>
      <sheetName val="Tab 8"/>
      <sheetName val="Tab 9"/>
      <sheetName val="Tab 10"/>
      <sheetName val="Tab 11"/>
      <sheetName val="Tabs 12 - 15"/>
      <sheetName val="Tab 16"/>
      <sheetName val="Tab17"/>
      <sheetName val="Tab 17"/>
      <sheetName val="Tabs 18 - 19"/>
      <sheetName val="Table 20 - 21"/>
      <sheetName val="Tabs 22 - 24"/>
      <sheetName val="Revised Tab 13"/>
      <sheetName val="Revised Tab 19"/>
      <sheetName val="tabANNEX"/>
      <sheetName val="Chart 1"/>
      <sheetName val="Chart 2"/>
      <sheetName val="Chart3"/>
      <sheetName val="NIGHTPOP DATA"/>
      <sheetName val="Chart 6"/>
      <sheetName val="Chart 7"/>
      <sheetName val="CBAX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155">
          <cell r="N155">
            <v>5125.4285714285716</v>
          </cell>
        </row>
        <row r="156">
          <cell r="N156">
            <v>5159</v>
          </cell>
        </row>
        <row r="157">
          <cell r="N157">
            <v>5216.8571428571431</v>
          </cell>
        </row>
        <row r="158">
          <cell r="N158">
            <v>5262.7142857142853</v>
          </cell>
        </row>
        <row r="159">
          <cell r="N159">
            <v>5285.2857142857147</v>
          </cell>
        </row>
        <row r="160">
          <cell r="N160">
            <v>5360.7142857142853</v>
          </cell>
        </row>
        <row r="161">
          <cell r="N161">
            <v>5415.1428571428569</v>
          </cell>
        </row>
        <row r="162">
          <cell r="N162">
            <v>5434.4285714285716</v>
          </cell>
        </row>
        <row r="163">
          <cell r="N163">
            <v>5488.8571428571431</v>
          </cell>
        </row>
        <row r="164">
          <cell r="N164">
            <v>5545.5714285714284</v>
          </cell>
        </row>
        <row r="165">
          <cell r="N165">
            <v>5572</v>
          </cell>
        </row>
        <row r="166">
          <cell r="N166">
            <v>5558.8571428571431</v>
          </cell>
        </row>
        <row r="167">
          <cell r="N167">
            <v>5546.7142857142853</v>
          </cell>
        </row>
        <row r="168">
          <cell r="N168">
            <v>5492.8571428571431</v>
          </cell>
        </row>
        <row r="169">
          <cell r="N169">
            <v>5463.4285714285716</v>
          </cell>
        </row>
        <row r="170">
          <cell r="N170">
            <v>5499.7142857142853</v>
          </cell>
        </row>
        <row r="171">
          <cell r="N171">
            <v>5500.4285714285716</v>
          </cell>
        </row>
        <row r="172">
          <cell r="N172">
            <v>5524.1428571428569</v>
          </cell>
        </row>
        <row r="173">
          <cell r="N173">
            <v>5535</v>
          </cell>
        </row>
        <row r="174">
          <cell r="N174">
            <v>5584.7142857142853</v>
          </cell>
        </row>
        <row r="175">
          <cell r="N175">
            <v>5595</v>
          </cell>
        </row>
        <row r="176">
          <cell r="N176">
            <v>5597.4285714285716</v>
          </cell>
        </row>
        <row r="177">
          <cell r="N177">
            <v>5633.5714285714284</v>
          </cell>
        </row>
        <row r="178">
          <cell r="N178">
            <v>5637.2857142857147</v>
          </cell>
        </row>
        <row r="179">
          <cell r="N179">
            <v>5653.7142857142853</v>
          </cell>
        </row>
        <row r="180">
          <cell r="N180">
            <v>5714.2857142857147</v>
          </cell>
        </row>
        <row r="181">
          <cell r="N181">
            <v>5772.4285714285716</v>
          </cell>
        </row>
        <row r="182">
          <cell r="N182">
            <v>5734.1428571428569</v>
          </cell>
        </row>
        <row r="183">
          <cell r="N183">
            <v>5693.1428571428569</v>
          </cell>
        </row>
        <row r="184">
          <cell r="N184">
            <v>5665.2857142857147</v>
          </cell>
        </row>
        <row r="185">
          <cell r="N185">
            <v>5713.4285714285716</v>
          </cell>
        </row>
        <row r="186">
          <cell r="N186">
            <v>5699.5714285714284</v>
          </cell>
        </row>
        <row r="187">
          <cell r="N187">
            <v>5696.7142857142853</v>
          </cell>
        </row>
        <row r="188">
          <cell r="N188">
            <v>5680.4285714285716</v>
          </cell>
        </row>
        <row r="189">
          <cell r="N189">
            <v>5636.7142857142853</v>
          </cell>
        </row>
        <row r="190">
          <cell r="N190">
            <v>5616.8571428571431</v>
          </cell>
        </row>
        <row r="191">
          <cell r="N191">
            <v>5596.5714285714284</v>
          </cell>
        </row>
        <row r="192">
          <cell r="N192">
            <v>5579.4285714285716</v>
          </cell>
        </row>
        <row r="193">
          <cell r="N193">
            <v>5582.2857142857147</v>
          </cell>
        </row>
        <row r="194">
          <cell r="N194">
            <v>5597.1428571428569</v>
          </cell>
        </row>
        <row r="195">
          <cell r="N195">
            <v>5614.4285714285716</v>
          </cell>
        </row>
        <row r="196">
          <cell r="N196">
            <v>5659.4285714285716</v>
          </cell>
        </row>
        <row r="197">
          <cell r="N197">
            <v>5729.4285714285716</v>
          </cell>
        </row>
        <row r="198">
          <cell r="N198">
            <v>5706</v>
          </cell>
        </row>
        <row r="199">
          <cell r="N199">
            <v>5726.2857142857147</v>
          </cell>
        </row>
        <row r="200">
          <cell r="N200">
            <v>5746.7142857142853</v>
          </cell>
        </row>
        <row r="201">
          <cell r="N201">
            <v>5810.2857142857147</v>
          </cell>
        </row>
        <row r="202">
          <cell r="N202">
            <v>5808.5714285714284</v>
          </cell>
        </row>
        <row r="203">
          <cell r="N203">
            <v>5785.5714285714284</v>
          </cell>
        </row>
        <row r="204">
          <cell r="N204">
            <v>5795.1428571428569</v>
          </cell>
        </row>
        <row r="205">
          <cell r="N205">
            <v>5705.7142857142853</v>
          </cell>
        </row>
        <row r="206">
          <cell r="N206">
            <v>5509</v>
          </cell>
        </row>
      </sheetData>
      <sheetData sheetId="26" refreshError="1"/>
      <sheetData sheetId="27" refreshError="1"/>
      <sheetData sheetId="28" refreshError="1"/>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809 elim data"/>
      <sheetName val="0809 Elim checks"/>
      <sheetName val="0708 Grouped TB"/>
      <sheetName val="0708 active sht"/>
      <sheetName val="0708 Core Adjust JNLS"/>
      <sheetName val="0708 Consol Adjust JNLS"/>
      <sheetName val="0708 Elim checks"/>
      <sheetName val="0607 jnls"/>
      <sheetName val="0607 Grouped TB"/>
    </sheetNames>
    <sheetDataSet>
      <sheetData sheetId="0"/>
      <sheetData sheetId="1"/>
      <sheetData sheetId="2"/>
      <sheetData sheetId="3" refreshError="1">
        <row r="1364">
          <cell r="A1364" t="str">
            <v>Control Checks</v>
          </cell>
        </row>
      </sheetData>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Table 2"/>
      <sheetName val="Table 3"/>
      <sheetName val="Chart 1"/>
      <sheetName val="Chart 2"/>
      <sheetName val="Chart 3"/>
      <sheetName val="Chart 5 "/>
      <sheetName val="Chart 4"/>
      <sheetName val="Chart 6 press"/>
      <sheetName val="Chart 6 - data"/>
      <sheetName val="Chart 7 revised (data)"/>
      <sheetName val="Chart 7 "/>
      <sheetName val="Chart 8 (data)"/>
      <sheetName val="Chart 8"/>
      <sheetName val="Press table"/>
      <sheetName val="HIGHSEPT08"/>
      <sheetName val="PROJSEPT08"/>
      <sheetName val="MAINSEPT08"/>
      <sheetName val="LOWSEPT08"/>
      <sheetName val="MAINDEC09#1"/>
      <sheetName val="HIGHDEC09"/>
      <sheetName val="LOWDEC09"/>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
          <cell r="A1" t="str">
            <v>YEAR</v>
          </cell>
          <cell r="B1" t="str">
            <v>STATUS</v>
          </cell>
          <cell r="C1" t="str">
            <v>RAFD</v>
          </cell>
          <cell r="D1" t="str">
            <v>RA1</v>
          </cell>
          <cell r="E1" t="str">
            <v>RA2</v>
          </cell>
          <cell r="F1" t="str">
            <v>RA3</v>
          </cell>
          <cell r="G1" t="str">
            <v>RA4</v>
          </cell>
          <cell r="H1" t="str">
            <v>RA5</v>
          </cell>
          <cell r="I1" t="str">
            <v>RYFD</v>
          </cell>
          <cell r="J1" t="str">
            <v>RY1</v>
          </cell>
          <cell r="K1" t="str">
            <v>RY2</v>
          </cell>
          <cell r="L1" t="str">
            <v>RY3</v>
          </cell>
          <cell r="M1" t="str">
            <v>RY4</v>
          </cell>
          <cell r="N1" t="str">
            <v>RLIFE</v>
          </cell>
          <cell r="O1" t="str">
            <v>RCOURT</v>
          </cell>
          <cell r="P1" t="str">
            <v>RTOTST</v>
          </cell>
          <cell r="Q1" t="str">
            <v>RREMND</v>
          </cell>
          <cell r="R1" t="str">
            <v>RTOTAL</v>
          </cell>
          <cell r="S1" t="str">
            <v>TAFD</v>
          </cell>
          <cell r="T1" t="str">
            <v>TA1</v>
          </cell>
          <cell r="U1" t="str">
            <v>TA2</v>
          </cell>
          <cell r="V1" t="str">
            <v>TA3</v>
          </cell>
          <cell r="W1" t="str">
            <v>TA4</v>
          </cell>
          <cell r="X1" t="str">
            <v>TA5</v>
          </cell>
          <cell r="Y1" t="str">
            <v>TYFD</v>
          </cell>
          <cell r="Z1" t="str">
            <v>TY1</v>
          </cell>
          <cell r="AA1" t="str">
            <v>TY2</v>
          </cell>
          <cell r="AB1" t="str">
            <v>TY3</v>
          </cell>
          <cell r="AC1" t="str">
            <v>TY4</v>
          </cell>
          <cell r="AD1" t="str">
            <v>PAFD</v>
          </cell>
          <cell r="AE1" t="str">
            <v>PA1</v>
          </cell>
          <cell r="AF1" t="str">
            <v>PA2</v>
          </cell>
          <cell r="AG1" t="str">
            <v>PA3</v>
          </cell>
          <cell r="AH1" t="str">
            <v>PA4</v>
          </cell>
          <cell r="AI1" t="str">
            <v>PA5</v>
          </cell>
          <cell r="AJ1" t="str">
            <v>PALIFE</v>
          </cell>
          <cell r="AK1" t="str">
            <v>PYFD</v>
          </cell>
          <cell r="AL1" t="str">
            <v>PY1</v>
          </cell>
          <cell r="AM1" t="str">
            <v>PY2</v>
          </cell>
          <cell r="AN1" t="str">
            <v>PY3</v>
          </cell>
          <cell r="AO1" t="str">
            <v>PY4</v>
          </cell>
          <cell r="AP1" t="str">
            <v>PYLIFE</v>
          </cell>
          <cell r="AQ1" t="str">
            <v>PLIFETOT</v>
          </cell>
          <cell r="AR1" t="str">
            <v>PREM</v>
          </cell>
          <cell r="AS1" t="str">
            <v>PRECALL</v>
          </cell>
          <cell r="AT1" t="str">
            <v>LINE PRECALL</v>
          </cell>
          <cell r="AU1" t="str">
            <v>POTHERS</v>
          </cell>
          <cell r="AV1" t="str">
            <v>RECPPA5</v>
          </cell>
          <cell r="AW1" t="str">
            <v>PTOTOTH</v>
          </cell>
          <cell r="AX1" t="str">
            <v>REVISED PTOTOTH</v>
          </cell>
          <cell r="AY1" t="str">
            <v>PTOTAL</v>
          </cell>
          <cell r="AZ1" t="str">
            <v>REVISED PTOTAL</v>
          </cell>
          <cell r="BA1" t="str">
            <v>DRECREMP</v>
          </cell>
          <cell r="BB1" t="str">
            <v>RPC</v>
          </cell>
        </row>
        <row r="2">
          <cell r="A2">
            <v>1972</v>
          </cell>
          <cell r="B2" t="str">
            <v>H</v>
          </cell>
          <cell r="C2">
            <v>7245</v>
          </cell>
          <cell r="I2">
            <v>1417</v>
          </cell>
          <cell r="N2">
            <v>36</v>
          </cell>
          <cell r="O2">
            <v>21</v>
          </cell>
          <cell r="P2">
            <v>12404</v>
          </cell>
          <cell r="Q2">
            <v>17247</v>
          </cell>
          <cell r="R2">
            <v>38349</v>
          </cell>
          <cell r="S2">
            <v>2.66390614216701E-2</v>
          </cell>
          <cell r="T2">
            <v>0.13400000000000001</v>
          </cell>
          <cell r="U2">
            <v>0.42599999999999999</v>
          </cell>
          <cell r="V2">
            <v>0</v>
          </cell>
          <cell r="W2">
            <v>0</v>
          </cell>
          <cell r="X2">
            <v>0</v>
          </cell>
          <cell r="Y2">
            <v>3.2462949894142598E-2</v>
          </cell>
          <cell r="Z2">
            <v>0.158</v>
          </cell>
          <cell r="AA2">
            <v>0.375</v>
          </cell>
          <cell r="AB2">
            <v>0</v>
          </cell>
          <cell r="AC2">
            <v>0</v>
          </cell>
          <cell r="AD2">
            <v>193</v>
          </cell>
          <cell r="AE2">
            <v>787</v>
          </cell>
          <cell r="AF2">
            <v>792</v>
          </cell>
          <cell r="AG2">
            <v>0</v>
          </cell>
          <cell r="AH2">
            <v>0</v>
          </cell>
          <cell r="AI2">
            <v>0</v>
          </cell>
          <cell r="AJ2">
            <v>0</v>
          </cell>
          <cell r="AK2">
            <v>0</v>
          </cell>
          <cell r="AL2">
            <v>369</v>
          </cell>
          <cell r="AM2">
            <v>207</v>
          </cell>
          <cell r="AN2">
            <v>0</v>
          </cell>
          <cell r="AO2">
            <v>0</v>
          </cell>
          <cell r="AP2">
            <v>0</v>
          </cell>
          <cell r="AQ2">
            <v>210</v>
          </cell>
          <cell r="AR2">
            <v>644</v>
          </cell>
          <cell r="AS2">
            <v>32</v>
          </cell>
          <cell r="AT2">
            <v>32</v>
          </cell>
          <cell r="AU2">
            <v>20</v>
          </cell>
          <cell r="AV2">
            <v>0</v>
          </cell>
          <cell r="AW2">
            <v>52</v>
          </cell>
          <cell r="AX2">
            <v>52</v>
          </cell>
          <cell r="AY2">
            <v>4629</v>
          </cell>
          <cell r="AZ2">
            <v>4629</v>
          </cell>
          <cell r="BA2">
            <v>19.260869565217401</v>
          </cell>
          <cell r="BB2">
            <v>1.3904385682038101</v>
          </cell>
        </row>
        <row r="3">
          <cell r="A3">
            <v>1973</v>
          </cell>
          <cell r="B3" t="str">
            <v>H</v>
          </cell>
          <cell r="C3">
            <v>6569</v>
          </cell>
          <cell r="I3">
            <v>1284</v>
          </cell>
          <cell r="N3">
            <v>33</v>
          </cell>
          <cell r="O3">
            <v>26</v>
          </cell>
          <cell r="P3">
            <v>10528</v>
          </cell>
          <cell r="Q3">
            <v>16132</v>
          </cell>
          <cell r="R3">
            <v>34546</v>
          </cell>
          <cell r="S3">
            <v>2.9228193027858101E-2</v>
          </cell>
          <cell r="T3">
            <v>0.13200000000000001</v>
          </cell>
          <cell r="U3">
            <v>0.39400000000000002</v>
          </cell>
          <cell r="V3">
            <v>0</v>
          </cell>
          <cell r="W3">
            <v>0</v>
          </cell>
          <cell r="X3">
            <v>0</v>
          </cell>
          <cell r="Y3">
            <v>2.4143302180685399E-2</v>
          </cell>
          <cell r="Z3">
            <v>0.159</v>
          </cell>
          <cell r="AA3">
            <v>0.39500000000000002</v>
          </cell>
          <cell r="AB3">
            <v>0</v>
          </cell>
          <cell r="AC3">
            <v>0</v>
          </cell>
          <cell r="AD3">
            <v>0</v>
          </cell>
          <cell r="AE3">
            <v>845</v>
          </cell>
          <cell r="AF3">
            <v>599</v>
          </cell>
          <cell r="AG3">
            <v>0</v>
          </cell>
          <cell r="AH3">
            <v>425</v>
          </cell>
          <cell r="AI3">
            <v>570</v>
          </cell>
          <cell r="AJ3">
            <v>181</v>
          </cell>
          <cell r="AK3">
            <v>0</v>
          </cell>
          <cell r="AL3">
            <v>192</v>
          </cell>
          <cell r="AM3">
            <v>178</v>
          </cell>
          <cell r="AN3">
            <v>109</v>
          </cell>
          <cell r="AO3">
            <v>136</v>
          </cell>
          <cell r="AP3">
            <v>12</v>
          </cell>
          <cell r="AQ3">
            <v>193</v>
          </cell>
          <cell r="AR3">
            <v>597</v>
          </cell>
          <cell r="AS3">
            <v>22</v>
          </cell>
          <cell r="AT3">
            <v>22</v>
          </cell>
          <cell r="AU3">
            <v>19</v>
          </cell>
          <cell r="AV3">
            <v>0</v>
          </cell>
          <cell r="AW3">
            <v>41</v>
          </cell>
          <cell r="AX3">
            <v>41</v>
          </cell>
          <cell r="AY3">
            <v>4810</v>
          </cell>
          <cell r="AZ3">
            <v>4810</v>
          </cell>
          <cell r="BA3">
            <v>17.634840871021801</v>
          </cell>
          <cell r="BB3">
            <v>1.5322948328267501</v>
          </cell>
        </row>
        <row r="4">
          <cell r="A4">
            <v>1974</v>
          </cell>
          <cell r="B4" t="str">
            <v>H</v>
          </cell>
          <cell r="C4">
            <v>7176</v>
          </cell>
          <cell r="I4">
            <v>1456</v>
          </cell>
          <cell r="N4">
            <v>35</v>
          </cell>
          <cell r="O4">
            <v>27</v>
          </cell>
          <cell r="P4">
            <v>10713</v>
          </cell>
          <cell r="Q4">
            <v>16831</v>
          </cell>
          <cell r="R4">
            <v>36211</v>
          </cell>
          <cell r="S4">
            <v>3.2608695652173898E-2</v>
          </cell>
          <cell r="T4">
            <v>0.13200000000000001</v>
          </cell>
          <cell r="U4">
            <v>0.32900000000000001</v>
          </cell>
          <cell r="V4">
            <v>0</v>
          </cell>
          <cell r="W4">
            <v>0</v>
          </cell>
          <cell r="X4">
            <v>0</v>
          </cell>
          <cell r="Y4">
            <v>2.4038461538461502E-2</v>
          </cell>
          <cell r="Z4">
            <v>0.151</v>
          </cell>
          <cell r="AA4">
            <v>0.36599999999999999</v>
          </cell>
          <cell r="AB4">
            <v>0</v>
          </cell>
          <cell r="AC4">
            <v>0</v>
          </cell>
          <cell r="AD4">
            <v>0</v>
          </cell>
          <cell r="AE4">
            <v>934</v>
          </cell>
          <cell r="AF4">
            <v>498</v>
          </cell>
          <cell r="AG4">
            <v>0</v>
          </cell>
          <cell r="AH4">
            <v>367</v>
          </cell>
          <cell r="AI4">
            <v>559</v>
          </cell>
          <cell r="AJ4">
            <v>197</v>
          </cell>
          <cell r="AK4">
            <v>0</v>
          </cell>
          <cell r="AL4">
            <v>181</v>
          </cell>
          <cell r="AM4">
            <v>160</v>
          </cell>
          <cell r="AN4">
            <v>105</v>
          </cell>
          <cell r="AO4">
            <v>130</v>
          </cell>
          <cell r="AP4">
            <v>9</v>
          </cell>
          <cell r="AQ4">
            <v>206</v>
          </cell>
          <cell r="AR4">
            <v>645</v>
          </cell>
          <cell r="AS4">
            <v>22</v>
          </cell>
          <cell r="AT4">
            <v>22</v>
          </cell>
          <cell r="AU4">
            <v>18</v>
          </cell>
          <cell r="AV4">
            <v>0</v>
          </cell>
          <cell r="AW4">
            <v>40</v>
          </cell>
          <cell r="AX4">
            <v>40</v>
          </cell>
          <cell r="AY4">
            <v>4689</v>
          </cell>
          <cell r="AZ4">
            <v>4689</v>
          </cell>
          <cell r="BA4">
            <v>16.6093023255814</v>
          </cell>
          <cell r="BB4">
            <v>1.5710818631569099</v>
          </cell>
        </row>
        <row r="5">
          <cell r="A5">
            <v>1975</v>
          </cell>
          <cell r="B5" t="str">
            <v>H</v>
          </cell>
          <cell r="C5">
            <v>7064</v>
          </cell>
          <cell r="I5">
            <v>1575</v>
          </cell>
          <cell r="N5">
            <v>38</v>
          </cell>
          <cell r="O5">
            <v>23</v>
          </cell>
          <cell r="P5">
            <v>11016</v>
          </cell>
          <cell r="Q5">
            <v>17324</v>
          </cell>
          <cell r="R5">
            <v>37017</v>
          </cell>
          <cell r="S5">
            <v>3.9779161947904901E-2</v>
          </cell>
          <cell r="T5">
            <v>0.13400000000000001</v>
          </cell>
          <cell r="U5">
            <v>0.35199999999999998</v>
          </cell>
          <cell r="V5">
            <v>0</v>
          </cell>
          <cell r="W5">
            <v>0</v>
          </cell>
          <cell r="X5">
            <v>0</v>
          </cell>
          <cell r="Y5">
            <v>3.04761904761905E-2</v>
          </cell>
          <cell r="Z5">
            <v>0.14699999999999999</v>
          </cell>
          <cell r="AA5">
            <v>0.376</v>
          </cell>
          <cell r="AB5">
            <v>0</v>
          </cell>
          <cell r="AC5">
            <v>0</v>
          </cell>
          <cell r="AD5">
            <v>0</v>
          </cell>
          <cell r="AE5">
            <v>958</v>
          </cell>
          <cell r="AF5">
            <v>559</v>
          </cell>
          <cell r="AG5">
            <v>0</v>
          </cell>
          <cell r="AH5">
            <v>345</v>
          </cell>
          <cell r="AI5">
            <v>573</v>
          </cell>
          <cell r="AJ5">
            <v>208</v>
          </cell>
          <cell r="AK5">
            <v>0</v>
          </cell>
          <cell r="AL5">
            <v>193</v>
          </cell>
          <cell r="AM5">
            <v>186</v>
          </cell>
          <cell r="AN5">
            <v>100</v>
          </cell>
          <cell r="AO5">
            <v>124</v>
          </cell>
          <cell r="AP5">
            <v>7</v>
          </cell>
          <cell r="AQ5">
            <v>215</v>
          </cell>
          <cell r="AR5">
            <v>740</v>
          </cell>
          <cell r="AS5">
            <v>24</v>
          </cell>
          <cell r="AT5">
            <v>24</v>
          </cell>
          <cell r="AU5">
            <v>21</v>
          </cell>
          <cell r="AV5">
            <v>0</v>
          </cell>
          <cell r="AW5">
            <v>45</v>
          </cell>
          <cell r="AX5">
            <v>45</v>
          </cell>
          <cell r="AY5">
            <v>4951</v>
          </cell>
          <cell r="AZ5">
            <v>4951</v>
          </cell>
          <cell r="BA5">
            <v>14.886486486486501</v>
          </cell>
          <cell r="BB5">
            <v>1.5726216412490901</v>
          </cell>
        </row>
        <row r="6">
          <cell r="A6">
            <v>1976</v>
          </cell>
          <cell r="B6" t="str">
            <v>H</v>
          </cell>
          <cell r="C6">
            <v>6314</v>
          </cell>
          <cell r="I6">
            <v>1467</v>
          </cell>
          <cell r="J6">
            <v>1851</v>
          </cell>
          <cell r="K6">
            <v>439</v>
          </cell>
          <cell r="M6">
            <v>56</v>
          </cell>
          <cell r="N6">
            <v>41</v>
          </cell>
          <cell r="O6">
            <v>28</v>
          </cell>
          <cell r="P6">
            <v>10323</v>
          </cell>
          <cell r="Q6">
            <v>16210</v>
          </cell>
          <cell r="R6">
            <v>34355</v>
          </cell>
          <cell r="S6">
            <v>4.1019955654101999E-2</v>
          </cell>
          <cell r="T6">
            <v>0.13200000000000001</v>
          </cell>
          <cell r="U6">
            <v>0.374</v>
          </cell>
          <cell r="V6">
            <v>0</v>
          </cell>
          <cell r="W6">
            <v>0</v>
          </cell>
          <cell r="X6">
            <v>0</v>
          </cell>
          <cell r="Y6">
            <v>4.2944785276073601E-2</v>
          </cell>
          <cell r="Z6">
            <v>0.14000000000000001</v>
          </cell>
          <cell r="AA6">
            <v>0.374</v>
          </cell>
          <cell r="AB6">
            <v>0</v>
          </cell>
          <cell r="AC6">
            <v>0</v>
          </cell>
          <cell r="AD6">
            <v>0</v>
          </cell>
          <cell r="AE6">
            <v>904</v>
          </cell>
          <cell r="AF6">
            <v>553</v>
          </cell>
          <cell r="AG6">
            <v>0</v>
          </cell>
          <cell r="AH6">
            <v>333</v>
          </cell>
          <cell r="AI6">
            <v>621</v>
          </cell>
          <cell r="AJ6">
            <v>224</v>
          </cell>
          <cell r="AK6">
            <v>0</v>
          </cell>
          <cell r="AL6">
            <v>183</v>
          </cell>
          <cell r="AM6">
            <v>164</v>
          </cell>
          <cell r="AN6">
            <v>104</v>
          </cell>
          <cell r="AO6">
            <v>112</v>
          </cell>
          <cell r="AP6">
            <v>12</v>
          </cell>
          <cell r="AQ6">
            <v>236</v>
          </cell>
          <cell r="AR6">
            <v>746</v>
          </cell>
          <cell r="AS6">
            <v>24</v>
          </cell>
          <cell r="AT6">
            <v>24</v>
          </cell>
          <cell r="AU6">
            <v>18</v>
          </cell>
          <cell r="AV6">
            <v>0</v>
          </cell>
          <cell r="AW6">
            <v>42</v>
          </cell>
          <cell r="AX6">
            <v>42</v>
          </cell>
          <cell r="AY6">
            <v>4884</v>
          </cell>
          <cell r="AZ6">
            <v>4884</v>
          </cell>
          <cell r="BA6">
            <v>13.837801608579101</v>
          </cell>
          <cell r="BB6">
            <v>1.5702799573767301</v>
          </cell>
        </row>
        <row r="7">
          <cell r="A7">
            <v>1977</v>
          </cell>
          <cell r="B7" t="str">
            <v>H</v>
          </cell>
          <cell r="C7">
            <v>5972</v>
          </cell>
          <cell r="I7">
            <v>1454</v>
          </cell>
          <cell r="J7">
            <v>1770</v>
          </cell>
          <cell r="K7">
            <v>428</v>
          </cell>
          <cell r="M7">
            <v>77</v>
          </cell>
          <cell r="N7">
            <v>49</v>
          </cell>
          <cell r="O7">
            <v>10</v>
          </cell>
          <cell r="P7">
            <v>10108</v>
          </cell>
          <cell r="Q7">
            <v>16296</v>
          </cell>
          <cell r="R7">
            <v>33879</v>
          </cell>
          <cell r="S7">
            <v>3.8847957133288702E-2</v>
          </cell>
          <cell r="T7">
            <v>0.114</v>
          </cell>
          <cell r="U7">
            <v>0.41</v>
          </cell>
          <cell r="V7">
            <v>0</v>
          </cell>
          <cell r="W7">
            <v>0</v>
          </cell>
          <cell r="X7">
            <v>0</v>
          </cell>
          <cell r="Y7">
            <v>3.7138927097661603E-2</v>
          </cell>
          <cell r="Z7">
            <v>0.13800000000000001</v>
          </cell>
          <cell r="AA7">
            <v>0.36599999999999999</v>
          </cell>
          <cell r="AB7">
            <v>0</v>
          </cell>
          <cell r="AC7">
            <v>0</v>
          </cell>
          <cell r="AD7">
            <v>0</v>
          </cell>
          <cell r="AE7">
            <v>783</v>
          </cell>
          <cell r="AF7">
            <v>573</v>
          </cell>
          <cell r="AG7">
            <v>0</v>
          </cell>
          <cell r="AH7">
            <v>321</v>
          </cell>
          <cell r="AI7">
            <v>702</v>
          </cell>
          <cell r="AJ7">
            <v>241</v>
          </cell>
          <cell r="AK7">
            <v>0</v>
          </cell>
          <cell r="AL7">
            <v>157</v>
          </cell>
          <cell r="AM7">
            <v>156</v>
          </cell>
          <cell r="AN7">
            <v>95</v>
          </cell>
          <cell r="AO7">
            <v>134</v>
          </cell>
          <cell r="AP7">
            <v>20</v>
          </cell>
          <cell r="AQ7">
            <v>261</v>
          </cell>
          <cell r="AR7">
            <v>706</v>
          </cell>
          <cell r="AS7">
            <v>26</v>
          </cell>
          <cell r="AT7">
            <v>26</v>
          </cell>
          <cell r="AU7">
            <v>38</v>
          </cell>
          <cell r="AV7">
            <v>0</v>
          </cell>
          <cell r="AW7">
            <v>64</v>
          </cell>
          <cell r="AX7">
            <v>64</v>
          </cell>
          <cell r="AY7">
            <v>4871</v>
          </cell>
          <cell r="AZ7">
            <v>4871</v>
          </cell>
          <cell r="BA7">
            <v>14.3172804532578</v>
          </cell>
          <cell r="BB7">
            <v>1.6121883656509699</v>
          </cell>
        </row>
        <row r="8">
          <cell r="A8">
            <v>1978</v>
          </cell>
          <cell r="B8" t="str">
            <v>H</v>
          </cell>
          <cell r="C8">
            <v>5775</v>
          </cell>
          <cell r="I8">
            <v>1376</v>
          </cell>
          <cell r="J8">
            <v>1822</v>
          </cell>
          <cell r="K8">
            <v>458</v>
          </cell>
          <cell r="M8">
            <v>59</v>
          </cell>
          <cell r="N8">
            <v>39</v>
          </cell>
          <cell r="O8">
            <v>26</v>
          </cell>
          <cell r="P8">
            <v>10428</v>
          </cell>
          <cell r="Q8">
            <v>16640</v>
          </cell>
          <cell r="R8">
            <v>34258</v>
          </cell>
          <cell r="S8">
            <v>4.4329004329004301E-2</v>
          </cell>
          <cell r="T8">
            <v>0.124</v>
          </cell>
          <cell r="U8">
            <v>0.34399999999999997</v>
          </cell>
          <cell r="V8">
            <v>0</v>
          </cell>
          <cell r="W8">
            <v>0</v>
          </cell>
          <cell r="X8">
            <v>0</v>
          </cell>
          <cell r="Y8">
            <v>3.8517441860465101E-2</v>
          </cell>
          <cell r="Z8">
            <v>0.14799999999999999</v>
          </cell>
          <cell r="AA8">
            <v>0.35899999999999999</v>
          </cell>
          <cell r="AB8">
            <v>0</v>
          </cell>
          <cell r="AC8">
            <v>0</v>
          </cell>
          <cell r="AD8">
            <v>0</v>
          </cell>
          <cell r="AE8">
            <v>869</v>
          </cell>
          <cell r="AF8">
            <v>529</v>
          </cell>
          <cell r="AG8">
            <v>0</v>
          </cell>
          <cell r="AH8">
            <v>395</v>
          </cell>
          <cell r="AI8">
            <v>757</v>
          </cell>
          <cell r="AJ8">
            <v>265</v>
          </cell>
          <cell r="AK8">
            <v>0</v>
          </cell>
          <cell r="AL8">
            <v>165</v>
          </cell>
          <cell r="AM8">
            <v>163</v>
          </cell>
          <cell r="AN8">
            <v>82</v>
          </cell>
          <cell r="AO8">
            <v>141</v>
          </cell>
          <cell r="AP8">
            <v>21</v>
          </cell>
          <cell r="AQ8">
            <v>286</v>
          </cell>
          <cell r="AR8">
            <v>728</v>
          </cell>
          <cell r="AS8">
            <v>29</v>
          </cell>
          <cell r="AT8">
            <v>29</v>
          </cell>
          <cell r="AU8">
            <v>44</v>
          </cell>
          <cell r="AV8">
            <v>0</v>
          </cell>
          <cell r="AW8">
            <v>73</v>
          </cell>
          <cell r="AX8">
            <v>73</v>
          </cell>
          <cell r="AY8">
            <v>5062</v>
          </cell>
          <cell r="AZ8">
            <v>5062</v>
          </cell>
          <cell r="BA8">
            <v>14.3241758241758</v>
          </cell>
          <cell r="BB8">
            <v>1.5957038741848899</v>
          </cell>
        </row>
        <row r="9">
          <cell r="A9">
            <v>1979</v>
          </cell>
          <cell r="B9" t="str">
            <v>H</v>
          </cell>
          <cell r="C9">
            <v>5072</v>
          </cell>
          <cell r="I9">
            <v>955</v>
          </cell>
          <cell r="J9">
            <v>1287</v>
          </cell>
          <cell r="K9">
            <v>411</v>
          </cell>
          <cell r="M9">
            <v>61</v>
          </cell>
          <cell r="N9">
            <v>36</v>
          </cell>
          <cell r="O9">
            <v>14</v>
          </cell>
          <cell r="P9">
            <v>8398</v>
          </cell>
          <cell r="Q9">
            <v>14400</v>
          </cell>
          <cell r="R9">
            <v>28861</v>
          </cell>
          <cell r="S9">
            <v>4.6529968454258698E-2</v>
          </cell>
          <cell r="T9">
            <v>0.125</v>
          </cell>
          <cell r="U9">
            <v>0.33700000000000002</v>
          </cell>
          <cell r="V9">
            <v>0</v>
          </cell>
          <cell r="W9">
            <v>0</v>
          </cell>
          <cell r="X9">
            <v>0</v>
          </cell>
          <cell r="Y9">
            <v>5.9685863874345602E-2</v>
          </cell>
          <cell r="Z9">
            <v>0.14599999999999999</v>
          </cell>
          <cell r="AA9">
            <v>0.378</v>
          </cell>
          <cell r="AB9">
            <v>0</v>
          </cell>
          <cell r="AC9">
            <v>0</v>
          </cell>
          <cell r="AD9">
            <v>0</v>
          </cell>
          <cell r="AE9">
            <v>747</v>
          </cell>
          <cell r="AF9">
            <v>424</v>
          </cell>
          <cell r="AG9">
            <v>0</v>
          </cell>
          <cell r="AH9">
            <v>372</v>
          </cell>
          <cell r="AI9">
            <v>740</v>
          </cell>
          <cell r="AJ9">
            <v>271</v>
          </cell>
          <cell r="AK9">
            <v>0</v>
          </cell>
          <cell r="AL9">
            <v>146</v>
          </cell>
          <cell r="AM9">
            <v>154</v>
          </cell>
          <cell r="AN9">
            <v>93</v>
          </cell>
          <cell r="AO9">
            <v>141</v>
          </cell>
          <cell r="AP9">
            <v>17</v>
          </cell>
          <cell r="AQ9">
            <v>288</v>
          </cell>
          <cell r="AR9">
            <v>691</v>
          </cell>
          <cell r="AS9">
            <v>44</v>
          </cell>
          <cell r="AT9">
            <v>44</v>
          </cell>
          <cell r="AU9">
            <v>35</v>
          </cell>
          <cell r="AV9">
            <v>0</v>
          </cell>
          <cell r="AW9">
            <v>79</v>
          </cell>
          <cell r="AX9">
            <v>79</v>
          </cell>
          <cell r="AY9">
            <v>4585</v>
          </cell>
          <cell r="AZ9">
            <v>4585</v>
          </cell>
          <cell r="BA9">
            <v>12.1534008683068</v>
          </cell>
          <cell r="BB9">
            <v>1.71469397475589</v>
          </cell>
        </row>
        <row r="10">
          <cell r="A10">
            <v>1980</v>
          </cell>
          <cell r="B10" t="str">
            <v>H</v>
          </cell>
          <cell r="C10">
            <v>6125</v>
          </cell>
          <cell r="I10">
            <v>1264</v>
          </cell>
          <cell r="J10">
            <v>1601</v>
          </cell>
          <cell r="K10">
            <v>373</v>
          </cell>
          <cell r="M10">
            <v>54</v>
          </cell>
          <cell r="N10">
            <v>25</v>
          </cell>
          <cell r="O10">
            <v>23</v>
          </cell>
          <cell r="P10">
            <v>9542</v>
          </cell>
          <cell r="Q10">
            <v>13864</v>
          </cell>
          <cell r="R10">
            <v>30820</v>
          </cell>
          <cell r="S10">
            <v>5.0448979591836703E-2</v>
          </cell>
          <cell r="T10">
            <v>0.129</v>
          </cell>
          <cell r="U10">
            <v>0.32100000000000001</v>
          </cell>
          <cell r="V10">
            <v>0</v>
          </cell>
          <cell r="W10">
            <v>0</v>
          </cell>
          <cell r="X10">
            <v>0</v>
          </cell>
          <cell r="Y10">
            <v>6.0917721518987299E-2</v>
          </cell>
          <cell r="Z10">
            <v>0.153</v>
          </cell>
          <cell r="AA10">
            <v>0.41399999999999998</v>
          </cell>
          <cell r="AB10">
            <v>0</v>
          </cell>
          <cell r="AC10">
            <v>0</v>
          </cell>
          <cell r="AD10">
            <v>0</v>
          </cell>
          <cell r="AE10">
            <v>907</v>
          </cell>
          <cell r="AF10">
            <v>486</v>
          </cell>
          <cell r="AG10">
            <v>0</v>
          </cell>
          <cell r="AH10">
            <v>346</v>
          </cell>
          <cell r="AI10">
            <v>740</v>
          </cell>
          <cell r="AJ10">
            <v>271</v>
          </cell>
          <cell r="AK10">
            <v>0</v>
          </cell>
          <cell r="AL10">
            <v>182</v>
          </cell>
          <cell r="AM10">
            <v>154</v>
          </cell>
          <cell r="AN10">
            <v>113</v>
          </cell>
          <cell r="AO10">
            <v>137</v>
          </cell>
          <cell r="AP10">
            <v>14</v>
          </cell>
          <cell r="AQ10">
            <v>285</v>
          </cell>
          <cell r="AR10">
            <v>705</v>
          </cell>
          <cell r="AS10">
            <v>34</v>
          </cell>
          <cell r="AT10">
            <v>34</v>
          </cell>
          <cell r="AU10">
            <v>23</v>
          </cell>
          <cell r="AV10">
            <v>0</v>
          </cell>
          <cell r="AW10">
            <v>57</v>
          </cell>
          <cell r="AX10">
            <v>57</v>
          </cell>
          <cell r="AY10">
            <v>4860</v>
          </cell>
          <cell r="AZ10">
            <v>4860</v>
          </cell>
          <cell r="BA10">
            <v>13.534751773049599</v>
          </cell>
          <cell r="BB10">
            <v>1.4529448752881999</v>
          </cell>
        </row>
        <row r="11">
          <cell r="A11">
            <v>1981</v>
          </cell>
          <cell r="B11" t="str">
            <v>H</v>
          </cell>
          <cell r="C11">
            <v>5636</v>
          </cell>
          <cell r="I11">
            <v>1120</v>
          </cell>
          <cell r="J11">
            <v>1486</v>
          </cell>
          <cell r="K11">
            <v>303</v>
          </cell>
          <cell r="M11">
            <v>41</v>
          </cell>
          <cell r="N11">
            <v>30</v>
          </cell>
          <cell r="O11">
            <v>24</v>
          </cell>
          <cell r="P11">
            <v>8778</v>
          </cell>
          <cell r="Q11">
            <v>13550</v>
          </cell>
          <cell r="R11">
            <v>29114</v>
          </cell>
          <cell r="S11">
            <v>3.1405251951738801E-2</v>
          </cell>
          <cell r="T11">
            <v>0.13800000000000001</v>
          </cell>
          <cell r="U11">
            <v>0.32100000000000001</v>
          </cell>
          <cell r="V11">
            <v>0</v>
          </cell>
          <cell r="W11">
            <v>0</v>
          </cell>
          <cell r="X11">
            <v>0</v>
          </cell>
          <cell r="Y11">
            <v>4.8214285714285703E-2</v>
          </cell>
          <cell r="Z11">
            <v>0.14599999999999999</v>
          </cell>
          <cell r="AA11">
            <v>0.432</v>
          </cell>
          <cell r="AB11">
            <v>0</v>
          </cell>
          <cell r="AC11">
            <v>0</v>
          </cell>
          <cell r="AD11">
            <v>0</v>
          </cell>
          <cell r="AE11">
            <v>781</v>
          </cell>
          <cell r="AF11">
            <v>425</v>
          </cell>
          <cell r="AG11">
            <v>0</v>
          </cell>
          <cell r="AH11">
            <v>366</v>
          </cell>
          <cell r="AI11">
            <v>705</v>
          </cell>
          <cell r="AJ11">
            <v>279</v>
          </cell>
          <cell r="AK11">
            <v>0</v>
          </cell>
          <cell r="AL11">
            <v>149</v>
          </cell>
          <cell r="AM11">
            <v>130</v>
          </cell>
          <cell r="AN11">
            <v>99</v>
          </cell>
          <cell r="AO11">
            <v>130</v>
          </cell>
          <cell r="AP11">
            <v>13</v>
          </cell>
          <cell r="AQ11">
            <v>292</v>
          </cell>
          <cell r="AR11">
            <v>746</v>
          </cell>
          <cell r="AS11">
            <v>33</v>
          </cell>
          <cell r="AT11">
            <v>33</v>
          </cell>
          <cell r="AU11">
            <v>9</v>
          </cell>
          <cell r="AV11">
            <v>0</v>
          </cell>
          <cell r="AW11">
            <v>42</v>
          </cell>
          <cell r="AX11">
            <v>42</v>
          </cell>
          <cell r="AY11">
            <v>4518</v>
          </cell>
          <cell r="AZ11">
            <v>4518</v>
          </cell>
          <cell r="BA11">
            <v>11.7667560321716</v>
          </cell>
          <cell r="BB11">
            <v>1.5436318067896999</v>
          </cell>
        </row>
        <row r="12">
          <cell r="A12">
            <v>1982</v>
          </cell>
          <cell r="B12" t="str">
            <v>H</v>
          </cell>
          <cell r="C12">
            <v>7781</v>
          </cell>
          <cell r="I12">
            <v>1680</v>
          </cell>
          <cell r="J12">
            <v>1834</v>
          </cell>
          <cell r="K12">
            <v>385</v>
          </cell>
          <cell r="M12">
            <v>56</v>
          </cell>
          <cell r="N12">
            <v>46</v>
          </cell>
          <cell r="O12">
            <v>23</v>
          </cell>
          <cell r="P12">
            <v>11038</v>
          </cell>
          <cell r="Q12">
            <v>16072</v>
          </cell>
          <cell r="R12">
            <v>36617</v>
          </cell>
          <cell r="S12">
            <v>2.31332733581802E-2</v>
          </cell>
          <cell r="T12">
            <v>0.128</v>
          </cell>
          <cell r="U12">
            <v>0.28599999999999998</v>
          </cell>
          <cell r="V12">
            <v>0</v>
          </cell>
          <cell r="W12">
            <v>0</v>
          </cell>
          <cell r="X12">
            <v>0</v>
          </cell>
          <cell r="Y12">
            <v>3.2142857142857098E-2</v>
          </cell>
          <cell r="Z12">
            <v>0.13900000000000001</v>
          </cell>
          <cell r="AA12">
            <v>0.41699999999999998</v>
          </cell>
          <cell r="AB12">
            <v>0</v>
          </cell>
          <cell r="AC12">
            <v>0</v>
          </cell>
          <cell r="AD12">
            <v>0</v>
          </cell>
          <cell r="AE12">
            <v>893</v>
          </cell>
          <cell r="AF12">
            <v>480</v>
          </cell>
          <cell r="AG12">
            <v>0</v>
          </cell>
          <cell r="AH12">
            <v>327</v>
          </cell>
          <cell r="AI12">
            <v>739</v>
          </cell>
          <cell r="AJ12">
            <v>280</v>
          </cell>
          <cell r="AK12">
            <v>0</v>
          </cell>
          <cell r="AL12">
            <v>167</v>
          </cell>
          <cell r="AM12">
            <v>155</v>
          </cell>
          <cell r="AN12">
            <v>92</v>
          </cell>
          <cell r="AO12">
            <v>136</v>
          </cell>
          <cell r="AP12">
            <v>15</v>
          </cell>
          <cell r="AQ12">
            <v>295</v>
          </cell>
          <cell r="AR12">
            <v>844</v>
          </cell>
          <cell r="AS12">
            <v>42</v>
          </cell>
          <cell r="AT12">
            <v>42</v>
          </cell>
          <cell r="AU12">
            <v>10</v>
          </cell>
          <cell r="AV12">
            <v>0</v>
          </cell>
          <cell r="AW12">
            <v>52</v>
          </cell>
          <cell r="AX12">
            <v>52</v>
          </cell>
          <cell r="AY12">
            <v>4891</v>
          </cell>
          <cell r="AZ12">
            <v>4891</v>
          </cell>
          <cell r="BA12">
            <v>13.0781990521327</v>
          </cell>
          <cell r="BB12">
            <v>1.45606088059431</v>
          </cell>
        </row>
        <row r="13">
          <cell r="A13">
            <v>1983</v>
          </cell>
          <cell r="B13" t="str">
            <v>H</v>
          </cell>
          <cell r="C13">
            <v>7574</v>
          </cell>
          <cell r="E13">
            <v>1729</v>
          </cell>
          <cell r="G13">
            <v>237</v>
          </cell>
          <cell r="H13">
            <v>222</v>
          </cell>
          <cell r="I13">
            <v>1758</v>
          </cell>
          <cell r="J13">
            <v>1788</v>
          </cell>
          <cell r="K13">
            <v>427</v>
          </cell>
          <cell r="L13">
            <v>94</v>
          </cell>
          <cell r="M13">
            <v>34</v>
          </cell>
          <cell r="N13">
            <v>34</v>
          </cell>
          <cell r="O13">
            <v>27</v>
          </cell>
          <cell r="P13">
            <v>10844</v>
          </cell>
          <cell r="Q13">
            <v>15286</v>
          </cell>
          <cell r="R13">
            <v>35496</v>
          </cell>
          <cell r="S13">
            <v>2.3501452336942199E-2</v>
          </cell>
          <cell r="T13">
            <v>0.14399999999999999</v>
          </cell>
          <cell r="U13">
            <v>0.27</v>
          </cell>
          <cell r="V13">
            <v>0.874</v>
          </cell>
          <cell r="W13">
            <v>1.087</v>
          </cell>
          <cell r="X13">
            <v>3.093</v>
          </cell>
          <cell r="Y13">
            <v>2.8441410693970399E-2</v>
          </cell>
          <cell r="Z13">
            <v>0.14000000000000001</v>
          </cell>
          <cell r="AA13">
            <v>0.376</v>
          </cell>
          <cell r="AB13">
            <v>1.2649999999999999</v>
          </cell>
          <cell r="AC13">
            <v>1.889</v>
          </cell>
          <cell r="AD13">
            <v>0</v>
          </cell>
          <cell r="AE13">
            <v>976</v>
          </cell>
          <cell r="AF13">
            <v>466</v>
          </cell>
          <cell r="AG13">
            <v>0</v>
          </cell>
          <cell r="AH13">
            <v>323</v>
          </cell>
          <cell r="AI13">
            <v>767</v>
          </cell>
          <cell r="AJ13">
            <v>285</v>
          </cell>
          <cell r="AK13">
            <v>0</v>
          </cell>
          <cell r="AL13">
            <v>164</v>
          </cell>
          <cell r="AM13">
            <v>159</v>
          </cell>
          <cell r="AN13">
            <v>84</v>
          </cell>
          <cell r="AO13">
            <v>124</v>
          </cell>
          <cell r="AP13">
            <v>12</v>
          </cell>
          <cell r="AQ13">
            <v>297</v>
          </cell>
          <cell r="AR13">
            <v>863</v>
          </cell>
          <cell r="AS13">
            <v>42</v>
          </cell>
          <cell r="AT13">
            <v>42</v>
          </cell>
          <cell r="AU13">
            <v>15</v>
          </cell>
          <cell r="AV13">
            <v>5.4758800521512399E-2</v>
          </cell>
          <cell r="AW13">
            <v>57</v>
          </cell>
          <cell r="AX13">
            <v>57</v>
          </cell>
          <cell r="AY13">
            <v>5051</v>
          </cell>
          <cell r="AZ13">
            <v>5051</v>
          </cell>
          <cell r="BA13">
            <v>12.5654692931634</v>
          </cell>
          <cell r="BB13">
            <v>1.4096274437476899</v>
          </cell>
        </row>
        <row r="14">
          <cell r="A14">
            <v>1984</v>
          </cell>
          <cell r="B14" t="str">
            <v>H</v>
          </cell>
          <cell r="C14">
            <v>6942</v>
          </cell>
          <cell r="E14">
            <v>1603</v>
          </cell>
          <cell r="G14">
            <v>225</v>
          </cell>
          <cell r="H14">
            <v>248</v>
          </cell>
          <cell r="I14">
            <v>1904</v>
          </cell>
          <cell r="J14">
            <v>2620</v>
          </cell>
          <cell r="K14">
            <v>698</v>
          </cell>
          <cell r="L14">
            <v>105</v>
          </cell>
          <cell r="M14">
            <v>40</v>
          </cell>
          <cell r="N14">
            <v>36</v>
          </cell>
          <cell r="O14">
            <v>22</v>
          </cell>
          <cell r="P14">
            <v>11129</v>
          </cell>
          <cell r="Q14">
            <v>16048</v>
          </cell>
          <cell r="R14">
            <v>36023</v>
          </cell>
          <cell r="S14">
            <v>0.03</v>
          </cell>
          <cell r="T14">
            <v>0.13400000000000001</v>
          </cell>
          <cell r="U14">
            <v>0.28799999999999998</v>
          </cell>
          <cell r="V14">
            <v>0.91100000000000003</v>
          </cell>
          <cell r="W14">
            <v>1.071</v>
          </cell>
          <cell r="X14">
            <v>2.7639999999999998</v>
          </cell>
          <cell r="Y14">
            <v>2.6785714285714201E-2</v>
          </cell>
          <cell r="Z14">
            <v>0.14499999999999999</v>
          </cell>
          <cell r="AA14">
            <v>0.251</v>
          </cell>
          <cell r="AB14">
            <v>1.1830000000000001</v>
          </cell>
          <cell r="AC14">
            <v>1.831</v>
          </cell>
          <cell r="AD14">
            <v>0</v>
          </cell>
          <cell r="AE14">
            <v>925</v>
          </cell>
          <cell r="AF14">
            <v>461</v>
          </cell>
          <cell r="AG14">
            <v>0</v>
          </cell>
          <cell r="AH14">
            <v>288</v>
          </cell>
          <cell r="AI14">
            <v>759</v>
          </cell>
          <cell r="AJ14">
            <v>287</v>
          </cell>
          <cell r="AK14">
            <v>0</v>
          </cell>
          <cell r="AL14">
            <v>207</v>
          </cell>
          <cell r="AM14">
            <v>175</v>
          </cell>
          <cell r="AN14">
            <v>76</v>
          </cell>
          <cell r="AO14">
            <v>103</v>
          </cell>
          <cell r="AP14">
            <v>17</v>
          </cell>
          <cell r="AQ14">
            <v>304</v>
          </cell>
          <cell r="AR14">
            <v>942</v>
          </cell>
          <cell r="AS14">
            <v>36</v>
          </cell>
          <cell r="AT14">
            <v>36</v>
          </cell>
          <cell r="AU14">
            <v>22</v>
          </cell>
          <cell r="AV14">
            <v>4.7430830039525702E-2</v>
          </cell>
          <cell r="AW14">
            <v>58</v>
          </cell>
          <cell r="AX14">
            <v>58</v>
          </cell>
          <cell r="AY14">
            <v>4752</v>
          </cell>
          <cell r="AZ14">
            <v>4752</v>
          </cell>
          <cell r="BA14">
            <v>11.776008492569</v>
          </cell>
          <cell r="BB14">
            <v>1.446678085279</v>
          </cell>
        </row>
        <row r="15">
          <cell r="A15">
            <v>1985</v>
          </cell>
          <cell r="B15" t="str">
            <v>H</v>
          </cell>
          <cell r="C15">
            <v>8627</v>
          </cell>
          <cell r="E15">
            <v>1746</v>
          </cell>
          <cell r="G15">
            <v>283</v>
          </cell>
          <cell r="H15">
            <v>409</v>
          </cell>
          <cell r="I15">
            <v>2781</v>
          </cell>
          <cell r="J15">
            <v>3201</v>
          </cell>
          <cell r="K15">
            <v>815</v>
          </cell>
          <cell r="L15">
            <v>148</v>
          </cell>
          <cell r="M15">
            <v>86</v>
          </cell>
          <cell r="N15">
            <v>26</v>
          </cell>
          <cell r="O15">
            <v>27</v>
          </cell>
          <cell r="P15">
            <v>13152</v>
          </cell>
          <cell r="Q15">
            <v>18985</v>
          </cell>
          <cell r="R15">
            <v>43545</v>
          </cell>
          <cell r="S15">
            <v>2.7E-2</v>
          </cell>
          <cell r="T15">
            <v>0.13</v>
          </cell>
          <cell r="U15">
            <v>0.27400000000000002</v>
          </cell>
          <cell r="V15">
            <v>0.69</v>
          </cell>
          <cell r="W15">
            <v>1.29</v>
          </cell>
          <cell r="X15">
            <v>3.1389999999999998</v>
          </cell>
          <cell r="Y15">
            <v>2.6249550521395101E-2</v>
          </cell>
          <cell r="Z15">
            <v>0.14899999999999999</v>
          </cell>
          <cell r="AA15">
            <v>0.24299999999999999</v>
          </cell>
          <cell r="AB15">
            <v>1.117</v>
          </cell>
          <cell r="AC15">
            <v>1.899</v>
          </cell>
          <cell r="AD15">
            <v>0</v>
          </cell>
          <cell r="AE15">
            <v>1044</v>
          </cell>
          <cell r="AF15">
            <v>479</v>
          </cell>
          <cell r="AG15">
            <v>0</v>
          </cell>
          <cell r="AH15">
            <v>306</v>
          </cell>
          <cell r="AI15">
            <v>982</v>
          </cell>
          <cell r="AJ15">
            <v>295</v>
          </cell>
          <cell r="AK15">
            <v>0</v>
          </cell>
          <cell r="AL15">
            <v>322</v>
          </cell>
          <cell r="AM15">
            <v>197</v>
          </cell>
          <cell r="AN15">
            <v>91</v>
          </cell>
          <cell r="AO15">
            <v>139</v>
          </cell>
          <cell r="AP15">
            <v>16</v>
          </cell>
          <cell r="AQ15">
            <v>311</v>
          </cell>
          <cell r="AR15">
            <v>1092</v>
          </cell>
          <cell r="AS15">
            <v>34</v>
          </cell>
          <cell r="AT15">
            <v>34</v>
          </cell>
          <cell r="AU15">
            <v>17</v>
          </cell>
          <cell r="AV15">
            <v>3.4623217922606898E-2</v>
          </cell>
          <cell r="AW15">
            <v>51</v>
          </cell>
          <cell r="AX15">
            <v>51</v>
          </cell>
          <cell r="AY15">
            <v>5273</v>
          </cell>
          <cell r="AZ15">
            <v>5273</v>
          </cell>
          <cell r="BA15">
            <v>12.020146520146501</v>
          </cell>
          <cell r="BB15">
            <v>1.4463659911625799</v>
          </cell>
        </row>
        <row r="16">
          <cell r="A16">
            <v>1986</v>
          </cell>
          <cell r="B16" t="str">
            <v>H</v>
          </cell>
          <cell r="C16">
            <v>8163</v>
          </cell>
          <cell r="E16">
            <v>1746</v>
          </cell>
          <cell r="G16">
            <v>346</v>
          </cell>
          <cell r="H16">
            <v>313</v>
          </cell>
          <cell r="I16">
            <v>2400</v>
          </cell>
          <cell r="J16">
            <v>2864</v>
          </cell>
          <cell r="K16">
            <v>869</v>
          </cell>
          <cell r="L16">
            <v>161</v>
          </cell>
          <cell r="M16">
            <v>64</v>
          </cell>
          <cell r="N16">
            <v>35</v>
          </cell>
          <cell r="O16">
            <v>17</v>
          </cell>
          <cell r="P16">
            <v>12584</v>
          </cell>
          <cell r="Q16">
            <v>18107</v>
          </cell>
          <cell r="R16">
            <v>41257</v>
          </cell>
          <cell r="S16">
            <v>3.3000000000000002E-2</v>
          </cell>
          <cell r="T16">
            <v>0.127</v>
          </cell>
          <cell r="U16">
            <v>0.28999999999999998</v>
          </cell>
          <cell r="V16">
            <v>0.92400000000000004</v>
          </cell>
          <cell r="W16">
            <v>1.36</v>
          </cell>
          <cell r="X16">
            <v>3.2210000000000001</v>
          </cell>
          <cell r="Y16">
            <v>2.6249999999999999E-2</v>
          </cell>
          <cell r="Z16">
            <v>0.16500000000000001</v>
          </cell>
          <cell r="AA16">
            <v>0.22600000000000001</v>
          </cell>
          <cell r="AB16">
            <v>1.19</v>
          </cell>
          <cell r="AC16">
            <v>1.768</v>
          </cell>
          <cell r="AD16">
            <v>0</v>
          </cell>
          <cell r="AE16">
            <v>1026</v>
          </cell>
          <cell r="AF16">
            <v>506</v>
          </cell>
          <cell r="AG16">
            <v>0</v>
          </cell>
          <cell r="AH16">
            <v>417</v>
          </cell>
          <cell r="AI16">
            <v>1166</v>
          </cell>
          <cell r="AJ16">
            <v>332</v>
          </cell>
          <cell r="AK16">
            <v>0</v>
          </cell>
          <cell r="AL16">
            <v>373</v>
          </cell>
          <cell r="AM16">
            <v>196</v>
          </cell>
          <cell r="AN16">
            <v>124</v>
          </cell>
          <cell r="AO16">
            <v>186</v>
          </cell>
          <cell r="AP16">
            <v>16</v>
          </cell>
          <cell r="AQ16">
            <v>348</v>
          </cell>
          <cell r="AR16">
            <v>1017</v>
          </cell>
          <cell r="AS16">
            <v>35</v>
          </cell>
          <cell r="AT16">
            <v>35</v>
          </cell>
          <cell r="AU16">
            <v>15</v>
          </cell>
          <cell r="AV16">
            <v>3.0017152658662099E-2</v>
          </cell>
          <cell r="AW16">
            <v>50</v>
          </cell>
          <cell r="AX16">
            <v>50</v>
          </cell>
          <cell r="AY16">
            <v>5586</v>
          </cell>
          <cell r="AZ16">
            <v>5586</v>
          </cell>
          <cell r="BA16">
            <v>12.342182890855501</v>
          </cell>
          <cell r="BB16">
            <v>1.44255895474825</v>
          </cell>
        </row>
        <row r="17">
          <cell r="A17">
            <v>1987</v>
          </cell>
          <cell r="B17" t="str">
            <v>H</v>
          </cell>
          <cell r="C17">
            <v>8051</v>
          </cell>
          <cell r="E17">
            <v>1581</v>
          </cell>
          <cell r="G17">
            <v>279</v>
          </cell>
          <cell r="H17">
            <v>274</v>
          </cell>
          <cell r="I17">
            <v>2885</v>
          </cell>
          <cell r="J17">
            <v>2345</v>
          </cell>
          <cell r="K17">
            <v>665</v>
          </cell>
          <cell r="L17">
            <v>157</v>
          </cell>
          <cell r="M17">
            <v>46</v>
          </cell>
          <cell r="N17">
            <v>25</v>
          </cell>
          <cell r="O17">
            <v>29</v>
          </cell>
          <cell r="P17">
            <v>11226</v>
          </cell>
          <cell r="Q17">
            <v>17111</v>
          </cell>
          <cell r="R17">
            <v>39273</v>
          </cell>
          <cell r="S17">
            <v>2.5999999999999999E-2</v>
          </cell>
          <cell r="T17">
            <v>0.13500000000000001</v>
          </cell>
          <cell r="U17">
            <v>0.30499999999999999</v>
          </cell>
          <cell r="V17">
            <v>0.84599999999999997</v>
          </cell>
          <cell r="W17">
            <v>1.39</v>
          </cell>
          <cell r="X17">
            <v>3.2559999999999998</v>
          </cell>
          <cell r="Y17">
            <v>2.6689774696707101E-2</v>
          </cell>
          <cell r="Z17">
            <v>0.192</v>
          </cell>
          <cell r="AA17">
            <v>0.21199999999999999</v>
          </cell>
          <cell r="AB17">
            <v>1.177</v>
          </cell>
          <cell r="AC17">
            <v>1.7869999999999999</v>
          </cell>
          <cell r="AD17">
            <v>0</v>
          </cell>
          <cell r="AE17">
            <v>974</v>
          </cell>
          <cell r="AF17">
            <v>482</v>
          </cell>
          <cell r="AG17">
            <v>0</v>
          </cell>
          <cell r="AH17">
            <v>414</v>
          </cell>
          <cell r="AI17">
            <v>1247</v>
          </cell>
          <cell r="AJ17">
            <v>356</v>
          </cell>
          <cell r="AK17">
            <v>0</v>
          </cell>
          <cell r="AL17">
            <v>384</v>
          </cell>
          <cell r="AM17">
            <v>141</v>
          </cell>
          <cell r="AN17">
            <v>132</v>
          </cell>
          <cell r="AO17">
            <v>166</v>
          </cell>
          <cell r="AP17">
            <v>7</v>
          </cell>
          <cell r="AQ17">
            <v>363</v>
          </cell>
          <cell r="AR17">
            <v>938</v>
          </cell>
          <cell r="AS17">
            <v>31</v>
          </cell>
          <cell r="AT17">
            <v>31</v>
          </cell>
          <cell r="AU17">
            <v>18</v>
          </cell>
          <cell r="AV17">
            <v>2.4859663191660001E-2</v>
          </cell>
          <cell r="AW17">
            <v>49</v>
          </cell>
          <cell r="AX17">
            <v>49</v>
          </cell>
          <cell r="AY17">
            <v>5447</v>
          </cell>
          <cell r="AZ17">
            <v>5447</v>
          </cell>
          <cell r="BA17">
            <v>11.941364605543701</v>
          </cell>
          <cell r="BB17">
            <v>1.52763146147665</v>
          </cell>
        </row>
        <row r="18">
          <cell r="A18">
            <v>1988</v>
          </cell>
          <cell r="B18" t="str">
            <v>H</v>
          </cell>
          <cell r="C18">
            <v>7280</v>
          </cell>
          <cell r="E18">
            <v>1683</v>
          </cell>
          <cell r="G18">
            <v>303</v>
          </cell>
          <cell r="H18">
            <v>282</v>
          </cell>
          <cell r="I18">
            <v>2472</v>
          </cell>
          <cell r="J18">
            <v>2046</v>
          </cell>
          <cell r="K18">
            <v>592</v>
          </cell>
          <cell r="L18">
            <v>117</v>
          </cell>
          <cell r="M18">
            <v>31</v>
          </cell>
          <cell r="N18">
            <v>35</v>
          </cell>
          <cell r="O18">
            <v>17</v>
          </cell>
          <cell r="P18">
            <v>10791</v>
          </cell>
          <cell r="Q18">
            <v>15000</v>
          </cell>
          <cell r="R18">
            <v>35543</v>
          </cell>
          <cell r="S18">
            <v>2.9000000000000001E-2</v>
          </cell>
          <cell r="T18">
            <v>0.13500000000000001</v>
          </cell>
          <cell r="U18">
            <v>0.308</v>
          </cell>
          <cell r="V18">
            <v>0.879</v>
          </cell>
          <cell r="W18">
            <v>1.4119999999999999</v>
          </cell>
          <cell r="X18">
            <v>3.2240000000000002</v>
          </cell>
          <cell r="Y18">
            <v>2.6699029126213501E-2</v>
          </cell>
          <cell r="Z18">
            <v>0.217</v>
          </cell>
          <cell r="AA18">
            <v>0.185</v>
          </cell>
          <cell r="AB18">
            <v>1.1559999999999999</v>
          </cell>
          <cell r="AC18">
            <v>2.1120000000000001</v>
          </cell>
          <cell r="AD18">
            <v>0</v>
          </cell>
          <cell r="AE18">
            <v>950</v>
          </cell>
          <cell r="AF18">
            <v>519</v>
          </cell>
          <cell r="AG18">
            <v>0</v>
          </cell>
          <cell r="AH18">
            <v>387</v>
          </cell>
          <cell r="AI18">
            <v>1209</v>
          </cell>
          <cell r="AJ18">
            <v>368</v>
          </cell>
          <cell r="AK18">
            <v>0</v>
          </cell>
          <cell r="AL18">
            <v>0</v>
          </cell>
          <cell r="AM18">
            <v>534</v>
          </cell>
          <cell r="AN18">
            <v>117</v>
          </cell>
          <cell r="AO18">
            <v>144</v>
          </cell>
          <cell r="AP18">
            <v>9</v>
          </cell>
          <cell r="AQ18">
            <v>377</v>
          </cell>
          <cell r="AR18">
            <v>844</v>
          </cell>
          <cell r="AS18">
            <v>28</v>
          </cell>
          <cell r="AT18">
            <v>28</v>
          </cell>
          <cell r="AU18">
            <v>21</v>
          </cell>
          <cell r="AV18">
            <v>2.3159636062861901E-2</v>
          </cell>
          <cell r="AW18">
            <v>49</v>
          </cell>
          <cell r="AX18">
            <v>49</v>
          </cell>
          <cell r="AY18">
            <v>5230</v>
          </cell>
          <cell r="AZ18">
            <v>5230</v>
          </cell>
          <cell r="BA18">
            <v>12.744075829383901</v>
          </cell>
          <cell r="BB18">
            <v>1.39457047229453</v>
          </cell>
        </row>
        <row r="19">
          <cell r="A19">
            <v>1989</v>
          </cell>
          <cell r="B19" t="str">
            <v>H</v>
          </cell>
          <cell r="C19">
            <v>6801</v>
          </cell>
          <cell r="E19">
            <v>1577</v>
          </cell>
          <cell r="G19">
            <v>292</v>
          </cell>
          <cell r="H19">
            <v>287</v>
          </cell>
          <cell r="I19">
            <v>2353</v>
          </cell>
          <cell r="J19">
            <v>1883</v>
          </cell>
          <cell r="K19">
            <v>608</v>
          </cell>
          <cell r="L19">
            <v>124</v>
          </cell>
          <cell r="M19">
            <v>29</v>
          </cell>
          <cell r="N19">
            <v>37</v>
          </cell>
          <cell r="O19">
            <v>23</v>
          </cell>
          <cell r="P19">
            <v>10295</v>
          </cell>
          <cell r="Q19">
            <v>14276</v>
          </cell>
          <cell r="R19">
            <v>33725</v>
          </cell>
          <cell r="S19">
            <v>3.3000000000000002E-2</v>
          </cell>
          <cell r="T19">
            <v>0.129</v>
          </cell>
          <cell r="U19">
            <v>0.317</v>
          </cell>
          <cell r="V19">
            <v>0.88500000000000001</v>
          </cell>
          <cell r="W19">
            <v>1.4450000000000001</v>
          </cell>
          <cell r="X19">
            <v>3.3860000000000001</v>
          </cell>
          <cell r="Y19">
            <v>2.116850127011E-2</v>
          </cell>
          <cell r="Z19">
            <v>0.14399999999999999</v>
          </cell>
          <cell r="AA19">
            <v>0.375</v>
          </cell>
          <cell r="AB19">
            <v>1.347</v>
          </cell>
          <cell r="AC19">
            <v>2.3029999999999999</v>
          </cell>
          <cell r="AD19">
            <v>0</v>
          </cell>
          <cell r="AE19">
            <v>904</v>
          </cell>
          <cell r="AF19">
            <v>507</v>
          </cell>
          <cell r="AG19">
            <v>0</v>
          </cell>
          <cell r="AH19">
            <v>385</v>
          </cell>
          <cell r="AI19">
            <v>1176</v>
          </cell>
          <cell r="AJ19">
            <v>369</v>
          </cell>
          <cell r="AK19">
            <v>0</v>
          </cell>
          <cell r="AL19">
            <v>0</v>
          </cell>
          <cell r="AM19">
            <v>547</v>
          </cell>
          <cell r="AN19">
            <v>108</v>
          </cell>
          <cell r="AO19">
            <v>136</v>
          </cell>
          <cell r="AP19">
            <v>8</v>
          </cell>
          <cell r="AQ19">
            <v>377</v>
          </cell>
          <cell r="AR19">
            <v>770</v>
          </cell>
          <cell r="AS19">
            <v>33</v>
          </cell>
          <cell r="AT19">
            <v>33</v>
          </cell>
          <cell r="AU19">
            <v>28</v>
          </cell>
          <cell r="AV19">
            <v>2.8061224489795901E-2</v>
          </cell>
          <cell r="AW19">
            <v>61</v>
          </cell>
          <cell r="AX19">
            <v>61</v>
          </cell>
          <cell r="AY19">
            <v>4986</v>
          </cell>
          <cell r="AZ19">
            <v>4986</v>
          </cell>
          <cell r="BA19">
            <v>13.3220779220779</v>
          </cell>
          <cell r="BB19">
            <v>1.3916942873854601</v>
          </cell>
        </row>
        <row r="20">
          <cell r="A20">
            <v>1990</v>
          </cell>
          <cell r="B20" t="str">
            <v>H</v>
          </cell>
          <cell r="C20">
            <v>5182</v>
          </cell>
          <cell r="E20">
            <v>1599</v>
          </cell>
          <cell r="G20">
            <v>308</v>
          </cell>
          <cell r="H20">
            <v>293</v>
          </cell>
          <cell r="I20">
            <v>1653</v>
          </cell>
          <cell r="J20">
            <v>1853</v>
          </cell>
          <cell r="K20">
            <v>658</v>
          </cell>
          <cell r="L20">
            <v>147</v>
          </cell>
          <cell r="M20">
            <v>55</v>
          </cell>
          <cell r="N20">
            <v>31</v>
          </cell>
          <cell r="O20">
            <v>31</v>
          </cell>
          <cell r="P20">
            <v>10304</v>
          </cell>
          <cell r="Q20">
            <v>15168</v>
          </cell>
          <cell r="R20">
            <v>32333</v>
          </cell>
          <cell r="S20">
            <v>0.04</v>
          </cell>
          <cell r="T20">
            <v>0.11700000000000001</v>
          </cell>
          <cell r="U20">
            <v>0.27800000000000002</v>
          </cell>
          <cell r="V20">
            <v>0.79500000000000004</v>
          </cell>
          <cell r="W20">
            <v>1.425</v>
          </cell>
          <cell r="X20">
            <v>3.524</v>
          </cell>
          <cell r="Y20">
            <v>1.6304347826086901E-2</v>
          </cell>
          <cell r="Z20">
            <v>0.10299999999999999</v>
          </cell>
          <cell r="AA20">
            <v>0.33500000000000002</v>
          </cell>
          <cell r="AB20">
            <v>1.2729999999999999</v>
          </cell>
          <cell r="AC20">
            <v>2.1669999999999998</v>
          </cell>
          <cell r="AD20">
            <v>0</v>
          </cell>
          <cell r="AE20">
            <v>810</v>
          </cell>
          <cell r="AF20">
            <v>445</v>
          </cell>
          <cell r="AG20">
            <v>0</v>
          </cell>
          <cell r="AH20">
            <v>349</v>
          </cell>
          <cell r="AI20">
            <v>1211</v>
          </cell>
          <cell r="AJ20">
            <v>386</v>
          </cell>
          <cell r="AK20">
            <v>0</v>
          </cell>
          <cell r="AL20">
            <v>0</v>
          </cell>
          <cell r="AM20">
            <v>438</v>
          </cell>
          <cell r="AN20">
            <v>117</v>
          </cell>
          <cell r="AO20">
            <v>130</v>
          </cell>
          <cell r="AP20">
            <v>7</v>
          </cell>
          <cell r="AQ20">
            <v>393</v>
          </cell>
          <cell r="AR20">
            <v>751</v>
          </cell>
          <cell r="AS20">
            <v>39</v>
          </cell>
          <cell r="AT20">
            <v>39</v>
          </cell>
          <cell r="AU20">
            <v>25</v>
          </cell>
          <cell r="AV20">
            <v>3.2204789430223001E-2</v>
          </cell>
          <cell r="AW20">
            <v>64</v>
          </cell>
          <cell r="AX20">
            <v>64</v>
          </cell>
          <cell r="AY20">
            <v>4725</v>
          </cell>
          <cell r="AZ20">
            <v>4725</v>
          </cell>
          <cell r="BA20">
            <v>13.6790945406125</v>
          </cell>
          <cell r="BB20">
            <v>1.47649177455466</v>
          </cell>
        </row>
        <row r="21">
          <cell r="A21">
            <v>1991</v>
          </cell>
          <cell r="B21" t="str">
            <v>H</v>
          </cell>
          <cell r="C21">
            <v>6336</v>
          </cell>
          <cell r="E21">
            <v>1683</v>
          </cell>
          <cell r="G21">
            <v>310</v>
          </cell>
          <cell r="H21">
            <v>335</v>
          </cell>
          <cell r="I21">
            <v>1573</v>
          </cell>
          <cell r="J21">
            <v>1502</v>
          </cell>
          <cell r="K21">
            <v>655</v>
          </cell>
          <cell r="L21">
            <v>144</v>
          </cell>
          <cell r="M21">
            <v>49</v>
          </cell>
          <cell r="N21">
            <v>25</v>
          </cell>
          <cell r="O21">
            <v>26</v>
          </cell>
          <cell r="P21">
            <v>10335</v>
          </cell>
          <cell r="Q21">
            <v>13127</v>
          </cell>
          <cell r="R21">
            <v>31379</v>
          </cell>
          <cell r="S21">
            <v>3.7999999999999999E-2</v>
          </cell>
          <cell r="T21">
            <v>0.104</v>
          </cell>
          <cell r="U21">
            <v>0.27200000000000002</v>
          </cell>
          <cell r="V21">
            <v>1.0509999999999999</v>
          </cell>
          <cell r="W21">
            <v>1.383</v>
          </cell>
          <cell r="X21">
            <v>3.5640000000000001</v>
          </cell>
          <cell r="Y21">
            <v>1.1428571428571401E-2</v>
          </cell>
          <cell r="Z21">
            <v>0.13900000000000001</v>
          </cell>
          <cell r="AA21">
            <v>0.308</v>
          </cell>
          <cell r="AB21">
            <v>1.1040000000000001</v>
          </cell>
          <cell r="AC21">
            <v>1.38</v>
          </cell>
          <cell r="AD21">
            <v>0</v>
          </cell>
          <cell r="AE21">
            <v>812</v>
          </cell>
          <cell r="AF21">
            <v>458</v>
          </cell>
          <cell r="AG21">
            <v>0</v>
          </cell>
          <cell r="AH21">
            <v>404</v>
          </cell>
          <cell r="AI21">
            <v>1255</v>
          </cell>
          <cell r="AJ21">
            <v>394</v>
          </cell>
          <cell r="AK21">
            <v>0</v>
          </cell>
          <cell r="AL21">
            <v>0</v>
          </cell>
          <cell r="AM21">
            <v>426</v>
          </cell>
          <cell r="AN21">
            <v>105</v>
          </cell>
          <cell r="AO21">
            <v>129</v>
          </cell>
          <cell r="AP21">
            <v>8</v>
          </cell>
          <cell r="AQ21">
            <v>402</v>
          </cell>
          <cell r="AR21">
            <v>770</v>
          </cell>
          <cell r="AS21">
            <v>39</v>
          </cell>
          <cell r="AT21">
            <v>39</v>
          </cell>
          <cell r="AU21">
            <v>25</v>
          </cell>
          <cell r="AV21">
            <v>3.1075697211155402E-2</v>
          </cell>
          <cell r="AW21">
            <v>64</v>
          </cell>
          <cell r="AX21">
            <v>64</v>
          </cell>
          <cell r="AY21">
            <v>4841</v>
          </cell>
          <cell r="AZ21">
            <v>4841</v>
          </cell>
          <cell r="BA21">
            <v>13.3896103896104</v>
          </cell>
          <cell r="BB21">
            <v>1.2732298739088299</v>
          </cell>
        </row>
        <row r="22">
          <cell r="A22">
            <v>1992</v>
          </cell>
          <cell r="B22" t="str">
            <v>H</v>
          </cell>
          <cell r="C22">
            <v>6603</v>
          </cell>
          <cell r="E22">
            <v>1937</v>
          </cell>
          <cell r="G22">
            <v>308</v>
          </cell>
          <cell r="H22">
            <v>395</v>
          </cell>
          <cell r="I22">
            <v>1736</v>
          </cell>
          <cell r="J22">
            <v>1980</v>
          </cell>
          <cell r="K22">
            <v>798</v>
          </cell>
          <cell r="L22">
            <v>179</v>
          </cell>
          <cell r="M22">
            <v>72</v>
          </cell>
          <cell r="N22">
            <v>37</v>
          </cell>
          <cell r="O22">
            <v>36</v>
          </cell>
          <cell r="P22">
            <v>11621</v>
          </cell>
          <cell r="Q22">
            <v>13546</v>
          </cell>
          <cell r="R22">
            <v>33548</v>
          </cell>
          <cell r="S22">
            <v>2.5000000000000001E-2</v>
          </cell>
          <cell r="T22">
            <v>0.109</v>
          </cell>
          <cell r="U22">
            <v>0.30599999999999999</v>
          </cell>
          <cell r="V22">
            <v>1.036</v>
          </cell>
          <cell r="W22">
            <v>1.45</v>
          </cell>
          <cell r="X22">
            <v>3.58</v>
          </cell>
          <cell r="Y22">
            <v>1.7999999999999999E-2</v>
          </cell>
          <cell r="Z22">
            <v>0.107</v>
          </cell>
          <cell r="AA22">
            <v>0.317</v>
          </cell>
          <cell r="AB22">
            <v>1.0660000000000001</v>
          </cell>
          <cell r="AC22">
            <v>1.5</v>
          </cell>
          <cell r="AD22">
            <v>0</v>
          </cell>
          <cell r="AE22">
            <v>788</v>
          </cell>
          <cell r="AF22">
            <v>593</v>
          </cell>
          <cell r="AG22">
            <v>0</v>
          </cell>
          <cell r="AH22">
            <v>426</v>
          </cell>
          <cell r="AI22">
            <v>1340</v>
          </cell>
          <cell r="AJ22">
            <v>405</v>
          </cell>
          <cell r="AK22">
            <v>0</v>
          </cell>
          <cell r="AL22">
            <v>0</v>
          </cell>
          <cell r="AM22">
            <v>492</v>
          </cell>
          <cell r="AN22">
            <v>124</v>
          </cell>
          <cell r="AO22">
            <v>131</v>
          </cell>
          <cell r="AP22">
            <v>12</v>
          </cell>
          <cell r="AQ22">
            <v>417</v>
          </cell>
          <cell r="AR22">
            <v>876</v>
          </cell>
          <cell r="AS22">
            <v>32</v>
          </cell>
          <cell r="AT22">
            <v>32</v>
          </cell>
          <cell r="AU22">
            <v>28</v>
          </cell>
          <cell r="AV22">
            <v>2.3880597014925401E-2</v>
          </cell>
          <cell r="AW22">
            <v>60</v>
          </cell>
          <cell r="AX22">
            <v>60</v>
          </cell>
          <cell r="AY22">
            <v>5258</v>
          </cell>
          <cell r="AZ22">
            <v>5258</v>
          </cell>
          <cell r="BA22">
            <v>13.2237442922374</v>
          </cell>
          <cell r="BB22">
            <v>1.1693715469613299</v>
          </cell>
        </row>
        <row r="23">
          <cell r="A23">
            <v>1993</v>
          </cell>
          <cell r="B23" t="str">
            <v>H</v>
          </cell>
          <cell r="C23">
            <v>7956</v>
          </cell>
          <cell r="E23">
            <v>2198</v>
          </cell>
          <cell r="G23">
            <v>453</v>
          </cell>
          <cell r="H23">
            <v>428</v>
          </cell>
          <cell r="I23">
            <v>1660</v>
          </cell>
          <cell r="J23">
            <v>1879</v>
          </cell>
          <cell r="K23">
            <v>827</v>
          </cell>
          <cell r="L23">
            <v>261</v>
          </cell>
          <cell r="M23">
            <v>82</v>
          </cell>
          <cell r="N23">
            <v>36</v>
          </cell>
          <cell r="O23">
            <v>44</v>
          </cell>
          <cell r="P23">
            <v>12540</v>
          </cell>
          <cell r="Q23">
            <v>13412</v>
          </cell>
          <cell r="R23">
            <v>35613</v>
          </cell>
          <cell r="S23">
            <v>1.7999999999999999E-2</v>
          </cell>
          <cell r="T23">
            <v>0.107</v>
          </cell>
          <cell r="U23">
            <v>0.29099999999999998</v>
          </cell>
          <cell r="V23">
            <v>1.0680000000000001</v>
          </cell>
          <cell r="W23">
            <v>1.5369999999999999</v>
          </cell>
          <cell r="X23">
            <v>3.5169999999999999</v>
          </cell>
          <cell r="Y23">
            <v>8.0000000000000002E-3</v>
          </cell>
          <cell r="Z23">
            <v>0.11799999999999999</v>
          </cell>
          <cell r="AA23">
            <v>0.27500000000000002</v>
          </cell>
          <cell r="AB23">
            <v>0.85899999999999999</v>
          </cell>
          <cell r="AC23">
            <v>1.5</v>
          </cell>
          <cell r="AD23">
            <v>0</v>
          </cell>
          <cell r="AE23">
            <v>795</v>
          </cell>
          <cell r="AF23">
            <v>622</v>
          </cell>
          <cell r="AG23">
            <v>0</v>
          </cell>
          <cell r="AH23">
            <v>488</v>
          </cell>
          <cell r="AI23">
            <v>1478</v>
          </cell>
          <cell r="AJ23">
            <v>411</v>
          </cell>
          <cell r="AK23">
            <v>0</v>
          </cell>
          <cell r="AL23">
            <v>0</v>
          </cell>
          <cell r="AM23">
            <v>474</v>
          </cell>
          <cell r="AN23">
            <v>149</v>
          </cell>
          <cell r="AO23">
            <v>166</v>
          </cell>
          <cell r="AP23">
            <v>17</v>
          </cell>
          <cell r="AQ23">
            <v>428</v>
          </cell>
          <cell r="AR23">
            <v>948</v>
          </cell>
          <cell r="AS23">
            <v>40</v>
          </cell>
          <cell r="AT23">
            <v>40</v>
          </cell>
          <cell r="AU23">
            <v>35</v>
          </cell>
          <cell r="AV23">
            <v>2.7063599458728001E-2</v>
          </cell>
          <cell r="AW23">
            <v>75</v>
          </cell>
          <cell r="AX23">
            <v>75</v>
          </cell>
          <cell r="AY23">
            <v>5636</v>
          </cell>
          <cell r="AZ23">
            <v>5636</v>
          </cell>
          <cell r="BA23">
            <v>13.1898734177215</v>
          </cell>
          <cell r="BB23">
            <v>1.07261676263596</v>
          </cell>
        </row>
        <row r="24">
          <cell r="A24">
            <v>1994</v>
          </cell>
          <cell r="B24" t="str">
            <v>H</v>
          </cell>
          <cell r="C24">
            <v>7377</v>
          </cell>
          <cell r="E24">
            <v>2634</v>
          </cell>
          <cell r="G24">
            <v>444</v>
          </cell>
          <cell r="H24">
            <v>368</v>
          </cell>
          <cell r="I24">
            <v>1498</v>
          </cell>
          <cell r="J24">
            <v>1653</v>
          </cell>
          <cell r="K24">
            <v>890</v>
          </cell>
          <cell r="L24">
            <v>225</v>
          </cell>
          <cell r="M24">
            <v>75</v>
          </cell>
          <cell r="N24">
            <v>37</v>
          </cell>
          <cell r="O24">
            <v>32</v>
          </cell>
          <cell r="P24">
            <v>12236</v>
          </cell>
          <cell r="Q24">
            <v>14922</v>
          </cell>
          <cell r="R24">
            <v>36065</v>
          </cell>
          <cell r="S24">
            <v>0.01</v>
          </cell>
          <cell r="T24">
            <v>0.10299999999999999</v>
          </cell>
          <cell r="U24">
            <v>0.22600000000000001</v>
          </cell>
          <cell r="V24">
            <v>0.88100000000000001</v>
          </cell>
          <cell r="W24">
            <v>1.452</v>
          </cell>
          <cell r="X24">
            <v>3.3639999999999999</v>
          </cell>
          <cell r="Y24">
            <v>5.0000000000000001E-3</v>
          </cell>
          <cell r="Z24">
            <v>0.122</v>
          </cell>
          <cell r="AA24">
            <v>0.2</v>
          </cell>
          <cell r="AB24">
            <v>0.81399999999999995</v>
          </cell>
          <cell r="AC24">
            <v>1.5</v>
          </cell>
          <cell r="AD24">
            <v>0</v>
          </cell>
          <cell r="AE24">
            <v>660</v>
          </cell>
          <cell r="AF24">
            <v>775</v>
          </cell>
          <cell r="AG24">
            <v>0</v>
          </cell>
          <cell r="AH24">
            <v>627</v>
          </cell>
          <cell r="AI24">
            <v>1293</v>
          </cell>
          <cell r="AJ24">
            <v>430</v>
          </cell>
          <cell r="AK24">
            <v>0</v>
          </cell>
          <cell r="AL24">
            <v>209</v>
          </cell>
          <cell r="AM24">
            <v>178</v>
          </cell>
          <cell r="AN24">
            <v>205</v>
          </cell>
          <cell r="AO24">
            <v>103</v>
          </cell>
          <cell r="AP24">
            <v>25</v>
          </cell>
          <cell r="AQ24">
            <v>455</v>
          </cell>
          <cell r="AR24">
            <v>1015</v>
          </cell>
          <cell r="AS24">
            <v>37</v>
          </cell>
          <cell r="AT24">
            <v>37</v>
          </cell>
          <cell r="AU24">
            <v>30</v>
          </cell>
          <cell r="AV24">
            <v>2.8615622583139998E-2</v>
          </cell>
          <cell r="AW24">
            <v>67</v>
          </cell>
          <cell r="AX24">
            <v>67</v>
          </cell>
          <cell r="AY24">
            <v>5587</v>
          </cell>
          <cell r="AZ24">
            <v>5587</v>
          </cell>
          <cell r="BA24">
            <v>12.018719211822701</v>
          </cell>
          <cell r="BB24">
            <v>1.2232150176244001</v>
          </cell>
        </row>
        <row r="25">
          <cell r="A25">
            <v>1995</v>
          </cell>
          <cell r="B25" t="str">
            <v>H</v>
          </cell>
          <cell r="C25">
            <v>6299</v>
          </cell>
          <cell r="E25">
            <v>2286</v>
          </cell>
          <cell r="G25">
            <v>448</v>
          </cell>
          <cell r="H25">
            <v>412</v>
          </cell>
          <cell r="I25">
            <v>1210</v>
          </cell>
          <cell r="J25">
            <v>1608</v>
          </cell>
          <cell r="K25">
            <v>868</v>
          </cell>
          <cell r="L25">
            <v>198</v>
          </cell>
          <cell r="M25">
            <v>86</v>
          </cell>
          <cell r="N25">
            <v>37</v>
          </cell>
          <cell r="O25">
            <v>29</v>
          </cell>
          <cell r="P25">
            <v>11533</v>
          </cell>
          <cell r="Q25">
            <v>14253</v>
          </cell>
          <cell r="R25">
            <v>33312</v>
          </cell>
          <cell r="S25">
            <v>1.2E-2</v>
          </cell>
          <cell r="T25">
            <v>9.5000000000000001E-2</v>
          </cell>
          <cell r="U25">
            <v>0.22900000000000001</v>
          </cell>
          <cell r="V25">
            <v>0.67</v>
          </cell>
          <cell r="W25">
            <v>1.3160000000000001</v>
          </cell>
          <cell r="X25">
            <v>3.41</v>
          </cell>
          <cell r="Y25">
            <v>5.0000000000000001E-3</v>
          </cell>
          <cell r="Z25">
            <v>0.14699999999999999</v>
          </cell>
          <cell r="AA25">
            <v>0.186</v>
          </cell>
          <cell r="AB25">
            <v>0.64400000000000002</v>
          </cell>
          <cell r="AC25">
            <v>1.5</v>
          </cell>
          <cell r="AD25">
            <v>81</v>
          </cell>
          <cell r="AE25">
            <v>565</v>
          </cell>
          <cell r="AF25">
            <v>579</v>
          </cell>
          <cell r="AG25">
            <v>161</v>
          </cell>
          <cell r="AH25">
            <v>614</v>
          </cell>
          <cell r="AI25">
            <v>1390</v>
          </cell>
          <cell r="AJ25">
            <v>423</v>
          </cell>
          <cell r="AK25">
            <v>0</v>
          </cell>
          <cell r="AL25">
            <v>249</v>
          </cell>
          <cell r="AM25">
            <v>178</v>
          </cell>
          <cell r="AN25">
            <v>164</v>
          </cell>
          <cell r="AO25">
            <v>98</v>
          </cell>
          <cell r="AP25">
            <v>30</v>
          </cell>
          <cell r="AQ25">
            <v>453</v>
          </cell>
          <cell r="AR25">
            <v>998</v>
          </cell>
          <cell r="AS25">
            <v>44</v>
          </cell>
          <cell r="AT25">
            <v>44</v>
          </cell>
          <cell r="AU25">
            <v>41</v>
          </cell>
          <cell r="AV25">
            <v>3.1654676258992799E-2</v>
          </cell>
          <cell r="AW25">
            <v>85</v>
          </cell>
          <cell r="AX25">
            <v>85</v>
          </cell>
          <cell r="AY25">
            <v>5615</v>
          </cell>
          <cell r="AZ25">
            <v>5615</v>
          </cell>
          <cell r="BA25">
            <v>11.519038076152301</v>
          </cell>
          <cell r="BB25">
            <v>1.2398225469728601</v>
          </cell>
        </row>
        <row r="26">
          <cell r="A26">
            <v>1996</v>
          </cell>
          <cell r="B26" t="str">
            <v>H</v>
          </cell>
          <cell r="C26">
            <v>7432</v>
          </cell>
          <cell r="E26">
            <v>2526</v>
          </cell>
          <cell r="G26">
            <v>559</v>
          </cell>
          <cell r="H26">
            <v>497</v>
          </cell>
          <cell r="I26">
            <v>1567</v>
          </cell>
          <cell r="J26">
            <v>1846</v>
          </cell>
          <cell r="K26">
            <v>896</v>
          </cell>
          <cell r="L26">
            <v>267</v>
          </cell>
          <cell r="M26">
            <v>80</v>
          </cell>
          <cell r="N26">
            <v>61</v>
          </cell>
          <cell r="O26">
            <v>36</v>
          </cell>
          <cell r="P26">
            <v>13192</v>
          </cell>
          <cell r="Q26">
            <v>14977</v>
          </cell>
          <cell r="R26">
            <v>37168</v>
          </cell>
          <cell r="S26">
            <v>1.0999999999999999E-2</v>
          </cell>
          <cell r="T26">
            <v>8.8999999999999996E-2</v>
          </cell>
          <cell r="U26">
            <v>0.27400000000000002</v>
          </cell>
          <cell r="V26">
            <v>0.72</v>
          </cell>
          <cell r="W26">
            <v>1.1659999999999999</v>
          </cell>
          <cell r="X26">
            <v>3.3119999999999998</v>
          </cell>
          <cell r="Y26">
            <v>6.0000000000000001E-3</v>
          </cell>
          <cell r="Z26">
            <v>0.105092091007584</v>
          </cell>
          <cell r="AA26">
            <v>0.216</v>
          </cell>
          <cell r="AB26">
            <v>0.66500000000000004</v>
          </cell>
          <cell r="AC26">
            <v>1.56666666666667</v>
          </cell>
          <cell r="AD26">
            <v>81</v>
          </cell>
          <cell r="AE26">
            <v>553</v>
          </cell>
          <cell r="AF26">
            <v>667</v>
          </cell>
          <cell r="AG26">
            <v>186</v>
          </cell>
          <cell r="AH26">
            <v>616</v>
          </cell>
          <cell r="AI26">
            <v>1480</v>
          </cell>
          <cell r="AJ26">
            <v>432</v>
          </cell>
          <cell r="AK26">
            <v>0</v>
          </cell>
          <cell r="AL26">
            <v>194</v>
          </cell>
          <cell r="AM26">
            <v>221</v>
          </cell>
          <cell r="AN26">
            <v>193</v>
          </cell>
          <cell r="AO26">
            <v>131</v>
          </cell>
          <cell r="AP26">
            <v>31</v>
          </cell>
          <cell r="AQ26">
            <v>463</v>
          </cell>
          <cell r="AR26">
            <v>1000</v>
          </cell>
          <cell r="AS26">
            <v>46</v>
          </cell>
          <cell r="AT26">
            <v>46</v>
          </cell>
          <cell r="AU26">
            <v>19</v>
          </cell>
          <cell r="AV26">
            <v>3.10810810810811E-2</v>
          </cell>
          <cell r="AW26">
            <v>65</v>
          </cell>
          <cell r="AX26">
            <v>65</v>
          </cell>
          <cell r="AY26">
            <v>5850</v>
          </cell>
          <cell r="AZ26">
            <v>5850</v>
          </cell>
          <cell r="BA26">
            <v>13.131</v>
          </cell>
          <cell r="BB26">
            <v>1.1405833523722499</v>
          </cell>
        </row>
        <row r="27">
          <cell r="A27">
            <v>1997</v>
          </cell>
          <cell r="B27" t="str">
            <v>H</v>
          </cell>
          <cell r="C27">
            <v>8873</v>
          </cell>
          <cell r="E27">
            <v>2391</v>
          </cell>
          <cell r="G27">
            <v>504</v>
          </cell>
          <cell r="H27">
            <v>500</v>
          </cell>
          <cell r="I27">
            <v>1847</v>
          </cell>
          <cell r="J27">
            <v>1703</v>
          </cell>
          <cell r="K27">
            <v>795</v>
          </cell>
          <cell r="L27">
            <v>199</v>
          </cell>
          <cell r="M27">
            <v>76</v>
          </cell>
          <cell r="N27">
            <v>48</v>
          </cell>
          <cell r="O27">
            <v>27</v>
          </cell>
          <cell r="P27">
            <v>12520</v>
          </cell>
          <cell r="Q27">
            <v>14826</v>
          </cell>
          <cell r="R27">
            <v>38066</v>
          </cell>
          <cell r="S27">
            <v>9.4038093091400893E-3</v>
          </cell>
          <cell r="T27">
            <v>8.2924966799468799E-2</v>
          </cell>
          <cell r="U27">
            <v>0.297862818904224</v>
          </cell>
          <cell r="V27">
            <v>0.79650793650793705</v>
          </cell>
          <cell r="W27">
            <v>1.2447227191413199</v>
          </cell>
          <cell r="X27">
            <v>3.7896962616822401</v>
          </cell>
          <cell r="Y27">
            <v>1.01732539252842E-2</v>
          </cell>
          <cell r="Z27">
            <v>7.3758073987081604E-2</v>
          </cell>
          <cell r="AA27">
            <v>0.31264150943396202</v>
          </cell>
          <cell r="AB27">
            <v>0.87269662921348301</v>
          </cell>
          <cell r="AC27">
            <v>1.9132558139534901</v>
          </cell>
          <cell r="AD27">
            <v>83.44</v>
          </cell>
          <cell r="AE27">
            <v>499.54</v>
          </cell>
          <cell r="AF27">
            <v>712.19</v>
          </cell>
          <cell r="AG27">
            <v>195.72</v>
          </cell>
          <cell r="AH27">
            <v>668.3</v>
          </cell>
          <cell r="AI27">
            <v>1650.99</v>
          </cell>
          <cell r="AJ27">
            <v>471</v>
          </cell>
          <cell r="AK27">
            <v>18.79</v>
          </cell>
          <cell r="AL27">
            <v>125.61</v>
          </cell>
          <cell r="AM27">
            <v>248.55</v>
          </cell>
          <cell r="AN27">
            <v>199.01</v>
          </cell>
          <cell r="AO27">
            <v>153.54</v>
          </cell>
          <cell r="AP27">
            <v>41</v>
          </cell>
          <cell r="AQ27">
            <v>512</v>
          </cell>
          <cell r="AR27">
            <v>947</v>
          </cell>
          <cell r="AS27">
            <v>46</v>
          </cell>
          <cell r="AT27">
            <v>46</v>
          </cell>
          <cell r="AU27">
            <v>21</v>
          </cell>
          <cell r="AV27">
            <v>2.7862070636406E-2</v>
          </cell>
          <cell r="AW27">
            <v>67</v>
          </cell>
          <cell r="AX27">
            <v>67</v>
          </cell>
          <cell r="AY27">
            <v>6081.68</v>
          </cell>
          <cell r="AZ27">
            <v>6081.68</v>
          </cell>
          <cell r="BA27">
            <v>13.170010559662099</v>
          </cell>
          <cell r="BB27">
            <v>1.18874278383579</v>
          </cell>
        </row>
        <row r="28">
          <cell r="A28">
            <v>1998</v>
          </cell>
          <cell r="B28" t="str">
            <v>H</v>
          </cell>
          <cell r="C28">
            <v>7866</v>
          </cell>
          <cell r="D28">
            <v>6345</v>
          </cell>
          <cell r="E28">
            <v>2328</v>
          </cell>
          <cell r="F28">
            <v>234</v>
          </cell>
          <cell r="G28">
            <v>510</v>
          </cell>
          <cell r="H28">
            <v>503</v>
          </cell>
          <cell r="I28">
            <v>1593</v>
          </cell>
          <cell r="J28">
            <v>1836</v>
          </cell>
          <cell r="K28">
            <v>739</v>
          </cell>
          <cell r="L28">
            <v>188</v>
          </cell>
          <cell r="M28">
            <v>68</v>
          </cell>
          <cell r="N28">
            <v>52</v>
          </cell>
          <cell r="O28">
            <v>15</v>
          </cell>
          <cell r="P28">
            <v>12825</v>
          </cell>
          <cell r="Q28">
            <v>15098</v>
          </cell>
          <cell r="R28">
            <v>37382</v>
          </cell>
          <cell r="S28">
            <v>8.4523462547362298E-3</v>
          </cell>
          <cell r="T28">
            <v>7.85165385900434E-2</v>
          </cell>
          <cell r="U28">
            <v>0.29293361884368302</v>
          </cell>
          <cell r="V28">
            <v>0.66824644549763001</v>
          </cell>
          <cell r="W28">
            <v>1.20436507936508</v>
          </cell>
          <cell r="X28">
            <v>3.86548913043478</v>
          </cell>
          <cell r="Y28">
            <v>5.8517555266580003E-3</v>
          </cell>
          <cell r="Z28">
            <v>7.0236039147956203E-2</v>
          </cell>
          <cell r="AA28">
            <v>0.29443690637720499</v>
          </cell>
          <cell r="AB28">
            <v>0.875</v>
          </cell>
          <cell r="AC28">
            <v>2.0437500000000002</v>
          </cell>
          <cell r="AD28">
            <v>64.62</v>
          </cell>
          <cell r="AE28">
            <v>484.92</v>
          </cell>
          <cell r="AF28">
            <v>705.12</v>
          </cell>
          <cell r="AG28">
            <v>158.05000000000001</v>
          </cell>
          <cell r="AH28">
            <v>629.80999999999995</v>
          </cell>
          <cell r="AI28">
            <v>1740.78</v>
          </cell>
          <cell r="AJ28">
            <v>493</v>
          </cell>
          <cell r="AK28">
            <v>10.41</v>
          </cell>
          <cell r="AL28">
            <v>120.01</v>
          </cell>
          <cell r="AM28">
            <v>216.26</v>
          </cell>
          <cell r="AN28">
            <v>172.68</v>
          </cell>
          <cell r="AO28">
            <v>153.62</v>
          </cell>
          <cell r="AP28">
            <v>38</v>
          </cell>
          <cell r="AQ28">
            <v>531</v>
          </cell>
          <cell r="AR28">
            <v>938</v>
          </cell>
          <cell r="AS28">
            <v>70</v>
          </cell>
          <cell r="AT28">
            <v>70</v>
          </cell>
          <cell r="AU28">
            <v>20</v>
          </cell>
          <cell r="AV28">
            <v>4.0211859051689502E-2</v>
          </cell>
          <cell r="AW28">
            <v>90</v>
          </cell>
          <cell r="AX28">
            <v>90</v>
          </cell>
          <cell r="AY28">
            <v>6015.28</v>
          </cell>
          <cell r="AZ28">
            <v>6015.28</v>
          </cell>
          <cell r="BA28">
            <v>13.617270788912601</v>
          </cell>
          <cell r="BB28">
            <v>1.18202458310499</v>
          </cell>
        </row>
        <row r="29">
          <cell r="A29">
            <v>1999</v>
          </cell>
          <cell r="B29" t="str">
            <v>H</v>
          </cell>
          <cell r="C29">
            <v>7154</v>
          </cell>
          <cell r="D29">
            <v>5714</v>
          </cell>
          <cell r="E29">
            <v>2345</v>
          </cell>
          <cell r="F29">
            <v>273</v>
          </cell>
          <cell r="G29">
            <v>595</v>
          </cell>
          <cell r="H29">
            <v>511</v>
          </cell>
          <cell r="I29">
            <v>1411</v>
          </cell>
          <cell r="J29">
            <v>1641</v>
          </cell>
          <cell r="K29">
            <v>774</v>
          </cell>
          <cell r="L29">
            <v>186</v>
          </cell>
          <cell r="M29">
            <v>75</v>
          </cell>
          <cell r="N29">
            <v>57</v>
          </cell>
          <cell r="O29">
            <v>17</v>
          </cell>
          <cell r="P29">
            <v>12193</v>
          </cell>
          <cell r="Q29">
            <v>15291</v>
          </cell>
          <cell r="R29">
            <v>36049</v>
          </cell>
          <cell r="S29">
            <v>7.2896281800391401E-3</v>
          </cell>
          <cell r="T29">
            <v>7.1846342317115897E-2</v>
          </cell>
          <cell r="U29">
            <v>0.27229424307036199</v>
          </cell>
          <cell r="V29">
            <v>0.64837606837606798</v>
          </cell>
          <cell r="W29">
            <v>1.1231568627451001</v>
          </cell>
          <cell r="X29">
            <v>3.5589126213592199</v>
          </cell>
          <cell r="Y29">
            <v>4.30191353649894E-3</v>
          </cell>
          <cell r="Z29">
            <v>6.7081048141377206E-2</v>
          </cell>
          <cell r="AA29">
            <v>0.30186046511627901</v>
          </cell>
          <cell r="AB29">
            <v>0.86558510638297903</v>
          </cell>
          <cell r="AC29">
            <v>2.0309210526315802</v>
          </cell>
          <cell r="AD29">
            <v>51.46</v>
          </cell>
          <cell r="AE29">
            <v>430.93</v>
          </cell>
          <cell r="AF29">
            <v>666.23</v>
          </cell>
          <cell r="AG29">
            <v>178.63</v>
          </cell>
          <cell r="AH29">
            <v>646.33000000000004</v>
          </cell>
          <cell r="AI29">
            <v>1711.11</v>
          </cell>
          <cell r="AJ29">
            <v>517</v>
          </cell>
          <cell r="AK29">
            <v>7.73</v>
          </cell>
          <cell r="AL29">
            <v>106.29</v>
          </cell>
          <cell r="AM29">
            <v>232.37</v>
          </cell>
          <cell r="AN29">
            <v>168.19</v>
          </cell>
          <cell r="AO29">
            <v>141.53</v>
          </cell>
          <cell r="AP29">
            <v>36</v>
          </cell>
          <cell r="AQ29">
            <v>553</v>
          </cell>
          <cell r="AR29">
            <v>1011.84</v>
          </cell>
          <cell r="AS29">
            <v>93</v>
          </cell>
          <cell r="AT29">
            <v>93</v>
          </cell>
          <cell r="AU29">
            <v>29</v>
          </cell>
          <cell r="AV29">
            <v>5.43506846433017E-2</v>
          </cell>
          <cell r="AW29">
            <v>118.8</v>
          </cell>
          <cell r="AX29">
            <v>122</v>
          </cell>
          <cell r="AY29">
            <v>6027.64</v>
          </cell>
          <cell r="AZ29">
            <v>6027.64</v>
          </cell>
          <cell r="BA29">
            <v>11.993991144844999</v>
          </cell>
          <cell r="BB29">
            <v>1.25997033618985</v>
          </cell>
        </row>
        <row r="30">
          <cell r="A30">
            <v>2000</v>
          </cell>
          <cell r="B30" t="str">
            <v>H</v>
          </cell>
          <cell r="C30">
            <v>6542</v>
          </cell>
          <cell r="D30">
            <v>5093</v>
          </cell>
          <cell r="E30">
            <v>2246</v>
          </cell>
          <cell r="F30">
            <v>258</v>
          </cell>
          <cell r="G30">
            <v>579</v>
          </cell>
          <cell r="H30">
            <v>502</v>
          </cell>
          <cell r="I30">
            <v>1161</v>
          </cell>
          <cell r="J30">
            <v>1449</v>
          </cell>
          <cell r="K30">
            <v>765</v>
          </cell>
          <cell r="L30">
            <v>193</v>
          </cell>
          <cell r="M30">
            <v>85</v>
          </cell>
          <cell r="N30">
            <v>65</v>
          </cell>
          <cell r="O30">
            <v>14</v>
          </cell>
          <cell r="P30">
            <v>11227</v>
          </cell>
          <cell r="Q30">
            <v>13945</v>
          </cell>
          <cell r="R30">
            <v>32875</v>
          </cell>
          <cell r="S30">
            <v>7.9868541730357696E-3</v>
          </cell>
          <cell r="T30">
            <v>7.86544523246651E-2</v>
          </cell>
          <cell r="U30">
            <v>0.28349821746880599</v>
          </cell>
          <cell r="V30">
            <v>0.66531135531135499</v>
          </cell>
          <cell r="W30">
            <v>1.1327731092436999</v>
          </cell>
          <cell r="X30">
            <v>3.3418199999999998</v>
          </cell>
          <cell r="Y30">
            <v>7.5796726959517701E-3</v>
          </cell>
          <cell r="Z30">
            <v>6.7095435684647306E-2</v>
          </cell>
          <cell r="AA30">
            <v>0.27947575360419402</v>
          </cell>
          <cell r="AB30">
            <v>0.83483870967741902</v>
          </cell>
          <cell r="AC30">
            <v>1.82</v>
          </cell>
          <cell r="AD30">
            <v>52.25</v>
          </cell>
          <cell r="AE30">
            <v>399.25</v>
          </cell>
          <cell r="AF30">
            <v>636.16999999999996</v>
          </cell>
          <cell r="AG30">
            <v>174.13</v>
          </cell>
          <cell r="AH30">
            <v>666</v>
          </cell>
          <cell r="AI30">
            <v>1685.91</v>
          </cell>
          <cell r="AJ30">
            <v>549</v>
          </cell>
          <cell r="AK30">
            <v>8.8000000000000007</v>
          </cell>
          <cell r="AL30">
            <v>97.02</v>
          </cell>
          <cell r="AM30">
            <v>213.24</v>
          </cell>
          <cell r="AN30">
            <v>159.28</v>
          </cell>
          <cell r="AO30">
            <v>139.76</v>
          </cell>
          <cell r="AP30">
            <v>32</v>
          </cell>
          <cell r="AQ30">
            <v>581</v>
          </cell>
          <cell r="AR30">
            <v>894.46</v>
          </cell>
          <cell r="AS30">
            <v>129.47999999999999</v>
          </cell>
          <cell r="AT30">
            <v>129.47999999999999</v>
          </cell>
          <cell r="AU30">
            <v>32.01</v>
          </cell>
          <cell r="AV30">
            <v>7.6801252735911194E-2</v>
          </cell>
          <cell r="AW30">
            <v>161.49</v>
          </cell>
          <cell r="AX30">
            <v>161.48999999999998</v>
          </cell>
          <cell r="AY30">
            <v>5868.76</v>
          </cell>
          <cell r="AZ30">
            <v>5868.76</v>
          </cell>
          <cell r="BA30">
            <v>12.479037631643701</v>
          </cell>
          <cell r="BB30">
            <v>1.24932807740548</v>
          </cell>
        </row>
        <row r="31">
          <cell r="A31">
            <v>2001</v>
          </cell>
          <cell r="B31" t="str">
            <v>H</v>
          </cell>
          <cell r="C31">
            <v>6088</v>
          </cell>
          <cell r="D31">
            <v>5477</v>
          </cell>
          <cell r="E31">
            <v>2607</v>
          </cell>
          <cell r="F31">
            <v>294</v>
          </cell>
          <cell r="G31">
            <v>593</v>
          </cell>
          <cell r="H31">
            <v>586</v>
          </cell>
          <cell r="I31">
            <v>1128</v>
          </cell>
          <cell r="J31">
            <v>1385</v>
          </cell>
          <cell r="K31">
            <v>745</v>
          </cell>
          <cell r="L31">
            <v>206</v>
          </cell>
          <cell r="M31">
            <v>75</v>
          </cell>
          <cell r="N31">
            <v>62</v>
          </cell>
          <cell r="O31">
            <v>10</v>
          </cell>
          <cell r="P31">
            <v>12041</v>
          </cell>
          <cell r="Q31">
            <v>15433</v>
          </cell>
          <cell r="R31">
            <v>34690</v>
          </cell>
          <cell r="S31">
            <v>8.7302890932982897E-3</v>
          </cell>
          <cell r="T31">
            <v>7.7432481751824794E-2</v>
          </cell>
          <cell r="U31">
            <v>0.283835826620637</v>
          </cell>
          <cell r="V31">
            <v>0.65507751937984504</v>
          </cell>
          <cell r="W31">
            <v>1.14620034542314</v>
          </cell>
          <cell r="X31">
            <v>3.1871570576540802</v>
          </cell>
          <cell r="Y31">
            <v>8.0585106382978708E-3</v>
          </cell>
          <cell r="Z31">
            <v>6.79118497109827E-2</v>
          </cell>
          <cell r="AA31">
            <v>0.27252688172042999</v>
          </cell>
          <cell r="AB31">
            <v>0.83154639175257705</v>
          </cell>
          <cell r="AC31">
            <v>1.7149333333333301</v>
          </cell>
          <cell r="AD31">
            <v>53.15</v>
          </cell>
          <cell r="AE31">
            <v>424.33</v>
          </cell>
          <cell r="AF31">
            <v>739.96</v>
          </cell>
          <cell r="AG31">
            <v>187.01</v>
          </cell>
          <cell r="AH31">
            <v>670.65</v>
          </cell>
          <cell r="AI31">
            <v>1651.64</v>
          </cell>
          <cell r="AJ31">
            <v>568.63</v>
          </cell>
          <cell r="AK31">
            <v>9.09</v>
          </cell>
          <cell r="AL31">
            <v>93.99</v>
          </cell>
          <cell r="AM31">
            <v>202.76</v>
          </cell>
          <cell r="AN31">
            <v>167.32</v>
          </cell>
          <cell r="AO31">
            <v>139.62</v>
          </cell>
          <cell r="AP31">
            <v>28</v>
          </cell>
          <cell r="AQ31">
            <v>596.63</v>
          </cell>
          <cell r="AR31">
            <v>959.99</v>
          </cell>
          <cell r="AS31">
            <v>192.82</v>
          </cell>
          <cell r="AT31">
            <v>192.82</v>
          </cell>
          <cell r="AU31">
            <v>48.61</v>
          </cell>
          <cell r="AV31">
            <v>0.11674456903441401</v>
          </cell>
          <cell r="AW31">
            <v>241.43</v>
          </cell>
          <cell r="AX31">
            <v>241.43</v>
          </cell>
          <cell r="AY31">
            <v>6137.57</v>
          </cell>
          <cell r="AZ31">
            <v>6137.57</v>
          </cell>
          <cell r="BA31">
            <v>12.478254981822699</v>
          </cell>
          <cell r="BB31">
            <v>1.2883379247015601</v>
          </cell>
        </row>
        <row r="32">
          <cell r="A32">
            <v>2002</v>
          </cell>
          <cell r="B32" t="str">
            <v>H</v>
          </cell>
          <cell r="C32">
            <v>6056</v>
          </cell>
          <cell r="D32">
            <v>6014</v>
          </cell>
          <cell r="E32">
            <v>2745</v>
          </cell>
          <cell r="F32">
            <v>315</v>
          </cell>
          <cell r="G32">
            <v>616</v>
          </cell>
          <cell r="H32">
            <v>642</v>
          </cell>
          <cell r="I32">
            <v>1018</v>
          </cell>
          <cell r="J32">
            <v>1173</v>
          </cell>
          <cell r="K32">
            <v>718</v>
          </cell>
          <cell r="L32">
            <v>213</v>
          </cell>
          <cell r="M32">
            <v>88</v>
          </cell>
          <cell r="N32">
            <v>81</v>
          </cell>
          <cell r="O32">
            <v>15</v>
          </cell>
          <cell r="P32">
            <v>12628</v>
          </cell>
          <cell r="Q32">
            <v>18726</v>
          </cell>
          <cell r="R32">
            <v>38428</v>
          </cell>
          <cell r="S32">
            <v>8.7334874504623496E-3</v>
          </cell>
          <cell r="T32">
            <v>6.9680798004987499E-2</v>
          </cell>
          <cell r="U32">
            <v>0.26345845481049601</v>
          </cell>
          <cell r="V32">
            <v>0.66680272108843497</v>
          </cell>
          <cell r="W32">
            <v>1.14123102866779</v>
          </cell>
          <cell r="X32">
            <v>3.0096673189823901</v>
          </cell>
          <cell r="Y32">
            <v>8.1237721021611004E-3</v>
          </cell>
          <cell r="Z32">
            <v>6.0954816709292398E-2</v>
          </cell>
          <cell r="AA32">
            <v>0.26050139275765999</v>
          </cell>
          <cell r="AB32">
            <v>0.77237864077669904</v>
          </cell>
          <cell r="AC32">
            <v>1.7443023255814001</v>
          </cell>
          <cell r="AD32">
            <v>52.89</v>
          </cell>
          <cell r="AE32">
            <v>419.13</v>
          </cell>
          <cell r="AF32">
            <v>722.93</v>
          </cell>
          <cell r="AG32">
            <v>206.54</v>
          </cell>
          <cell r="AH32">
            <v>689.25</v>
          </cell>
          <cell r="AI32">
            <v>1670.94</v>
          </cell>
          <cell r="AJ32">
            <v>576.86</v>
          </cell>
          <cell r="AK32">
            <v>8.27</v>
          </cell>
          <cell r="AL32">
            <v>71.5</v>
          </cell>
          <cell r="AM32">
            <v>187.04</v>
          </cell>
          <cell r="AN32">
            <v>163.61000000000001</v>
          </cell>
          <cell r="AO32">
            <v>140.51</v>
          </cell>
          <cell r="AP32">
            <v>22</v>
          </cell>
          <cell r="AQ32">
            <v>598.86</v>
          </cell>
          <cell r="AR32">
            <v>1221.9000000000001</v>
          </cell>
          <cell r="AS32">
            <v>243.52</v>
          </cell>
          <cell r="AT32">
            <v>243.52</v>
          </cell>
          <cell r="AU32">
            <v>7.22</v>
          </cell>
          <cell r="AV32">
            <v>0.145738326929752</v>
          </cell>
          <cell r="AW32">
            <v>250.74</v>
          </cell>
          <cell r="AX32">
            <v>250.74</v>
          </cell>
          <cell r="AY32">
            <v>6404.11</v>
          </cell>
          <cell r="AZ32">
            <v>6404.11</v>
          </cell>
          <cell r="BA32">
            <v>10.268434405434199</v>
          </cell>
          <cell r="BB32">
            <v>1.49246831912011</v>
          </cell>
        </row>
        <row r="33">
          <cell r="A33">
            <v>2003</v>
          </cell>
          <cell r="B33" t="str">
            <v>H</v>
          </cell>
          <cell r="C33">
            <v>5873</v>
          </cell>
          <cell r="D33">
            <v>5681</v>
          </cell>
          <cell r="E33">
            <v>2676</v>
          </cell>
          <cell r="F33">
            <v>334</v>
          </cell>
          <cell r="G33">
            <v>697</v>
          </cell>
          <cell r="H33">
            <v>638</v>
          </cell>
          <cell r="I33">
            <v>885</v>
          </cell>
          <cell r="J33">
            <v>1022</v>
          </cell>
          <cell r="K33">
            <v>661</v>
          </cell>
          <cell r="L33">
            <v>205</v>
          </cell>
          <cell r="M33">
            <v>77</v>
          </cell>
          <cell r="N33">
            <v>99</v>
          </cell>
          <cell r="O33">
            <v>9</v>
          </cell>
          <cell r="P33">
            <v>12123</v>
          </cell>
          <cell r="Q33">
            <v>18870</v>
          </cell>
          <cell r="R33">
            <v>37751</v>
          </cell>
          <cell r="S33">
            <v>9.1231057381236207E-3</v>
          </cell>
          <cell r="T33">
            <v>7.1713433882848093E-2</v>
          </cell>
          <cell r="U33">
            <v>0.269596713965646</v>
          </cell>
          <cell r="V33">
            <v>0.62793650793650801</v>
          </cell>
          <cell r="W33">
            <v>1.1123624595469299</v>
          </cell>
          <cell r="X33">
            <v>2.9043027888446198</v>
          </cell>
          <cell r="Y33">
            <v>8.5084745762711907E-3</v>
          </cell>
          <cell r="Z33">
            <v>6.1015624999999997E-2</v>
          </cell>
          <cell r="AA33">
            <v>0.26251134644478102</v>
          </cell>
          <cell r="AB33">
            <v>0.76190697674418595</v>
          </cell>
          <cell r="AC33">
            <v>1.74573333333333</v>
          </cell>
          <cell r="AD33">
            <v>53.58</v>
          </cell>
          <cell r="AE33">
            <v>408.91</v>
          </cell>
          <cell r="AF33">
            <v>721.98</v>
          </cell>
          <cell r="AG33">
            <v>207.3</v>
          </cell>
          <cell r="AH33">
            <v>726.94</v>
          </cell>
          <cell r="AI33">
            <v>1752.46</v>
          </cell>
          <cell r="AJ33">
            <v>565</v>
          </cell>
          <cell r="AK33">
            <v>7.53</v>
          </cell>
          <cell r="AL33">
            <v>62.48</v>
          </cell>
          <cell r="AM33">
            <v>173.52</v>
          </cell>
          <cell r="AN33">
            <v>158.81</v>
          </cell>
          <cell r="AO33">
            <v>145.93</v>
          </cell>
          <cell r="AP33">
            <v>20.8</v>
          </cell>
          <cell r="AQ33">
            <v>585.79999999999995</v>
          </cell>
          <cell r="AR33">
            <v>1220.27</v>
          </cell>
          <cell r="AS33">
            <v>286.54000000000002</v>
          </cell>
          <cell r="AT33">
            <v>286.54000000000002</v>
          </cell>
          <cell r="AU33">
            <v>7.74</v>
          </cell>
          <cell r="AV33">
            <v>0.16350729831208699</v>
          </cell>
          <cell r="AW33">
            <v>294.27999999999997</v>
          </cell>
          <cell r="AX33">
            <v>294.28000000000003</v>
          </cell>
          <cell r="AY33">
            <v>6519.79</v>
          </cell>
          <cell r="AZ33">
            <v>6519.79</v>
          </cell>
          <cell r="BA33">
            <v>9.8535569996804</v>
          </cell>
          <cell r="BB33">
            <v>1.56936127744511</v>
          </cell>
        </row>
        <row r="34">
          <cell r="A34">
            <v>2004</v>
          </cell>
          <cell r="B34" t="str">
            <v>H</v>
          </cell>
          <cell r="C34">
            <v>5720</v>
          </cell>
          <cell r="D34">
            <v>7297</v>
          </cell>
          <cell r="E34">
            <v>2036</v>
          </cell>
          <cell r="F34">
            <v>300</v>
          </cell>
          <cell r="G34">
            <v>693</v>
          </cell>
          <cell r="H34">
            <v>565</v>
          </cell>
          <cell r="I34">
            <v>723</v>
          </cell>
          <cell r="J34">
            <v>1212</v>
          </cell>
          <cell r="K34">
            <v>431</v>
          </cell>
          <cell r="L34">
            <v>208</v>
          </cell>
          <cell r="M34">
            <v>66</v>
          </cell>
          <cell r="N34">
            <v>113</v>
          </cell>
          <cell r="O34">
            <v>14</v>
          </cell>
          <cell r="P34">
            <v>12932</v>
          </cell>
          <cell r="Q34">
            <v>19391</v>
          </cell>
          <cell r="R34">
            <v>38766</v>
          </cell>
          <cell r="S34">
            <v>9.8392170569730902E-3</v>
          </cell>
          <cell r="T34">
            <v>6.7576796898299998E-2</v>
          </cell>
          <cell r="U34">
            <v>0.35804496578690098</v>
          </cell>
          <cell r="V34">
            <v>0.68544910179640695</v>
          </cell>
          <cell r="W34">
            <v>1.12220946915352</v>
          </cell>
          <cell r="X34">
            <v>2.9475255972696202</v>
          </cell>
          <cell r="Y34">
            <v>1.0235131396957101E-2</v>
          </cell>
          <cell r="Z34">
            <v>5.1890941072999103E-2</v>
          </cell>
          <cell r="AA34">
            <v>0.364104308390023</v>
          </cell>
          <cell r="AB34">
            <v>0.80770731707317101</v>
          </cell>
          <cell r="AC34">
            <v>1.73640449438202</v>
          </cell>
          <cell r="AD34">
            <v>55.25</v>
          </cell>
          <cell r="AE34">
            <v>454.82</v>
          </cell>
          <cell r="AF34">
            <v>731.37</v>
          </cell>
          <cell r="AG34">
            <v>212</v>
          </cell>
          <cell r="AH34">
            <v>780.8</v>
          </cell>
          <cell r="AI34">
            <v>1828.92</v>
          </cell>
          <cell r="AJ34">
            <v>587.52</v>
          </cell>
          <cell r="AK34">
            <v>7</v>
          </cell>
          <cell r="AL34">
            <v>59.37</v>
          </cell>
          <cell r="AM34">
            <v>160.05000000000001</v>
          </cell>
          <cell r="AN34">
            <v>167.64</v>
          </cell>
          <cell r="AO34">
            <v>131.15</v>
          </cell>
          <cell r="AP34">
            <v>19.25</v>
          </cell>
          <cell r="AQ34">
            <v>606.77</v>
          </cell>
          <cell r="AR34">
            <v>1254.9000000000001</v>
          </cell>
          <cell r="AS34">
            <v>342.9</v>
          </cell>
          <cell r="AT34">
            <v>342.9</v>
          </cell>
          <cell r="AU34">
            <v>7.54</v>
          </cell>
          <cell r="AV34">
            <v>0.18748769765763401</v>
          </cell>
          <cell r="AW34">
            <v>350.44</v>
          </cell>
          <cell r="AX34">
            <v>350.44</v>
          </cell>
          <cell r="AY34">
            <v>6800.48</v>
          </cell>
          <cell r="AZ34">
            <v>6800.48</v>
          </cell>
          <cell r="BA34">
            <v>10.305203601880599</v>
          </cell>
          <cell r="BB34">
            <v>1.4994587070831999</v>
          </cell>
        </row>
        <row r="35">
          <cell r="A35">
            <v>2005</v>
          </cell>
          <cell r="B35" t="str">
            <v>H</v>
          </cell>
          <cell r="C35">
            <v>5515</v>
          </cell>
          <cell r="D35">
            <v>7449</v>
          </cell>
          <cell r="E35">
            <v>1981</v>
          </cell>
          <cell r="F35">
            <v>293</v>
          </cell>
          <cell r="G35">
            <v>686</v>
          </cell>
          <cell r="H35">
            <v>474</v>
          </cell>
          <cell r="I35">
            <v>740</v>
          </cell>
          <cell r="J35">
            <v>1454</v>
          </cell>
          <cell r="K35">
            <v>446</v>
          </cell>
          <cell r="L35">
            <v>208</v>
          </cell>
          <cell r="M35">
            <v>63</v>
          </cell>
          <cell r="N35">
            <v>119</v>
          </cell>
          <cell r="O35">
            <v>4</v>
          </cell>
          <cell r="P35">
            <v>13177</v>
          </cell>
          <cell r="Q35">
            <v>19122</v>
          </cell>
          <cell r="R35">
            <v>38554</v>
          </cell>
          <cell r="S35">
            <v>9.0716228467815092E-3</v>
          </cell>
          <cell r="T35">
            <v>6.3141361256544501E-2</v>
          </cell>
          <cell r="U35">
            <v>0.38518425037859699</v>
          </cell>
          <cell r="V35">
            <v>0.69343333333333301</v>
          </cell>
          <cell r="W35">
            <v>1.08067821067821</v>
          </cell>
          <cell r="X35">
            <v>2.98724031007752</v>
          </cell>
          <cell r="Y35">
            <v>7.5675675675675701E-3</v>
          </cell>
          <cell r="Z35">
            <v>5.0185694635488297E-2</v>
          </cell>
          <cell r="AA35">
            <v>0.38587443946188299</v>
          </cell>
          <cell r="AB35">
            <v>0.94193236714975903</v>
          </cell>
          <cell r="AC35">
            <v>1.8929870129870101</v>
          </cell>
          <cell r="AD35">
            <v>48.45</v>
          </cell>
          <cell r="AE35">
            <v>470.34</v>
          </cell>
          <cell r="AF35">
            <v>763.05</v>
          </cell>
          <cell r="AG35">
            <v>204.53</v>
          </cell>
          <cell r="AH35">
            <v>747.41</v>
          </cell>
          <cell r="AI35">
            <v>1753.77</v>
          </cell>
          <cell r="AJ35">
            <v>621.78</v>
          </cell>
          <cell r="AK35">
            <v>5.4</v>
          </cell>
          <cell r="AL35">
            <v>72.97</v>
          </cell>
          <cell r="AM35">
            <v>172.1</v>
          </cell>
          <cell r="AN35">
            <v>196.98</v>
          </cell>
          <cell r="AO35">
            <v>127.76</v>
          </cell>
          <cell r="AP35">
            <v>24.19</v>
          </cell>
          <cell r="AQ35">
            <v>645.97</v>
          </cell>
          <cell r="AR35">
            <v>1197.02</v>
          </cell>
          <cell r="AS35">
            <v>384</v>
          </cell>
          <cell r="AT35">
            <v>384</v>
          </cell>
          <cell r="AU35">
            <v>1.68</v>
          </cell>
          <cell r="AV35">
            <v>0.21895687575907899</v>
          </cell>
          <cell r="AW35">
            <v>385.68</v>
          </cell>
          <cell r="AX35">
            <v>385.68</v>
          </cell>
          <cell r="AY35">
            <v>6791.43</v>
          </cell>
          <cell r="AZ35">
            <v>6791.43</v>
          </cell>
          <cell r="BA35">
            <v>11.0081702895524</v>
          </cell>
          <cell r="BB35">
            <v>1.45116490855278</v>
          </cell>
        </row>
        <row r="36">
          <cell r="A36">
            <v>2006</v>
          </cell>
          <cell r="B36" t="str">
            <v>H</v>
          </cell>
          <cell r="C36">
            <v>5466</v>
          </cell>
          <cell r="D36">
            <v>7587</v>
          </cell>
          <cell r="E36">
            <v>2649</v>
          </cell>
          <cell r="F36">
            <v>320</v>
          </cell>
          <cell r="G36">
            <v>763</v>
          </cell>
          <cell r="H36">
            <v>460</v>
          </cell>
          <cell r="I36">
            <v>741</v>
          </cell>
          <cell r="J36">
            <v>1192</v>
          </cell>
          <cell r="K36">
            <v>700</v>
          </cell>
          <cell r="L36">
            <v>230</v>
          </cell>
          <cell r="M36">
            <v>76</v>
          </cell>
          <cell r="N36">
            <v>88</v>
          </cell>
          <cell r="O36">
            <v>5</v>
          </cell>
          <cell r="P36">
            <v>14070</v>
          </cell>
          <cell r="Q36">
            <v>22306</v>
          </cell>
          <cell r="R36">
            <v>42583</v>
          </cell>
          <cell r="S36">
            <v>7.8814489571898995E-3</v>
          </cell>
          <cell r="T36">
            <v>6.62804797680243E-2</v>
          </cell>
          <cell r="U36">
            <v>0.279384673461684</v>
          </cell>
          <cell r="V36">
            <v>0.65529010238907803</v>
          </cell>
          <cell r="W36">
            <v>1.1462390670553899</v>
          </cell>
          <cell r="X36">
            <v>2.9794505494505499</v>
          </cell>
          <cell r="Y36">
            <v>5.9784075573549303E-3</v>
          </cell>
          <cell r="Z36">
            <v>6.0167785234899303E-2</v>
          </cell>
          <cell r="AA36">
            <v>0.26741428571428599</v>
          </cell>
          <cell r="AB36">
            <v>0.87399038461538503</v>
          </cell>
          <cell r="AC36">
            <v>2.0953030303030298</v>
          </cell>
          <cell r="AD36">
            <v>43.08</v>
          </cell>
          <cell r="AE36">
            <v>502.87</v>
          </cell>
          <cell r="AF36">
            <v>740.09</v>
          </cell>
          <cell r="AG36">
            <v>205.5</v>
          </cell>
          <cell r="AH36">
            <v>824.82</v>
          </cell>
          <cell r="AI36">
            <v>1573.41</v>
          </cell>
          <cell r="AJ36">
            <v>633.66</v>
          </cell>
          <cell r="AK36">
            <v>4.43</v>
          </cell>
          <cell r="AL36">
            <v>71.72</v>
          </cell>
          <cell r="AM36">
            <v>187.19</v>
          </cell>
          <cell r="AN36">
            <v>192.79</v>
          </cell>
          <cell r="AO36">
            <v>140.29</v>
          </cell>
          <cell r="AP36">
            <v>29.5</v>
          </cell>
          <cell r="AQ36">
            <v>663.16</v>
          </cell>
          <cell r="AR36">
            <v>1481.58</v>
          </cell>
          <cell r="AS36">
            <v>478.68</v>
          </cell>
          <cell r="AT36">
            <v>478.68</v>
          </cell>
          <cell r="AU36">
            <v>0.86</v>
          </cell>
          <cell r="AV36">
            <v>0.30423093789921302</v>
          </cell>
          <cell r="AW36">
            <v>479.54</v>
          </cell>
          <cell r="AX36">
            <v>479.54</v>
          </cell>
          <cell r="AY36">
            <v>7110.47</v>
          </cell>
          <cell r="AZ36">
            <v>7110.47</v>
          </cell>
          <cell r="BA36">
            <v>9.4966184748714202</v>
          </cell>
          <cell r="BB36">
            <v>1.5853589196872799</v>
          </cell>
        </row>
        <row r="37">
          <cell r="A37">
            <v>2007</v>
          </cell>
          <cell r="B37" t="str">
            <v>C</v>
          </cell>
          <cell r="C37">
            <v>3980</v>
          </cell>
          <cell r="D37">
            <v>7379</v>
          </cell>
          <cell r="E37">
            <v>2917</v>
          </cell>
          <cell r="F37">
            <v>423</v>
          </cell>
          <cell r="G37">
            <v>893</v>
          </cell>
          <cell r="H37">
            <v>486</v>
          </cell>
          <cell r="I37">
            <v>502</v>
          </cell>
          <cell r="J37">
            <v>1260</v>
          </cell>
          <cell r="K37">
            <v>766</v>
          </cell>
          <cell r="L37">
            <v>299</v>
          </cell>
          <cell r="M37">
            <v>69</v>
          </cell>
          <cell r="N37">
            <v>123</v>
          </cell>
          <cell r="O37">
            <v>12</v>
          </cell>
          <cell r="P37">
            <v>14623</v>
          </cell>
          <cell r="Q37">
            <v>22760</v>
          </cell>
          <cell r="R37">
            <v>41865</v>
          </cell>
          <cell r="S37">
            <v>7.9698492462311563E-3</v>
          </cell>
          <cell r="T37">
            <v>6.3684994582881904E-2</v>
          </cell>
          <cell r="U37">
            <v>0.24183470507544583</v>
          </cell>
          <cell r="V37">
            <v>0.54093749999999996</v>
          </cell>
          <cell r="W37">
            <v>1.0403669724770641</v>
          </cell>
          <cell r="X37">
            <v>3.1071985815602838</v>
          </cell>
          <cell r="Y37">
            <v>8.1474103585657369E-3</v>
          </cell>
          <cell r="Z37">
            <v>5.3455123113582206E-2</v>
          </cell>
          <cell r="AA37">
            <v>0.24174934725848565</v>
          </cell>
          <cell r="AB37">
            <v>0.82721739130434779</v>
          </cell>
          <cell r="AC37">
            <v>1.9003174603174604</v>
          </cell>
          <cell r="AD37">
            <v>31.72</v>
          </cell>
          <cell r="AE37">
            <v>470.25</v>
          </cell>
          <cell r="AF37">
            <v>705.19</v>
          </cell>
          <cell r="AG37">
            <v>224.6</v>
          </cell>
          <cell r="AH37">
            <v>857.8</v>
          </cell>
          <cell r="AI37">
            <v>1517.96</v>
          </cell>
          <cell r="AJ37">
            <v>660.38</v>
          </cell>
          <cell r="AK37">
            <v>4.09</v>
          </cell>
          <cell r="AL37">
            <v>67.3</v>
          </cell>
          <cell r="AM37">
            <v>185.18</v>
          </cell>
          <cell r="AN37">
            <v>224.26</v>
          </cell>
          <cell r="AO37">
            <v>135.22</v>
          </cell>
          <cell r="AP37">
            <v>30.62</v>
          </cell>
          <cell r="AQ37">
            <v>691</v>
          </cell>
          <cell r="AR37">
            <v>1574.19</v>
          </cell>
          <cell r="AS37">
            <v>599.71</v>
          </cell>
          <cell r="AT37">
            <v>599.71</v>
          </cell>
          <cell r="AU37">
            <v>1.19</v>
          </cell>
          <cell r="AV37">
            <v>0.39507628659516719</v>
          </cell>
          <cell r="AW37">
            <v>600.9</v>
          </cell>
          <cell r="AX37">
            <v>600.90000000000009</v>
          </cell>
          <cell r="AY37">
            <v>7289.66</v>
          </cell>
          <cell r="AZ37">
            <v>7289.66</v>
          </cell>
          <cell r="BA37">
            <v>8.7206572769953059</v>
          </cell>
          <cell r="BB37">
            <v>1.6019739793629431</v>
          </cell>
        </row>
        <row r="38">
          <cell r="A38">
            <v>2008</v>
          </cell>
          <cell r="B38" t="str">
            <v>P</v>
          </cell>
          <cell r="C38">
            <v>3980</v>
          </cell>
          <cell r="D38">
            <v>7104.6323529411457</v>
          </cell>
          <cell r="E38">
            <v>3275.0463283878862</v>
          </cell>
          <cell r="F38">
            <v>428.55051306011239</v>
          </cell>
          <cell r="G38">
            <v>882.86174336465774</v>
          </cell>
          <cell r="H38">
            <v>605.17999999999995</v>
          </cell>
          <cell r="I38">
            <v>502</v>
          </cell>
          <cell r="J38">
            <v>1344.8850806451665</v>
          </cell>
          <cell r="K38">
            <v>833.80399467593656</v>
          </cell>
          <cell r="L38">
            <v>277.12803448650357</v>
          </cell>
          <cell r="M38">
            <v>78.659274193548299</v>
          </cell>
          <cell r="N38">
            <v>123</v>
          </cell>
          <cell r="O38">
            <v>12</v>
          </cell>
          <cell r="P38">
            <v>14965.747321754956</v>
          </cell>
          <cell r="Q38">
            <v>23974.737791172094</v>
          </cell>
          <cell r="R38">
            <v>43422.485112927054</v>
          </cell>
          <cell r="S38">
            <v>7.9698492462311563E-3</v>
          </cell>
          <cell r="T38">
            <v>6.3684994582881904E-2</v>
          </cell>
          <cell r="U38">
            <v>0.24183470507544583</v>
          </cell>
          <cell r="V38">
            <v>0.54093749999999996</v>
          </cell>
          <cell r="W38">
            <v>1.0403669724770641</v>
          </cell>
          <cell r="X38">
            <v>3.1071985815602838</v>
          </cell>
          <cell r="Y38">
            <v>8.1474103585657369E-3</v>
          </cell>
          <cell r="Z38">
            <v>5.3455123113582206E-2</v>
          </cell>
          <cell r="AA38">
            <v>0.24174934725848565</v>
          </cell>
          <cell r="AB38">
            <v>0.82721739130434779</v>
          </cell>
          <cell r="AC38">
            <v>1.9003174603174604</v>
          </cell>
          <cell r="AD38">
            <v>31.72</v>
          </cell>
          <cell r="AE38">
            <v>452.4584729104244</v>
          </cell>
          <cell r="AF38">
            <v>792.01986293410619</v>
          </cell>
          <cell r="AG38">
            <v>231.59181903005617</v>
          </cell>
          <cell r="AH38">
            <v>923.97857810434721</v>
          </cell>
          <cell r="AI38">
            <v>1536.4021276595747</v>
          </cell>
          <cell r="AJ38">
            <v>669.71095588231663</v>
          </cell>
          <cell r="AK38">
            <v>4.09</v>
          </cell>
          <cell r="AL38">
            <v>71.890997559507312</v>
          </cell>
          <cell r="AM38">
            <v>201.57157145442551</v>
          </cell>
          <cell r="AN38">
            <v>236.40201724325178</v>
          </cell>
          <cell r="AO38">
            <v>138.75376408090114</v>
          </cell>
          <cell r="AP38">
            <v>30.62</v>
          </cell>
          <cell r="AQ38">
            <v>700.33095588231663</v>
          </cell>
          <cell r="AR38">
            <v>1716.2554268067609</v>
          </cell>
          <cell r="AS38">
            <v>629.92487234042562</v>
          </cell>
          <cell r="AT38">
            <v>590.66399999998976</v>
          </cell>
          <cell r="AU38">
            <v>1.19</v>
          </cell>
          <cell r="AV38">
            <v>0.3496536122471901</v>
          </cell>
          <cell r="AW38">
            <v>631.11487234042568</v>
          </cell>
          <cell r="AX38">
            <v>591.85399999998981</v>
          </cell>
          <cell r="AY38">
            <v>7668.5804660060985</v>
          </cell>
          <cell r="AZ38">
            <v>7629.319593665663</v>
          </cell>
          <cell r="BA38">
            <v>8.7206572769953059</v>
          </cell>
          <cell r="BB38">
            <v>1.6019739793629431</v>
          </cell>
        </row>
        <row r="39">
          <cell r="A39">
            <v>2009</v>
          </cell>
          <cell r="B39" t="str">
            <v>P</v>
          </cell>
          <cell r="C39">
            <v>3980</v>
          </cell>
          <cell r="D39">
            <v>7210.7941176470486</v>
          </cell>
          <cell r="E39">
            <v>3292.9023480508426</v>
          </cell>
          <cell r="F39">
            <v>438.31257429687133</v>
          </cell>
          <cell r="G39">
            <v>902.85408754539276</v>
          </cell>
          <cell r="H39">
            <v>619.02153846154033</v>
          </cell>
          <cell r="I39">
            <v>502</v>
          </cell>
          <cell r="J39">
            <v>1320.2474340175977</v>
          </cell>
          <cell r="K39">
            <v>832.5095155630172</v>
          </cell>
          <cell r="L39">
            <v>280.03570014660318</v>
          </cell>
          <cell r="M39">
            <v>79.54013929618759</v>
          </cell>
          <cell r="N39">
            <v>123</v>
          </cell>
          <cell r="O39">
            <v>12</v>
          </cell>
          <cell r="P39">
            <v>15111.2174550251</v>
          </cell>
          <cell r="Q39">
            <v>24207.777159445326</v>
          </cell>
          <cell r="R39">
            <v>43800.99461447043</v>
          </cell>
          <cell r="S39">
            <v>7.9698492462311563E-3</v>
          </cell>
          <cell r="T39">
            <v>6.3684994582881904E-2</v>
          </cell>
          <cell r="U39">
            <v>0.24183470507544583</v>
          </cell>
          <cell r="V39">
            <v>0.54093749999999996</v>
          </cell>
          <cell r="W39">
            <v>1.0403669724770641</v>
          </cell>
          <cell r="X39">
            <v>3.1071985815602838</v>
          </cell>
          <cell r="Y39">
            <v>8.1474103585657369E-3</v>
          </cell>
          <cell r="Z39">
            <v>5.3455123113582206E-2</v>
          </cell>
          <cell r="AA39">
            <v>0.24174934725848565</v>
          </cell>
          <cell r="AB39">
            <v>0.82721739130434779</v>
          </cell>
          <cell r="AC39">
            <v>1.9003174603174604</v>
          </cell>
          <cell r="AD39">
            <v>31.72</v>
          </cell>
          <cell r="AE39">
            <v>459.21938432062899</v>
          </cell>
          <cell r="AF39">
            <v>796.33806818311859</v>
          </cell>
          <cell r="AG39">
            <v>236.70007377683399</v>
          </cell>
          <cell r="AH39">
            <v>928.49637115047926</v>
          </cell>
          <cell r="AI39">
            <v>1680.0021167485011</v>
          </cell>
          <cell r="AJ39">
            <v>687.50465686270297</v>
          </cell>
          <cell r="AK39">
            <v>4.09</v>
          </cell>
          <cell r="AL39">
            <v>70.573989125801688</v>
          </cell>
          <cell r="AM39">
            <v>201.25863197383751</v>
          </cell>
          <cell r="AN39">
            <v>230.6989625752766</v>
          </cell>
          <cell r="AO39">
            <v>146.05124860354687</v>
          </cell>
          <cell r="AP39">
            <v>30.62</v>
          </cell>
          <cell r="AQ39">
            <v>718.12465686270298</v>
          </cell>
          <cell r="AR39">
            <v>1732.9377815395756</v>
          </cell>
          <cell r="AS39">
            <v>688.80086786688537</v>
          </cell>
          <cell r="AT39">
            <v>646.62200000000303</v>
          </cell>
          <cell r="AU39">
            <v>1.19</v>
          </cell>
          <cell r="AV39">
            <v>0.37236494942117865</v>
          </cell>
          <cell r="AW39">
            <v>689.99086786688542</v>
          </cell>
          <cell r="AX39">
            <v>647.81200000000308</v>
          </cell>
          <cell r="AY39">
            <v>7926.2021527271881</v>
          </cell>
          <cell r="AZ39">
            <v>7884.0232848603055</v>
          </cell>
          <cell r="BA39">
            <v>8.7206572769953059</v>
          </cell>
          <cell r="BB39">
            <v>1.6019739793629431</v>
          </cell>
        </row>
        <row r="40">
          <cell r="A40">
            <v>2010</v>
          </cell>
          <cell r="B40" t="str">
            <v>P</v>
          </cell>
          <cell r="C40">
            <v>3980</v>
          </cell>
          <cell r="D40">
            <v>7316.9558823529223</v>
          </cell>
          <cell r="E40">
            <v>3328.8907319253517</v>
          </cell>
          <cell r="F40">
            <v>450.35524076118247</v>
          </cell>
          <cell r="G40">
            <v>921.04932656449989</v>
          </cell>
          <cell r="H40">
            <v>632.86307692307673</v>
          </cell>
          <cell r="I40">
            <v>502</v>
          </cell>
          <cell r="J40">
            <v>1295.6097873900362</v>
          </cell>
          <cell r="K40">
            <v>840.10039229144866</v>
          </cell>
          <cell r="L40">
            <v>284.39263864919099</v>
          </cell>
          <cell r="M40">
            <v>80.421004398826881</v>
          </cell>
          <cell r="N40">
            <v>123</v>
          </cell>
          <cell r="O40">
            <v>12</v>
          </cell>
          <cell r="P40">
            <v>15285.638081256537</v>
          </cell>
          <cell r="Q40">
            <v>24487.194464132277</v>
          </cell>
          <cell r="R40">
            <v>44254.83254538881</v>
          </cell>
          <cell r="S40">
            <v>7.9698492462311563E-3</v>
          </cell>
          <cell r="T40">
            <v>6.3684994582881904E-2</v>
          </cell>
          <cell r="U40">
            <v>0.24183470507544583</v>
          </cell>
          <cell r="V40">
            <v>0.54093749999999996</v>
          </cell>
          <cell r="W40">
            <v>1.0403669724770641</v>
          </cell>
          <cell r="X40">
            <v>3.1071985815602838</v>
          </cell>
          <cell r="Y40">
            <v>8.1474103585657369E-3</v>
          </cell>
          <cell r="Z40">
            <v>5.3455123113582206E-2</v>
          </cell>
          <cell r="AA40">
            <v>0.24174934725848565</v>
          </cell>
          <cell r="AB40">
            <v>0.82721739130434779</v>
          </cell>
          <cell r="AC40">
            <v>1.9003174603174604</v>
          </cell>
          <cell r="AD40">
            <v>31.72</v>
          </cell>
          <cell r="AE40">
            <v>465.98029573083176</v>
          </cell>
          <cell r="AF40">
            <v>805.0413083835524</v>
          </cell>
          <cell r="AG40">
            <v>243.12104139086938</v>
          </cell>
          <cell r="AH40">
            <v>948.39719315769605</v>
          </cell>
          <cell r="AI40">
            <v>1835.731587561377</v>
          </cell>
          <cell r="AJ40">
            <v>705.2983578430966</v>
          </cell>
          <cell r="AK40">
            <v>4.09</v>
          </cell>
          <cell r="AL40">
            <v>69.256980692096448</v>
          </cell>
          <cell r="AM40">
            <v>203.09372146805543</v>
          </cell>
          <cell r="AN40">
            <v>233.82887059865357</v>
          </cell>
          <cell r="AO40">
            <v>151.23932237117702</v>
          </cell>
          <cell r="AP40">
            <v>30.62</v>
          </cell>
          <cell r="AQ40">
            <v>735.9183578430966</v>
          </cell>
          <cell r="AR40">
            <v>1752.940146933089</v>
          </cell>
          <cell r="AS40">
            <v>752.64995090016453</v>
          </cell>
          <cell r="AT40">
            <v>702.58000000000175</v>
          </cell>
          <cell r="AU40">
            <v>1.19</v>
          </cell>
          <cell r="AV40">
            <v>0.36100928083418438</v>
          </cell>
          <cell r="AW40">
            <v>753.83995090016458</v>
          </cell>
          <cell r="AX40">
            <v>703.7700000000018</v>
          </cell>
          <cell r="AY40">
            <v>8234.1987770306587</v>
          </cell>
          <cell r="AZ40">
            <v>8184.1288261304962</v>
          </cell>
          <cell r="BA40">
            <v>8.7206572769953059</v>
          </cell>
          <cell r="BB40">
            <v>1.6019739793629431</v>
          </cell>
        </row>
        <row r="41">
          <cell r="A41">
            <v>2011</v>
          </cell>
          <cell r="B41" t="str">
            <v>P</v>
          </cell>
          <cell r="C41">
            <v>3980</v>
          </cell>
          <cell r="D41">
            <v>7423.1176470587961</v>
          </cell>
          <cell r="E41">
            <v>3364.8791157998598</v>
          </cell>
          <cell r="F41">
            <v>462.39790722549367</v>
          </cell>
          <cell r="G41">
            <v>939.24456558360703</v>
          </cell>
          <cell r="H41">
            <v>646.70461538461677</v>
          </cell>
          <cell r="I41">
            <v>502</v>
          </cell>
          <cell r="J41">
            <v>1270.9721407624675</v>
          </cell>
          <cell r="K41">
            <v>847.69126901988</v>
          </cell>
          <cell r="L41">
            <v>288.74957715177879</v>
          </cell>
          <cell r="M41">
            <v>81.301869501466172</v>
          </cell>
          <cell r="N41">
            <v>123</v>
          </cell>
          <cell r="O41">
            <v>12</v>
          </cell>
          <cell r="P41">
            <v>15460.058707487966</v>
          </cell>
          <cell r="Q41">
            <v>24766.611768819213</v>
          </cell>
          <cell r="R41">
            <v>44708.670476307176</v>
          </cell>
          <cell r="S41">
            <v>7.9698492462311563E-3</v>
          </cell>
          <cell r="T41">
            <v>6.3684994582881904E-2</v>
          </cell>
          <cell r="U41">
            <v>0.24183470507544583</v>
          </cell>
          <cell r="V41">
            <v>0.54093749999999996</v>
          </cell>
          <cell r="W41">
            <v>1.0403669724770641</v>
          </cell>
          <cell r="X41">
            <v>3.1071985815602838</v>
          </cell>
          <cell r="Y41">
            <v>8.1474103585657369E-3</v>
          </cell>
          <cell r="Z41">
            <v>5.3455123113582206E-2</v>
          </cell>
          <cell r="AA41">
            <v>0.24174934725848565</v>
          </cell>
          <cell r="AB41">
            <v>0.82721739130434779</v>
          </cell>
          <cell r="AC41">
            <v>1.9003174603174604</v>
          </cell>
          <cell r="AD41">
            <v>31.72</v>
          </cell>
          <cell r="AE41">
            <v>472.74120714103452</v>
          </cell>
          <cell r="AF41">
            <v>813.74454858398599</v>
          </cell>
          <cell r="AG41">
            <v>249.63537128140771</v>
          </cell>
          <cell r="AH41">
            <v>967.32691888950103</v>
          </cell>
          <cell r="AI41">
            <v>1942.7013606655782</v>
          </cell>
          <cell r="AJ41">
            <v>723.09205882348294</v>
          </cell>
          <cell r="AK41">
            <v>4.09</v>
          </cell>
          <cell r="AL41">
            <v>67.939972258390839</v>
          </cell>
          <cell r="AM41">
            <v>204.92881096227336</v>
          </cell>
          <cell r="AN41">
            <v>237.43300590083771</v>
          </cell>
          <cell r="AO41">
            <v>152.9132457059068</v>
          </cell>
          <cell r="AP41">
            <v>30.62</v>
          </cell>
          <cell r="AQ41">
            <v>753.71205882348295</v>
          </cell>
          <cell r="AR41">
            <v>1772.9425123266014</v>
          </cell>
          <cell r="AS41">
            <v>796.50755787288699</v>
          </cell>
          <cell r="AT41">
            <v>758.53800000000047</v>
          </cell>
          <cell r="AU41">
            <v>1.19</v>
          </cell>
          <cell r="AV41">
            <v>0.36668711512768148</v>
          </cell>
          <cell r="AW41">
            <v>797.69755787288705</v>
          </cell>
          <cell r="AX41">
            <v>759.72800000000052</v>
          </cell>
          <cell r="AY41">
            <v>8469.5265704118883</v>
          </cell>
          <cell r="AZ41">
            <v>8431.5570125390022</v>
          </cell>
          <cell r="BA41">
            <v>8.7206572769953059</v>
          </cell>
          <cell r="BB41">
            <v>1.6019739793629431</v>
          </cell>
        </row>
        <row r="42">
          <cell r="A42">
            <v>2012</v>
          </cell>
          <cell r="B42" t="str">
            <v>P</v>
          </cell>
          <cell r="C42">
            <v>3980</v>
          </cell>
          <cell r="D42">
            <v>7529.2794117646699</v>
          </cell>
          <cell r="E42">
            <v>3400.8674996743684</v>
          </cell>
          <cell r="F42">
            <v>474.44057368980486</v>
          </cell>
          <cell r="G42">
            <v>957.43980460271405</v>
          </cell>
          <cell r="H42">
            <v>660.54615384615681</v>
          </cell>
          <cell r="I42">
            <v>502</v>
          </cell>
          <cell r="J42">
            <v>1246.3344941348987</v>
          </cell>
          <cell r="K42">
            <v>855.28214574831168</v>
          </cell>
          <cell r="L42">
            <v>293.1065156543666</v>
          </cell>
          <cell r="M42">
            <v>82.182734604105462</v>
          </cell>
          <cell r="N42">
            <v>123</v>
          </cell>
          <cell r="O42">
            <v>12</v>
          </cell>
          <cell r="P42">
            <v>15634.479333719395</v>
          </cell>
          <cell r="Q42">
            <v>25046.029073506154</v>
          </cell>
          <cell r="R42">
            <v>45162.508407225549</v>
          </cell>
          <cell r="S42">
            <v>7.9698492462311563E-3</v>
          </cell>
          <cell r="T42">
            <v>6.3684994582881904E-2</v>
          </cell>
          <cell r="U42">
            <v>0.24183470507544583</v>
          </cell>
          <cell r="V42">
            <v>0.54093749999999996</v>
          </cell>
          <cell r="W42">
            <v>1.0403669724770641</v>
          </cell>
          <cell r="X42">
            <v>3.1071985815602838</v>
          </cell>
          <cell r="Y42">
            <v>8.1474103585657369E-3</v>
          </cell>
          <cell r="Z42">
            <v>5.3455123113582206E-2</v>
          </cell>
          <cell r="AA42">
            <v>0.24174934725848565</v>
          </cell>
          <cell r="AB42">
            <v>0.82721739130434779</v>
          </cell>
          <cell r="AC42">
            <v>1.9003174603174604</v>
          </cell>
          <cell r="AD42">
            <v>31.72</v>
          </cell>
          <cell r="AE42">
            <v>479.50211855123723</v>
          </cell>
          <cell r="AF42">
            <v>822.4477887844198</v>
          </cell>
          <cell r="AG42">
            <v>256.14970117194605</v>
          </cell>
          <cell r="AH42">
            <v>986.25664462130612</v>
          </cell>
          <cell r="AI42">
            <v>1985.7097693398839</v>
          </cell>
          <cell r="AJ42">
            <v>740.88575980386929</v>
          </cell>
          <cell r="AK42">
            <v>4.09</v>
          </cell>
          <cell r="AL42">
            <v>66.622963824685215</v>
          </cell>
          <cell r="AM42">
            <v>206.76390045649134</v>
          </cell>
          <cell r="AN42">
            <v>241.03714120302186</v>
          </cell>
          <cell r="AO42">
            <v>154.58716904063658</v>
          </cell>
          <cell r="AP42">
            <v>30.62</v>
          </cell>
          <cell r="AQ42">
            <v>771.5057598038693</v>
          </cell>
          <cell r="AR42">
            <v>1792.9448777201139</v>
          </cell>
          <cell r="AS42">
            <v>814.14100542935239</v>
          </cell>
          <cell r="AT42">
            <v>814.49599999999919</v>
          </cell>
          <cell r="AU42">
            <v>1.19</v>
          </cell>
          <cell r="AV42">
            <v>0.36384819798093293</v>
          </cell>
          <cell r="AW42">
            <v>815.33100542935244</v>
          </cell>
          <cell r="AX42">
            <v>815.68599999999924</v>
          </cell>
          <cell r="AY42">
            <v>8614.668839946964</v>
          </cell>
          <cell r="AZ42">
            <v>8615.0238345176112</v>
          </cell>
          <cell r="BA42">
            <v>8.7206572769953059</v>
          </cell>
          <cell r="BB42">
            <v>1.6019739793629431</v>
          </cell>
        </row>
        <row r="43">
          <cell r="A43">
            <v>2013</v>
          </cell>
          <cell r="B43" t="str">
            <v>P</v>
          </cell>
          <cell r="C43">
            <v>3980</v>
          </cell>
          <cell r="D43">
            <v>7635.4411764705728</v>
          </cell>
          <cell r="E43">
            <v>3436.8558835488761</v>
          </cell>
          <cell r="F43">
            <v>486.48324015411612</v>
          </cell>
          <cell r="G43">
            <v>975.63504362182096</v>
          </cell>
          <cell r="H43">
            <v>674.38769230769321</v>
          </cell>
          <cell r="I43">
            <v>502</v>
          </cell>
          <cell r="J43">
            <v>1221.6968475073372</v>
          </cell>
          <cell r="K43">
            <v>862.87302247674324</v>
          </cell>
          <cell r="L43">
            <v>297.46345415695453</v>
          </cell>
          <cell r="M43">
            <v>83.063599706744753</v>
          </cell>
          <cell r="N43">
            <v>123</v>
          </cell>
          <cell r="O43">
            <v>12</v>
          </cell>
          <cell r="P43">
            <v>15808.899959950857</v>
          </cell>
          <cell r="Q43">
            <v>25325.446378193144</v>
          </cell>
          <cell r="R43">
            <v>45616.346338144001</v>
          </cell>
          <cell r="S43">
            <v>7.9698492462311563E-3</v>
          </cell>
          <cell r="T43">
            <v>6.3684994582881904E-2</v>
          </cell>
          <cell r="U43">
            <v>0.24183470507544583</v>
          </cell>
          <cell r="V43">
            <v>0.54093749999999996</v>
          </cell>
          <cell r="W43">
            <v>1.0403669724770641</v>
          </cell>
          <cell r="X43">
            <v>3.1071985815602838</v>
          </cell>
          <cell r="Y43">
            <v>8.1474103585657369E-3</v>
          </cell>
          <cell r="Z43">
            <v>5.3455123113582206E-2</v>
          </cell>
          <cell r="AA43">
            <v>0.24174934725848565</v>
          </cell>
          <cell r="AB43">
            <v>0.82721739130434779</v>
          </cell>
          <cell r="AC43">
            <v>1.9003174603174604</v>
          </cell>
          <cell r="AD43">
            <v>31.72</v>
          </cell>
          <cell r="AE43">
            <v>486.26302996144187</v>
          </cell>
          <cell r="AF43">
            <v>831.15102898485327</v>
          </cell>
          <cell r="AG43">
            <v>262.66403106248441</v>
          </cell>
          <cell r="AH43">
            <v>1005.186370353111</v>
          </cell>
          <cell r="AI43">
            <v>2028.7181780141891</v>
          </cell>
          <cell r="AJ43">
            <v>758.67946078425564</v>
          </cell>
          <cell r="AK43">
            <v>4.09</v>
          </cell>
          <cell r="AL43">
            <v>65.305955390979975</v>
          </cell>
          <cell r="AM43">
            <v>208.5989899507093</v>
          </cell>
          <cell r="AN43">
            <v>244.64127650520606</v>
          </cell>
          <cell r="AO43">
            <v>156.26109237536636</v>
          </cell>
          <cell r="AP43">
            <v>30.62</v>
          </cell>
          <cell r="AQ43">
            <v>789.29946078425564</v>
          </cell>
          <cell r="AR43">
            <v>1812.9472431136303</v>
          </cell>
          <cell r="AS43">
            <v>831.77445298581745</v>
          </cell>
          <cell r="AT43">
            <v>870.4539999999979</v>
          </cell>
          <cell r="AU43">
            <v>1.19</v>
          </cell>
          <cell r="AV43">
            <v>0.36526765655430721</v>
          </cell>
          <cell r="AW43">
            <v>832.9644529858175</v>
          </cell>
          <cell r="AX43">
            <v>871.64399999999796</v>
          </cell>
          <cell r="AY43">
            <v>8759.8111094820451</v>
          </cell>
          <cell r="AZ43">
            <v>8798.4906564962257</v>
          </cell>
          <cell r="BA43">
            <v>8.7206572769953059</v>
          </cell>
          <cell r="BB43">
            <v>1.6019739793629431</v>
          </cell>
        </row>
        <row r="44">
          <cell r="A44">
            <v>2014</v>
          </cell>
          <cell r="B44" t="str">
            <v>P</v>
          </cell>
          <cell r="C44">
            <v>3980</v>
          </cell>
          <cell r="D44">
            <v>7741.6029411764466</v>
          </cell>
          <cell r="E44">
            <v>3472.8442674233856</v>
          </cell>
          <cell r="F44">
            <v>498.52590661842731</v>
          </cell>
          <cell r="G44">
            <v>993.83028264092798</v>
          </cell>
          <cell r="H44">
            <v>688.22923076923325</v>
          </cell>
          <cell r="I44">
            <v>502</v>
          </cell>
          <cell r="J44">
            <v>1197.0592008797685</v>
          </cell>
          <cell r="K44">
            <v>870.46389920517458</v>
          </cell>
          <cell r="L44">
            <v>301.82039265954239</v>
          </cell>
          <cell r="M44">
            <v>83.944464809384044</v>
          </cell>
          <cell r="N44">
            <v>123</v>
          </cell>
          <cell r="O44">
            <v>12</v>
          </cell>
          <cell r="P44">
            <v>15983.32058618229</v>
          </cell>
          <cell r="Q44">
            <v>25604.863682880092</v>
          </cell>
          <cell r="R44">
            <v>46070.184269062382</v>
          </cell>
          <cell r="S44">
            <v>7.9698492462311563E-3</v>
          </cell>
          <cell r="T44">
            <v>6.3684994582881904E-2</v>
          </cell>
          <cell r="U44">
            <v>0.24183470507544583</v>
          </cell>
          <cell r="V44">
            <v>0.54093749999999996</v>
          </cell>
          <cell r="W44">
            <v>1.0403669724770641</v>
          </cell>
          <cell r="X44">
            <v>3.1071985815602838</v>
          </cell>
          <cell r="Y44">
            <v>8.1474103585657369E-3</v>
          </cell>
          <cell r="Z44">
            <v>5.3455123113582206E-2</v>
          </cell>
          <cell r="AA44">
            <v>0.24174934725848565</v>
          </cell>
          <cell r="AB44">
            <v>0.82721739130434779</v>
          </cell>
          <cell r="AC44">
            <v>1.9003174603174604</v>
          </cell>
          <cell r="AD44">
            <v>31.72</v>
          </cell>
          <cell r="AE44">
            <v>493.02394137164464</v>
          </cell>
          <cell r="AF44">
            <v>839.85426918528719</v>
          </cell>
          <cell r="AG44">
            <v>269.17836095302277</v>
          </cell>
          <cell r="AH44">
            <v>1024.1160960849159</v>
          </cell>
          <cell r="AI44">
            <v>2071.726586688495</v>
          </cell>
          <cell r="AJ44">
            <v>776.47316176464199</v>
          </cell>
          <cell r="AK44">
            <v>4.09</v>
          </cell>
          <cell r="AL44">
            <v>63.988946957274358</v>
          </cell>
          <cell r="AM44">
            <v>210.43407944492719</v>
          </cell>
          <cell r="AN44">
            <v>248.24541180739033</v>
          </cell>
          <cell r="AO44">
            <v>157.93501571009614</v>
          </cell>
          <cell r="AP44">
            <v>30.62</v>
          </cell>
          <cell r="AQ44">
            <v>807.09316176464199</v>
          </cell>
          <cell r="AR44">
            <v>1832.9496085071432</v>
          </cell>
          <cell r="AS44">
            <v>849.40790054228285</v>
          </cell>
          <cell r="AT44">
            <v>926.41199999999662</v>
          </cell>
          <cell r="AU44">
            <v>1.19</v>
          </cell>
          <cell r="AV44">
            <v>0.36455792726762004</v>
          </cell>
          <cell r="AW44">
            <v>850.5979005422829</v>
          </cell>
          <cell r="AX44">
            <v>927.60199999999668</v>
          </cell>
          <cell r="AY44">
            <v>8904.9533790171208</v>
          </cell>
          <cell r="AZ44">
            <v>8981.9574784748347</v>
          </cell>
          <cell r="BA44">
            <v>8.7206572769953059</v>
          </cell>
          <cell r="BB44">
            <v>1.6019739793629431</v>
          </cell>
        </row>
        <row r="45">
          <cell r="A45">
            <v>2015</v>
          </cell>
          <cell r="B45" t="str">
            <v>P</v>
          </cell>
          <cell r="C45">
            <v>3980</v>
          </cell>
          <cell r="D45">
            <v>7847.7647058823204</v>
          </cell>
          <cell r="E45">
            <v>3508.8326512978933</v>
          </cell>
          <cell r="F45">
            <v>510.5685730827384</v>
          </cell>
          <cell r="G45">
            <v>1012.0255216600351</v>
          </cell>
          <cell r="H45">
            <v>702.07076923076966</v>
          </cell>
          <cell r="I45">
            <v>502</v>
          </cell>
          <cell r="J45">
            <v>1172.4215542521997</v>
          </cell>
          <cell r="K45">
            <v>878.05477593360615</v>
          </cell>
          <cell r="L45">
            <v>306.1773311621302</v>
          </cell>
          <cell r="M45">
            <v>84.825329912023335</v>
          </cell>
          <cell r="N45">
            <v>123</v>
          </cell>
          <cell r="O45">
            <v>12</v>
          </cell>
          <cell r="P45">
            <v>16157.741212413715</v>
          </cell>
          <cell r="Q45">
            <v>25884.280987567025</v>
          </cell>
          <cell r="R45">
            <v>46524.02219998074</v>
          </cell>
          <cell r="S45">
            <v>7.9698492462311563E-3</v>
          </cell>
          <cell r="T45">
            <v>6.3684994582881904E-2</v>
          </cell>
          <cell r="U45">
            <v>0.24183470507544583</v>
          </cell>
          <cell r="V45">
            <v>0.54093749999999996</v>
          </cell>
          <cell r="W45">
            <v>1.0403669724770641</v>
          </cell>
          <cell r="X45">
            <v>3.1071985815602838</v>
          </cell>
          <cell r="Y45">
            <v>8.1474103585657369E-3</v>
          </cell>
          <cell r="Z45">
            <v>5.3455123113582206E-2</v>
          </cell>
          <cell r="AA45">
            <v>0.24174934725848565</v>
          </cell>
          <cell r="AB45">
            <v>0.82721739130434779</v>
          </cell>
          <cell r="AC45">
            <v>1.9003174603174604</v>
          </cell>
          <cell r="AD45">
            <v>31.72</v>
          </cell>
          <cell r="AE45">
            <v>499.78485278184735</v>
          </cell>
          <cell r="AF45">
            <v>848.55750938572066</v>
          </cell>
          <cell r="AG45">
            <v>275.69269084356102</v>
          </cell>
          <cell r="AH45">
            <v>1043.0458218167207</v>
          </cell>
          <cell r="AI45">
            <v>2114.7349953627986</v>
          </cell>
          <cell r="AJ45">
            <v>794.26686274503561</v>
          </cell>
          <cell r="AK45">
            <v>4.09</v>
          </cell>
          <cell r="AL45">
            <v>62.671938523568734</v>
          </cell>
          <cell r="AM45">
            <v>212.26916893914517</v>
          </cell>
          <cell r="AN45">
            <v>251.84954710957447</v>
          </cell>
          <cell r="AO45">
            <v>159.60893904482592</v>
          </cell>
          <cell r="AP45">
            <v>30.62</v>
          </cell>
          <cell r="AQ45">
            <v>824.88686274503561</v>
          </cell>
          <cell r="AR45">
            <v>1852.9519739006553</v>
          </cell>
          <cell r="AS45">
            <v>867.04134809874733</v>
          </cell>
          <cell r="AT45">
            <v>982.36999999999534</v>
          </cell>
          <cell r="AU45">
            <v>1.19</v>
          </cell>
          <cell r="AV45">
            <v>0.3649127919109636</v>
          </cell>
          <cell r="AW45">
            <v>868.23134809874739</v>
          </cell>
          <cell r="AX45">
            <v>983.5599999999954</v>
          </cell>
          <cell r="AY45">
            <v>9050.0956485522001</v>
          </cell>
          <cell r="AZ45">
            <v>9165.4243004534474</v>
          </cell>
          <cell r="BA45">
            <v>8.7206572769953059</v>
          </cell>
          <cell r="BB45">
            <v>1.6019739793629431</v>
          </cell>
        </row>
        <row r="46">
          <cell r="A46">
            <v>2016</v>
          </cell>
          <cell r="B46" t="str">
            <v>P</v>
          </cell>
          <cell r="C46">
            <v>3980</v>
          </cell>
          <cell r="D46">
            <v>7953.9264705882233</v>
          </cell>
          <cell r="E46">
            <v>3544.8210351724028</v>
          </cell>
          <cell r="F46">
            <v>522.61123954704954</v>
          </cell>
          <cell r="G46">
            <v>1030.2207606791424</v>
          </cell>
          <cell r="H46">
            <v>715.9123076923097</v>
          </cell>
          <cell r="I46">
            <v>502</v>
          </cell>
          <cell r="J46">
            <v>1147.7839076246382</v>
          </cell>
          <cell r="K46">
            <v>885.64565266203783</v>
          </cell>
          <cell r="L46">
            <v>310.53426966471807</v>
          </cell>
          <cell r="M46">
            <v>85.706195014662626</v>
          </cell>
          <cell r="N46">
            <v>123</v>
          </cell>
          <cell r="O46">
            <v>12</v>
          </cell>
          <cell r="P46">
            <v>16332.161838645185</v>
          </cell>
          <cell r="Q46">
            <v>26163.698292254026</v>
          </cell>
          <cell r="R46">
            <v>46977.860130899207</v>
          </cell>
          <cell r="S46">
            <v>7.9698492462311563E-3</v>
          </cell>
          <cell r="T46">
            <v>6.3684994582881904E-2</v>
          </cell>
          <cell r="U46">
            <v>0.24183470507544583</v>
          </cell>
          <cell r="V46">
            <v>0.54093749999999996</v>
          </cell>
          <cell r="W46">
            <v>1.0403669724770641</v>
          </cell>
          <cell r="X46">
            <v>3.1071985815602838</v>
          </cell>
          <cell r="Y46">
            <v>8.1474103585657369E-3</v>
          </cell>
          <cell r="Z46">
            <v>5.3455123113582206E-2</v>
          </cell>
          <cell r="AA46">
            <v>0.24174934725848565</v>
          </cell>
          <cell r="AB46">
            <v>0.82721739130434779</v>
          </cell>
          <cell r="AC46">
            <v>1.9003174603174604</v>
          </cell>
          <cell r="AD46">
            <v>31.72</v>
          </cell>
          <cell r="AE46">
            <v>506.54576419205199</v>
          </cell>
          <cell r="AF46">
            <v>857.26074958615459</v>
          </cell>
          <cell r="AG46">
            <v>282.20702073409933</v>
          </cell>
          <cell r="AH46">
            <v>1061.9755475485258</v>
          </cell>
          <cell r="AI46">
            <v>2157.7434040371022</v>
          </cell>
          <cell r="AJ46">
            <v>812.06056372542196</v>
          </cell>
          <cell r="AK46">
            <v>4.09</v>
          </cell>
          <cell r="AL46">
            <v>61.354930089863501</v>
          </cell>
          <cell r="AM46">
            <v>214.10425843336316</v>
          </cell>
          <cell r="AN46">
            <v>255.45368241175868</v>
          </cell>
          <cell r="AO46">
            <v>161.2828623795557</v>
          </cell>
          <cell r="AP46">
            <v>30.62</v>
          </cell>
          <cell r="AQ46">
            <v>842.68056372542196</v>
          </cell>
          <cell r="AR46">
            <v>1872.9543392941723</v>
          </cell>
          <cell r="AS46">
            <v>884.67479565521182</v>
          </cell>
          <cell r="AT46">
            <v>1038.3279999999941</v>
          </cell>
          <cell r="AU46">
            <v>1.19</v>
          </cell>
          <cell r="AV46">
            <v>0.36473535958929182</v>
          </cell>
          <cell r="AW46">
            <v>885.86479565521188</v>
          </cell>
          <cell r="AX46">
            <v>1039.5179999999941</v>
          </cell>
          <cell r="AY46">
            <v>9195.2379180872813</v>
          </cell>
          <cell r="AZ46">
            <v>9348.8911224320636</v>
          </cell>
          <cell r="BA46">
            <v>8.7206572769953059</v>
          </cell>
          <cell r="BB46">
            <v>1.6019739793629431</v>
          </cell>
        </row>
        <row r="47">
          <cell r="A47">
            <v>2017</v>
          </cell>
          <cell r="B47" t="str">
            <v>P</v>
          </cell>
          <cell r="C47">
            <v>3980</v>
          </cell>
          <cell r="D47">
            <v>8060.0882352940971</v>
          </cell>
          <cell r="E47">
            <v>3580.8094190469101</v>
          </cell>
          <cell r="F47">
            <v>534.65390601136085</v>
          </cell>
          <cell r="G47">
            <v>1048.4159996982492</v>
          </cell>
          <cell r="H47">
            <v>729.7538461538461</v>
          </cell>
          <cell r="I47">
            <v>502</v>
          </cell>
          <cell r="J47">
            <v>1123.1462609970695</v>
          </cell>
          <cell r="K47">
            <v>893.23652939046917</v>
          </cell>
          <cell r="L47">
            <v>314.89120816730593</v>
          </cell>
          <cell r="M47">
            <v>86.587060117301917</v>
          </cell>
          <cell r="N47">
            <v>123</v>
          </cell>
          <cell r="O47">
            <v>12</v>
          </cell>
          <cell r="P47">
            <v>16506.58246487661</v>
          </cell>
          <cell r="Q47">
            <v>26443.115596940959</v>
          </cell>
          <cell r="R47">
            <v>47431.698061817573</v>
          </cell>
          <cell r="S47">
            <v>7.9698492462311563E-3</v>
          </cell>
          <cell r="T47">
            <v>6.3684994582881904E-2</v>
          </cell>
          <cell r="U47">
            <v>0.24183470507544583</v>
          </cell>
          <cell r="V47">
            <v>0.54093749999999996</v>
          </cell>
          <cell r="W47">
            <v>1.0403669724770641</v>
          </cell>
          <cell r="X47">
            <v>3.1071985815602838</v>
          </cell>
          <cell r="Y47">
            <v>8.1474103585657369E-3</v>
          </cell>
          <cell r="Z47">
            <v>5.3455123113582206E-2</v>
          </cell>
          <cell r="AA47">
            <v>0.24174934725848565</v>
          </cell>
          <cell r="AB47">
            <v>0.82721739130434779</v>
          </cell>
          <cell r="AC47">
            <v>1.9003174603174604</v>
          </cell>
          <cell r="AD47">
            <v>31.72</v>
          </cell>
          <cell r="AE47">
            <v>513.3066756022547</v>
          </cell>
          <cell r="AF47">
            <v>865.96398978658806</v>
          </cell>
          <cell r="AG47">
            <v>288.72135062463775</v>
          </cell>
          <cell r="AH47">
            <v>1080.9052732803307</v>
          </cell>
          <cell r="AI47">
            <v>2200.7518127114063</v>
          </cell>
          <cell r="AJ47">
            <v>829.8542647058083</v>
          </cell>
          <cell r="AK47">
            <v>4.09</v>
          </cell>
          <cell r="AL47">
            <v>60.037921656157884</v>
          </cell>
          <cell r="AM47">
            <v>215.93934792758105</v>
          </cell>
          <cell r="AN47">
            <v>259.05781771394288</v>
          </cell>
          <cell r="AO47">
            <v>162.95678571428547</v>
          </cell>
          <cell r="AP47">
            <v>30.62</v>
          </cell>
          <cell r="AQ47">
            <v>860.47426470580831</v>
          </cell>
          <cell r="AR47">
            <v>1892.9567046876846</v>
          </cell>
          <cell r="AS47">
            <v>902.30824321167654</v>
          </cell>
          <cell r="AT47">
            <v>1094.2859999999928</v>
          </cell>
          <cell r="AU47">
            <v>1.19</v>
          </cell>
          <cell r="AV47">
            <v>0.36482407575012771</v>
          </cell>
          <cell r="AW47">
            <v>903.49824321167659</v>
          </cell>
          <cell r="AX47">
            <v>1095.4759999999928</v>
          </cell>
          <cell r="AY47">
            <v>9340.3801876223533</v>
          </cell>
          <cell r="AZ47">
            <v>9532.357944410669</v>
          </cell>
          <cell r="BA47">
            <v>8.7206572769953059</v>
          </cell>
          <cell r="BB47">
            <v>1.6019739793629431</v>
          </cell>
        </row>
        <row r="48">
          <cell r="A48">
            <v>2018</v>
          </cell>
          <cell r="B48" t="str">
            <v>P</v>
          </cell>
          <cell r="C48">
            <v>3980</v>
          </cell>
          <cell r="D48">
            <v>8166.2499999999709</v>
          </cell>
          <cell r="E48">
            <v>3616.7978029214191</v>
          </cell>
          <cell r="F48">
            <v>546.69657247567204</v>
          </cell>
          <cell r="G48">
            <v>1066.6112387173562</v>
          </cell>
          <cell r="H48">
            <v>743.59538461538614</v>
          </cell>
          <cell r="I48">
            <v>502</v>
          </cell>
          <cell r="J48">
            <v>1098.508614369508</v>
          </cell>
          <cell r="K48">
            <v>900.82740611890085</v>
          </cell>
          <cell r="L48">
            <v>319.2481466698938</v>
          </cell>
          <cell r="M48">
            <v>87.467925219941208</v>
          </cell>
          <cell r="N48">
            <v>123</v>
          </cell>
          <cell r="O48">
            <v>12</v>
          </cell>
          <cell r="P48">
            <v>16681.00309110805</v>
          </cell>
          <cell r="Q48">
            <v>26722.532901627917</v>
          </cell>
          <cell r="R48">
            <v>47885.535992735968</v>
          </cell>
          <cell r="S48">
            <v>7.9698492462311563E-3</v>
          </cell>
          <cell r="T48">
            <v>6.3684994582881904E-2</v>
          </cell>
          <cell r="U48">
            <v>0.24183470507544583</v>
          </cell>
          <cell r="V48">
            <v>0.54093749999999996</v>
          </cell>
          <cell r="W48">
            <v>1.0403669724770641</v>
          </cell>
          <cell r="X48">
            <v>3.1071985815602838</v>
          </cell>
          <cell r="Y48">
            <v>8.1474103585657369E-3</v>
          </cell>
          <cell r="Z48">
            <v>5.3455123113582206E-2</v>
          </cell>
          <cell r="AA48">
            <v>0.24174934725848565</v>
          </cell>
          <cell r="AB48">
            <v>0.82721739130434779</v>
          </cell>
          <cell r="AC48">
            <v>1.9003174603174604</v>
          </cell>
          <cell r="AD48">
            <v>31.72</v>
          </cell>
          <cell r="AE48">
            <v>520.06758701245747</v>
          </cell>
          <cell r="AF48">
            <v>874.66722998702187</v>
          </cell>
          <cell r="AG48">
            <v>295.23568051517611</v>
          </cell>
          <cell r="AH48">
            <v>1099.8349990121355</v>
          </cell>
          <cell r="AI48">
            <v>2243.7602213857094</v>
          </cell>
          <cell r="AJ48">
            <v>847.64796568619465</v>
          </cell>
          <cell r="AK48">
            <v>4.09</v>
          </cell>
          <cell r="AL48">
            <v>58.720913222452651</v>
          </cell>
          <cell r="AM48">
            <v>217.77443742179904</v>
          </cell>
          <cell r="AN48">
            <v>262.66195301612709</v>
          </cell>
          <cell r="AO48">
            <v>164.63070904901525</v>
          </cell>
          <cell r="AP48">
            <v>30.62</v>
          </cell>
          <cell r="AQ48">
            <v>878.26796568619466</v>
          </cell>
          <cell r="AR48">
            <v>1912.9590700811982</v>
          </cell>
          <cell r="AS48">
            <v>919.9416907681408</v>
          </cell>
          <cell r="AT48">
            <v>1150.2439999999915</v>
          </cell>
          <cell r="AU48">
            <v>1.19</v>
          </cell>
          <cell r="AV48">
            <v>0.36477971766970974</v>
          </cell>
          <cell r="AW48">
            <v>921.13169076814086</v>
          </cell>
          <cell r="AX48">
            <v>1151.4339999999916</v>
          </cell>
          <cell r="AY48">
            <v>9485.522457157429</v>
          </cell>
          <cell r="AZ48">
            <v>9715.8247663892798</v>
          </cell>
          <cell r="BA48">
            <v>8.7206572769953059</v>
          </cell>
          <cell r="BB48">
            <v>1.6019739793629431</v>
          </cell>
        </row>
        <row r="49">
          <cell r="A49">
            <v>2019</v>
          </cell>
        </row>
        <row r="50">
          <cell r="A50">
            <v>2020</v>
          </cell>
        </row>
        <row r="51">
          <cell r="A51">
            <v>2021</v>
          </cell>
        </row>
      </sheetData>
      <sheetData sheetId="16">
        <row r="1">
          <cell r="A1" t="str">
            <v>YEAR</v>
          </cell>
          <cell r="B1" t="str">
            <v>projected</v>
          </cell>
          <cell r="C1" t="str">
            <v>low</v>
          </cell>
          <cell r="D1" t="str">
            <v>high</v>
          </cell>
        </row>
        <row r="2">
          <cell r="A2">
            <v>1972</v>
          </cell>
          <cell r="B2">
            <v>4629</v>
          </cell>
          <cell r="C2">
            <v>4629</v>
          </cell>
          <cell r="D2">
            <v>4629</v>
          </cell>
        </row>
        <row r="3">
          <cell r="A3">
            <v>1973</v>
          </cell>
          <cell r="B3">
            <v>4810</v>
          </cell>
          <cell r="C3">
            <v>4810</v>
          </cell>
          <cell r="D3">
            <v>4810</v>
          </cell>
        </row>
        <row r="4">
          <cell r="A4">
            <v>1974</v>
          </cell>
          <cell r="B4">
            <v>4689</v>
          </cell>
          <cell r="C4">
            <v>4689</v>
          </cell>
          <cell r="D4">
            <v>4689</v>
          </cell>
        </row>
        <row r="5">
          <cell r="A5">
            <v>1975</v>
          </cell>
          <cell r="B5">
            <v>4951</v>
          </cell>
          <cell r="C5">
            <v>4951</v>
          </cell>
          <cell r="D5">
            <v>4951</v>
          </cell>
        </row>
        <row r="6">
          <cell r="A6">
            <v>1976</v>
          </cell>
          <cell r="B6">
            <v>4884</v>
          </cell>
          <cell r="C6">
            <v>4884</v>
          </cell>
          <cell r="D6">
            <v>4884</v>
          </cell>
        </row>
        <row r="7">
          <cell r="A7">
            <v>1977</v>
          </cell>
          <cell r="B7">
            <v>4871</v>
          </cell>
          <cell r="C7">
            <v>4871</v>
          </cell>
          <cell r="D7">
            <v>4871</v>
          </cell>
        </row>
        <row r="8">
          <cell r="A8">
            <v>1978</v>
          </cell>
          <cell r="B8">
            <v>5062</v>
          </cell>
          <cell r="C8">
            <v>5062</v>
          </cell>
          <cell r="D8">
            <v>5062</v>
          </cell>
        </row>
        <row r="9">
          <cell r="A9">
            <v>1979</v>
          </cell>
          <cell r="B9">
            <v>4585</v>
          </cell>
          <cell r="C9">
            <v>4585</v>
          </cell>
          <cell r="D9">
            <v>4585</v>
          </cell>
        </row>
        <row r="10">
          <cell r="A10">
            <v>1980</v>
          </cell>
          <cell r="B10">
            <v>4860</v>
          </cell>
          <cell r="C10">
            <v>4860</v>
          </cell>
          <cell r="D10">
            <v>4860</v>
          </cell>
        </row>
        <row r="11">
          <cell r="A11">
            <v>1981</v>
          </cell>
          <cell r="B11">
            <v>4518</v>
          </cell>
          <cell r="C11">
            <v>4518</v>
          </cell>
          <cell r="D11">
            <v>4518</v>
          </cell>
        </row>
        <row r="12">
          <cell r="A12">
            <v>1982</v>
          </cell>
          <cell r="B12">
            <v>4891</v>
          </cell>
          <cell r="C12">
            <v>4891</v>
          </cell>
          <cell r="D12">
            <v>4891</v>
          </cell>
        </row>
        <row r="13">
          <cell r="A13">
            <v>1983</v>
          </cell>
          <cell r="B13">
            <v>5051</v>
          </cell>
          <cell r="C13">
            <v>5051</v>
          </cell>
          <cell r="D13">
            <v>5051</v>
          </cell>
        </row>
        <row r="14">
          <cell r="A14">
            <v>1984</v>
          </cell>
          <cell r="B14">
            <v>4752</v>
          </cell>
          <cell r="C14">
            <v>4752</v>
          </cell>
          <cell r="D14">
            <v>4752</v>
          </cell>
        </row>
        <row r="15">
          <cell r="A15">
            <v>1985</v>
          </cell>
          <cell r="B15">
            <v>5273</v>
          </cell>
          <cell r="C15">
            <v>5273</v>
          </cell>
          <cell r="D15">
            <v>5273</v>
          </cell>
        </row>
        <row r="16">
          <cell r="A16">
            <v>1986</v>
          </cell>
          <cell r="B16">
            <v>5586</v>
          </cell>
          <cell r="C16">
            <v>5586</v>
          </cell>
          <cell r="D16">
            <v>5586</v>
          </cell>
        </row>
        <row r="17">
          <cell r="A17">
            <v>1987</v>
          </cell>
          <cell r="B17">
            <v>5447</v>
          </cell>
          <cell r="C17">
            <v>5447</v>
          </cell>
          <cell r="D17">
            <v>5447</v>
          </cell>
        </row>
        <row r="18">
          <cell r="A18">
            <v>1988</v>
          </cell>
          <cell r="B18">
            <v>5230</v>
          </cell>
          <cell r="C18">
            <v>5230</v>
          </cell>
          <cell r="D18">
            <v>5230</v>
          </cell>
        </row>
        <row r="19">
          <cell r="A19">
            <v>1989</v>
          </cell>
          <cell r="B19">
            <v>4986</v>
          </cell>
          <cell r="C19">
            <v>4986</v>
          </cell>
          <cell r="D19">
            <v>4986</v>
          </cell>
        </row>
        <row r="20">
          <cell r="A20">
            <v>1990</v>
          </cell>
          <cell r="B20">
            <v>4725</v>
          </cell>
          <cell r="C20">
            <v>4725</v>
          </cell>
          <cell r="D20">
            <v>4725</v>
          </cell>
        </row>
        <row r="21">
          <cell r="A21">
            <v>1991</v>
          </cell>
          <cell r="B21">
            <v>4841</v>
          </cell>
          <cell r="C21">
            <v>4841</v>
          </cell>
          <cell r="D21">
            <v>4841</v>
          </cell>
        </row>
        <row r="22">
          <cell r="A22">
            <v>1992</v>
          </cell>
          <cell r="B22">
            <v>5258</v>
          </cell>
          <cell r="C22">
            <v>5258</v>
          </cell>
          <cell r="D22">
            <v>5258</v>
          </cell>
        </row>
        <row r="23">
          <cell r="A23">
            <v>1993</v>
          </cell>
          <cell r="B23">
            <v>5636</v>
          </cell>
          <cell r="C23">
            <v>5636</v>
          </cell>
          <cell r="D23">
            <v>5636</v>
          </cell>
        </row>
        <row r="24">
          <cell r="A24">
            <v>1994</v>
          </cell>
          <cell r="B24">
            <v>5587</v>
          </cell>
          <cell r="C24">
            <v>5587</v>
          </cell>
          <cell r="D24">
            <v>5587</v>
          </cell>
        </row>
        <row r="25">
          <cell r="A25">
            <v>1995</v>
          </cell>
          <cell r="B25">
            <v>5615</v>
          </cell>
          <cell r="C25">
            <v>5615</v>
          </cell>
          <cell r="D25">
            <v>5615</v>
          </cell>
        </row>
        <row r="26">
          <cell r="A26">
            <v>1996</v>
          </cell>
          <cell r="B26">
            <v>5850</v>
          </cell>
          <cell r="C26">
            <v>5850</v>
          </cell>
          <cell r="D26">
            <v>5850</v>
          </cell>
        </row>
        <row r="27">
          <cell r="A27">
            <v>1997</v>
          </cell>
          <cell r="B27">
            <v>6081.68</v>
          </cell>
          <cell r="C27">
            <v>6081.68</v>
          </cell>
          <cell r="D27">
            <v>6081.68</v>
          </cell>
        </row>
        <row r="28">
          <cell r="A28">
            <v>1998</v>
          </cell>
          <cell r="B28">
            <v>6015.28</v>
          </cell>
          <cell r="C28">
            <v>6015.28</v>
          </cell>
          <cell r="D28">
            <v>6015.28</v>
          </cell>
        </row>
        <row r="29">
          <cell r="A29">
            <v>1999</v>
          </cell>
          <cell r="B29">
            <v>6027.64</v>
          </cell>
          <cell r="C29">
            <v>6027.64</v>
          </cell>
          <cell r="D29">
            <v>6027.64</v>
          </cell>
        </row>
        <row r="30">
          <cell r="A30">
            <v>2000</v>
          </cell>
          <cell r="B30">
            <v>5868.76</v>
          </cell>
          <cell r="C30">
            <v>5868.76</v>
          </cell>
          <cell r="D30">
            <v>5868.76</v>
          </cell>
        </row>
        <row r="31">
          <cell r="A31">
            <v>2001</v>
          </cell>
          <cell r="B31">
            <v>6137.57</v>
          </cell>
          <cell r="C31">
            <v>6137.57</v>
          </cell>
          <cell r="D31">
            <v>6137.57</v>
          </cell>
        </row>
        <row r="32">
          <cell r="A32">
            <v>2002</v>
          </cell>
          <cell r="B32">
            <v>6404.11</v>
          </cell>
          <cell r="C32">
            <v>6404.11</v>
          </cell>
          <cell r="D32">
            <v>6404.11</v>
          </cell>
        </row>
        <row r="33">
          <cell r="A33">
            <v>2003</v>
          </cell>
          <cell r="B33">
            <v>6519.79</v>
          </cell>
          <cell r="C33">
            <v>6519.79</v>
          </cell>
          <cell r="D33">
            <v>6519.79</v>
          </cell>
        </row>
        <row r="34">
          <cell r="A34">
            <v>2004</v>
          </cell>
          <cell r="B34">
            <v>6800.48</v>
          </cell>
          <cell r="C34">
            <v>6800.48</v>
          </cell>
          <cell r="D34">
            <v>6800.48</v>
          </cell>
        </row>
        <row r="35">
          <cell r="A35">
            <v>2005</v>
          </cell>
          <cell r="B35">
            <v>6791.43</v>
          </cell>
          <cell r="C35">
            <v>6791.43</v>
          </cell>
          <cell r="D35">
            <v>6791.43</v>
          </cell>
        </row>
        <row r="36">
          <cell r="A36">
            <v>2006</v>
          </cell>
          <cell r="B36">
            <v>7110.47</v>
          </cell>
          <cell r="C36">
            <v>7110.47</v>
          </cell>
          <cell r="D36">
            <v>7110.47</v>
          </cell>
        </row>
        <row r="37">
          <cell r="A37">
            <v>2007</v>
          </cell>
          <cell r="B37">
            <v>7289.66</v>
          </cell>
          <cell r="C37">
            <v>7289.66</v>
          </cell>
          <cell r="D37">
            <v>7289.66</v>
          </cell>
        </row>
        <row r="38">
          <cell r="A38">
            <v>2008</v>
          </cell>
          <cell r="B38">
            <v>7344.2647724196831</v>
          </cell>
          <cell r="C38">
            <v>6938.9184616716784</v>
          </cell>
          <cell r="D38">
            <v>7668.5804660060985</v>
          </cell>
        </row>
        <row r="39">
          <cell r="A39">
            <v>2009</v>
          </cell>
          <cell r="B39">
            <v>7499.1155620684231</v>
          </cell>
          <cell r="C39">
            <v>6920.8701260527487</v>
          </cell>
          <cell r="D39">
            <v>7926.2021527271881</v>
          </cell>
        </row>
        <row r="40">
          <cell r="A40">
            <v>2010</v>
          </cell>
          <cell r="B40">
            <v>7758.8908338449637</v>
          </cell>
          <cell r="C40">
            <v>7049.3551419623655</v>
          </cell>
          <cell r="D40">
            <v>8234.1987770306587</v>
          </cell>
        </row>
        <row r="41">
          <cell r="A41">
            <v>2011</v>
          </cell>
          <cell r="B41">
            <v>7955.8096542826579</v>
          </cell>
          <cell r="C41">
            <v>7158.6997936487114</v>
          </cell>
          <cell r="D41">
            <v>8469.5265704118883</v>
          </cell>
        </row>
        <row r="42">
          <cell r="A42">
            <v>2012</v>
          </cell>
          <cell r="B42">
            <v>8076.5961020989926</v>
          </cell>
          <cell r="C42">
            <v>7258.5882870725491</v>
          </cell>
          <cell r="D42">
            <v>8614.668839946964</v>
          </cell>
        </row>
        <row r="43">
          <cell r="A43">
            <v>2013</v>
          </cell>
          <cell r="B43">
            <v>8197.3825499153281</v>
          </cell>
          <cell r="C43">
            <v>7349.9242043832028</v>
          </cell>
          <cell r="D43">
            <v>8759.8111094820451</v>
          </cell>
        </row>
        <row r="44">
          <cell r="A44">
            <v>2014</v>
          </cell>
          <cell r="B44">
            <v>8318.1689977316619</v>
          </cell>
          <cell r="C44">
            <v>7441.2601216938619</v>
          </cell>
          <cell r="D44">
            <v>8904.9533790171208</v>
          </cell>
        </row>
        <row r="45">
          <cell r="A45">
            <v>2015</v>
          </cell>
          <cell r="B45">
            <v>8438.9554455479993</v>
          </cell>
          <cell r="C45">
            <v>7532.5960390045275</v>
          </cell>
          <cell r="D45">
            <v>9050.0956485522001</v>
          </cell>
        </row>
        <row r="46">
          <cell r="A46">
            <v>2016</v>
          </cell>
          <cell r="B46">
            <v>8559.7418933643312</v>
          </cell>
          <cell r="C46">
            <v>7623.9319563151821</v>
          </cell>
          <cell r="D46">
            <v>9195.2379180872813</v>
          </cell>
        </row>
        <row r="47">
          <cell r="A47">
            <v>2017</v>
          </cell>
          <cell r="B47">
            <v>8680.5283411806649</v>
          </cell>
          <cell r="C47">
            <v>7715.2678736258385</v>
          </cell>
          <cell r="D47">
            <v>9340.3801876223533</v>
          </cell>
        </row>
        <row r="48">
          <cell r="A48">
            <v>2018</v>
          </cell>
          <cell r="B48">
            <v>8801.3147889969969</v>
          </cell>
          <cell r="C48">
            <v>7806.6037909364923</v>
          </cell>
          <cell r="D48">
            <v>9485.522457157429</v>
          </cell>
        </row>
        <row r="49">
          <cell r="A49">
            <v>2019</v>
          </cell>
        </row>
        <row r="50">
          <cell r="A50">
            <v>2020</v>
          </cell>
        </row>
        <row r="51">
          <cell r="A51">
            <v>2021</v>
          </cell>
        </row>
      </sheetData>
      <sheetData sheetId="17" refreshError="1"/>
      <sheetData sheetId="18">
        <row r="1">
          <cell r="A1" t="str">
            <v>YEAR</v>
          </cell>
          <cell r="B1" t="str">
            <v>STATUS</v>
          </cell>
          <cell r="C1" t="str">
            <v>RAFD</v>
          </cell>
          <cell r="D1" t="str">
            <v>RA1</v>
          </cell>
          <cell r="E1" t="str">
            <v>RA2</v>
          </cell>
          <cell r="F1" t="str">
            <v>RA3</v>
          </cell>
          <cell r="G1" t="str">
            <v>RA4</v>
          </cell>
          <cell r="H1" t="str">
            <v>RA5</v>
          </cell>
          <cell r="I1" t="str">
            <v>RYFD</v>
          </cell>
          <cell r="J1" t="str">
            <v>RY1</v>
          </cell>
          <cell r="K1" t="str">
            <v>RY2</v>
          </cell>
          <cell r="L1" t="str">
            <v>RY3</v>
          </cell>
          <cell r="M1" t="str">
            <v>RY4</v>
          </cell>
          <cell r="N1" t="str">
            <v>RLIFE</v>
          </cell>
          <cell r="O1" t="str">
            <v>RCOURT</v>
          </cell>
          <cell r="P1" t="str">
            <v>RTOTST</v>
          </cell>
          <cell r="Q1" t="str">
            <v>RREMND</v>
          </cell>
          <cell r="R1" t="str">
            <v>RTOTAL</v>
          </cell>
          <cell r="S1" t="str">
            <v>TAFD</v>
          </cell>
          <cell r="T1" t="str">
            <v>TA1</v>
          </cell>
          <cell r="U1" t="str">
            <v>TA2</v>
          </cell>
          <cell r="V1" t="str">
            <v>TA3</v>
          </cell>
          <cell r="W1" t="str">
            <v>TA4</v>
          </cell>
          <cell r="X1" t="str">
            <v>TA5</v>
          </cell>
          <cell r="Y1" t="str">
            <v>TYFD</v>
          </cell>
          <cell r="Z1" t="str">
            <v>TY1</v>
          </cell>
          <cell r="AA1" t="str">
            <v>TY2</v>
          </cell>
          <cell r="AB1" t="str">
            <v>TY3</v>
          </cell>
          <cell r="AC1" t="str">
            <v>TY4</v>
          </cell>
          <cell r="AD1" t="str">
            <v>PAFD</v>
          </cell>
          <cell r="AE1" t="str">
            <v>PA1</v>
          </cell>
          <cell r="AF1" t="str">
            <v>PA2</v>
          </cell>
          <cell r="AG1" t="str">
            <v>PA3</v>
          </cell>
          <cell r="AH1" t="str">
            <v>PA4</v>
          </cell>
          <cell r="AI1" t="str">
            <v>PA5</v>
          </cell>
          <cell r="AJ1" t="str">
            <v>PALIFE</v>
          </cell>
          <cell r="AK1" t="str">
            <v>PYFD</v>
          </cell>
          <cell r="AL1" t="str">
            <v>PY1</v>
          </cell>
          <cell r="AM1" t="str">
            <v>PY2</v>
          </cell>
          <cell r="AN1" t="str">
            <v>PY3</v>
          </cell>
          <cell r="AO1" t="str">
            <v>PY4</v>
          </cell>
          <cell r="AP1" t="str">
            <v>PYLIFE</v>
          </cell>
          <cell r="AQ1" t="str">
            <v>PLIFETOT</v>
          </cell>
          <cell r="AR1" t="str">
            <v>PREM</v>
          </cell>
          <cell r="AS1" t="str">
            <v>PRECALL</v>
          </cell>
          <cell r="AT1" t="str">
            <v>POTHERS</v>
          </cell>
          <cell r="AU1" t="str">
            <v>RECPPA5</v>
          </cell>
          <cell r="AV1" t="str">
            <v>PTOTOTH</v>
          </cell>
          <cell r="AW1" t="str">
            <v>PTOTAL</v>
          </cell>
          <cell r="AX1" t="str">
            <v>DRECREMP</v>
          </cell>
          <cell r="AY1" t="str">
            <v>RPC</v>
          </cell>
        </row>
        <row r="2">
          <cell r="A2">
            <v>1972</v>
          </cell>
          <cell r="B2" t="str">
            <v>H</v>
          </cell>
          <cell r="C2">
            <v>7245</v>
          </cell>
          <cell r="D2">
            <v>5864</v>
          </cell>
          <cell r="F2">
            <v>219</v>
          </cell>
          <cell r="G2">
            <v>241</v>
          </cell>
          <cell r="H2">
            <v>150</v>
          </cell>
          <cell r="I2">
            <v>1417</v>
          </cell>
          <cell r="N2">
            <v>36</v>
          </cell>
          <cell r="O2">
            <v>21</v>
          </cell>
          <cell r="P2">
            <v>12404</v>
          </cell>
          <cell r="Q2">
            <v>17247</v>
          </cell>
          <cell r="R2">
            <v>38349</v>
          </cell>
          <cell r="S2">
            <v>2.66390614216701E-2</v>
          </cell>
          <cell r="T2">
            <v>0.13400000000000001</v>
          </cell>
          <cell r="U2">
            <v>0.42599999999999999</v>
          </cell>
          <cell r="V2">
            <v>0</v>
          </cell>
          <cell r="W2">
            <v>0</v>
          </cell>
          <cell r="X2">
            <v>0</v>
          </cell>
          <cell r="Y2">
            <v>3.2462949894142598E-2</v>
          </cell>
          <cell r="Z2">
            <v>0.158</v>
          </cell>
          <cell r="AA2">
            <v>0.375</v>
          </cell>
          <cell r="AB2">
            <v>0</v>
          </cell>
          <cell r="AC2">
            <v>0</v>
          </cell>
          <cell r="AD2">
            <v>193</v>
          </cell>
          <cell r="AE2">
            <v>787</v>
          </cell>
          <cell r="AF2">
            <v>792</v>
          </cell>
          <cell r="AG2">
            <v>0</v>
          </cell>
          <cell r="AH2">
            <v>0</v>
          </cell>
          <cell r="AI2">
            <v>0</v>
          </cell>
          <cell r="AJ2">
            <v>0</v>
          </cell>
          <cell r="AK2">
            <v>0</v>
          </cell>
          <cell r="AL2">
            <v>369</v>
          </cell>
          <cell r="AM2">
            <v>207</v>
          </cell>
          <cell r="AN2">
            <v>0</v>
          </cell>
          <cell r="AO2">
            <v>0</v>
          </cell>
          <cell r="AP2">
            <v>0</v>
          </cell>
          <cell r="AQ2">
            <v>210</v>
          </cell>
          <cell r="AR2">
            <v>644</v>
          </cell>
          <cell r="AS2">
            <v>32</v>
          </cell>
          <cell r="AT2">
            <v>20</v>
          </cell>
          <cell r="AU2">
            <v>0</v>
          </cell>
          <cell r="AV2">
            <v>52</v>
          </cell>
          <cell r="AW2">
            <v>4629</v>
          </cell>
          <cell r="AX2">
            <v>19.260869565217401</v>
          </cell>
          <cell r="AY2">
            <v>1.3904385682038101</v>
          </cell>
        </row>
        <row r="3">
          <cell r="A3">
            <v>1973</v>
          </cell>
          <cell r="B3" t="str">
            <v>H</v>
          </cell>
          <cell r="C3">
            <v>6569</v>
          </cell>
          <cell r="D3">
            <v>4958</v>
          </cell>
          <cell r="F3">
            <v>176</v>
          </cell>
          <cell r="G3">
            <v>216</v>
          </cell>
          <cell r="H3">
            <v>128</v>
          </cell>
          <cell r="I3">
            <v>1284</v>
          </cell>
          <cell r="N3">
            <v>33</v>
          </cell>
          <cell r="O3">
            <v>26</v>
          </cell>
          <cell r="P3">
            <v>10528</v>
          </cell>
          <cell r="Q3">
            <v>16132</v>
          </cell>
          <cell r="R3">
            <v>34546</v>
          </cell>
          <cell r="S3">
            <v>2.9228193027858101E-2</v>
          </cell>
          <cell r="T3">
            <v>0.13200000000000001</v>
          </cell>
          <cell r="U3">
            <v>0.39400000000000002</v>
          </cell>
          <cell r="V3">
            <v>0</v>
          </cell>
          <cell r="W3">
            <v>0</v>
          </cell>
          <cell r="X3">
            <v>0</v>
          </cell>
          <cell r="Y3">
            <v>2.4143302180685399E-2</v>
          </cell>
          <cell r="Z3">
            <v>0.159</v>
          </cell>
          <cell r="AA3">
            <v>0.39500000000000002</v>
          </cell>
          <cell r="AB3">
            <v>0</v>
          </cell>
          <cell r="AC3">
            <v>0</v>
          </cell>
          <cell r="AD3">
            <v>0</v>
          </cell>
          <cell r="AE3">
            <v>845</v>
          </cell>
          <cell r="AF3">
            <v>599</v>
          </cell>
          <cell r="AG3">
            <v>0</v>
          </cell>
          <cell r="AH3">
            <v>425</v>
          </cell>
          <cell r="AI3">
            <v>570</v>
          </cell>
          <cell r="AJ3">
            <v>181</v>
          </cell>
          <cell r="AK3">
            <v>0</v>
          </cell>
          <cell r="AL3">
            <v>192</v>
          </cell>
          <cell r="AM3">
            <v>178</v>
          </cell>
          <cell r="AN3">
            <v>109</v>
          </cell>
          <cell r="AO3">
            <v>136</v>
          </cell>
          <cell r="AP3">
            <v>12</v>
          </cell>
          <cell r="AQ3">
            <v>193</v>
          </cell>
          <cell r="AR3">
            <v>597</v>
          </cell>
          <cell r="AS3">
            <v>22</v>
          </cell>
          <cell r="AT3">
            <v>19</v>
          </cell>
          <cell r="AU3">
            <v>0</v>
          </cell>
          <cell r="AV3">
            <v>41</v>
          </cell>
          <cell r="AW3">
            <v>4810</v>
          </cell>
          <cell r="AX3">
            <v>17.634840871021801</v>
          </cell>
          <cell r="AY3">
            <v>1.5322948328267501</v>
          </cell>
        </row>
        <row r="4">
          <cell r="A4">
            <v>1974</v>
          </cell>
          <cell r="B4" t="str">
            <v>H</v>
          </cell>
          <cell r="C4">
            <v>7176</v>
          </cell>
          <cell r="D4">
            <v>5315</v>
          </cell>
          <cell r="F4">
            <v>175</v>
          </cell>
          <cell r="G4">
            <v>195</v>
          </cell>
          <cell r="H4">
            <v>117</v>
          </cell>
          <cell r="I4">
            <v>1456</v>
          </cell>
          <cell r="N4">
            <v>35</v>
          </cell>
          <cell r="O4">
            <v>27</v>
          </cell>
          <cell r="P4">
            <v>10713</v>
          </cell>
          <cell r="Q4">
            <v>16831</v>
          </cell>
          <cell r="R4">
            <v>36211</v>
          </cell>
          <cell r="S4">
            <v>3.2608695652173898E-2</v>
          </cell>
          <cell r="T4">
            <v>0.13200000000000001</v>
          </cell>
          <cell r="U4">
            <v>0.32900000000000001</v>
          </cell>
          <cell r="V4">
            <v>0</v>
          </cell>
          <cell r="W4">
            <v>0</v>
          </cell>
          <cell r="X4">
            <v>0</v>
          </cell>
          <cell r="Y4">
            <v>2.4038461538461502E-2</v>
          </cell>
          <cell r="Z4">
            <v>0.151</v>
          </cell>
          <cell r="AA4">
            <v>0.36599999999999999</v>
          </cell>
          <cell r="AB4">
            <v>0</v>
          </cell>
          <cell r="AC4">
            <v>0</v>
          </cell>
          <cell r="AD4">
            <v>0</v>
          </cell>
          <cell r="AE4">
            <v>934</v>
          </cell>
          <cell r="AF4">
            <v>498</v>
          </cell>
          <cell r="AG4">
            <v>0</v>
          </cell>
          <cell r="AH4">
            <v>367</v>
          </cell>
          <cell r="AI4">
            <v>559</v>
          </cell>
          <cell r="AJ4">
            <v>197</v>
          </cell>
          <cell r="AK4">
            <v>0</v>
          </cell>
          <cell r="AL4">
            <v>181</v>
          </cell>
          <cell r="AM4">
            <v>160</v>
          </cell>
          <cell r="AN4">
            <v>105</v>
          </cell>
          <cell r="AO4">
            <v>130</v>
          </cell>
          <cell r="AP4">
            <v>9</v>
          </cell>
          <cell r="AQ4">
            <v>206</v>
          </cell>
          <cell r="AR4">
            <v>645</v>
          </cell>
          <cell r="AS4">
            <v>22</v>
          </cell>
          <cell r="AT4">
            <v>18</v>
          </cell>
          <cell r="AU4">
            <v>0</v>
          </cell>
          <cell r="AV4">
            <v>40</v>
          </cell>
          <cell r="AW4">
            <v>4689</v>
          </cell>
          <cell r="AX4">
            <v>16.6093023255814</v>
          </cell>
          <cell r="AY4">
            <v>1.5710818631569099</v>
          </cell>
        </row>
        <row r="5">
          <cell r="A5">
            <v>1975</v>
          </cell>
          <cell r="B5" t="str">
            <v>H</v>
          </cell>
          <cell r="C5">
            <v>7064</v>
          </cell>
          <cell r="D5">
            <v>5069</v>
          </cell>
          <cell r="F5">
            <v>191</v>
          </cell>
          <cell r="G5">
            <v>214</v>
          </cell>
          <cell r="H5">
            <v>200</v>
          </cell>
          <cell r="I5">
            <v>1575</v>
          </cell>
          <cell r="N5">
            <v>38</v>
          </cell>
          <cell r="O5">
            <v>23</v>
          </cell>
          <cell r="P5">
            <v>11016</v>
          </cell>
          <cell r="Q5">
            <v>17324</v>
          </cell>
          <cell r="R5">
            <v>37017</v>
          </cell>
          <cell r="S5">
            <v>3.9779161947904901E-2</v>
          </cell>
          <cell r="T5">
            <v>0.13400000000000001</v>
          </cell>
          <cell r="U5">
            <v>0.35199999999999998</v>
          </cell>
          <cell r="V5">
            <v>0</v>
          </cell>
          <cell r="W5">
            <v>0</v>
          </cell>
          <cell r="X5">
            <v>0</v>
          </cell>
          <cell r="Y5">
            <v>3.04761904761905E-2</v>
          </cell>
          <cell r="Z5">
            <v>0.14699999999999999</v>
          </cell>
          <cell r="AA5">
            <v>0.376</v>
          </cell>
          <cell r="AB5">
            <v>0</v>
          </cell>
          <cell r="AC5">
            <v>0</v>
          </cell>
          <cell r="AD5">
            <v>0</v>
          </cell>
          <cell r="AE5">
            <v>958</v>
          </cell>
          <cell r="AF5">
            <v>559</v>
          </cell>
          <cell r="AG5">
            <v>0</v>
          </cell>
          <cell r="AH5">
            <v>345</v>
          </cell>
          <cell r="AI5">
            <v>573</v>
          </cell>
          <cell r="AJ5">
            <v>208</v>
          </cell>
          <cell r="AK5">
            <v>0</v>
          </cell>
          <cell r="AL5">
            <v>193</v>
          </cell>
          <cell r="AM5">
            <v>186</v>
          </cell>
          <cell r="AN5">
            <v>100</v>
          </cell>
          <cell r="AO5">
            <v>124</v>
          </cell>
          <cell r="AP5">
            <v>7</v>
          </cell>
          <cell r="AQ5">
            <v>215</v>
          </cell>
          <cell r="AR5">
            <v>740</v>
          </cell>
          <cell r="AS5">
            <v>24</v>
          </cell>
          <cell r="AT5">
            <v>21</v>
          </cell>
          <cell r="AU5">
            <v>0</v>
          </cell>
          <cell r="AV5">
            <v>45</v>
          </cell>
          <cell r="AW5">
            <v>4951</v>
          </cell>
          <cell r="AX5">
            <v>14.886486486486501</v>
          </cell>
          <cell r="AY5">
            <v>1.5726216412490901</v>
          </cell>
        </row>
        <row r="6">
          <cell r="A6">
            <v>1976</v>
          </cell>
          <cell r="B6" t="str">
            <v>H</v>
          </cell>
          <cell r="C6">
            <v>6314</v>
          </cell>
          <cell r="D6">
            <v>4899</v>
          </cell>
          <cell r="F6">
            <v>176</v>
          </cell>
          <cell r="G6">
            <v>189</v>
          </cell>
          <cell r="H6">
            <v>186</v>
          </cell>
          <cell r="I6">
            <v>1467</v>
          </cell>
          <cell r="N6">
            <v>41</v>
          </cell>
          <cell r="O6">
            <v>28</v>
          </cell>
          <cell r="P6">
            <v>10323</v>
          </cell>
          <cell r="Q6">
            <v>16210</v>
          </cell>
          <cell r="R6">
            <v>34355</v>
          </cell>
          <cell r="S6">
            <v>4.1019955654101999E-2</v>
          </cell>
          <cell r="T6">
            <v>0.13200000000000001</v>
          </cell>
          <cell r="U6">
            <v>0.374</v>
          </cell>
          <cell r="V6">
            <v>0</v>
          </cell>
          <cell r="W6">
            <v>0</v>
          </cell>
          <cell r="X6">
            <v>0</v>
          </cell>
          <cell r="Y6">
            <v>4.2944785276073601E-2</v>
          </cell>
          <cell r="Z6">
            <v>0.14000000000000001</v>
          </cell>
          <cell r="AA6">
            <v>0.374</v>
          </cell>
          <cell r="AB6">
            <v>0</v>
          </cell>
          <cell r="AC6">
            <v>0</v>
          </cell>
          <cell r="AD6">
            <v>0</v>
          </cell>
          <cell r="AE6">
            <v>904</v>
          </cell>
          <cell r="AF6">
            <v>553</v>
          </cell>
          <cell r="AG6">
            <v>0</v>
          </cell>
          <cell r="AH6">
            <v>333</v>
          </cell>
          <cell r="AI6">
            <v>621</v>
          </cell>
          <cell r="AJ6">
            <v>224</v>
          </cell>
          <cell r="AK6">
            <v>0</v>
          </cell>
          <cell r="AL6">
            <v>183</v>
          </cell>
          <cell r="AM6">
            <v>164</v>
          </cell>
          <cell r="AN6">
            <v>104</v>
          </cell>
          <cell r="AO6">
            <v>112</v>
          </cell>
          <cell r="AP6">
            <v>12</v>
          </cell>
          <cell r="AQ6">
            <v>236</v>
          </cell>
          <cell r="AR6">
            <v>746</v>
          </cell>
          <cell r="AS6">
            <v>24</v>
          </cell>
          <cell r="AT6">
            <v>18</v>
          </cell>
          <cell r="AU6">
            <v>0</v>
          </cell>
          <cell r="AV6">
            <v>42</v>
          </cell>
          <cell r="AW6">
            <v>4884</v>
          </cell>
          <cell r="AX6">
            <v>13.837801608579101</v>
          </cell>
          <cell r="AY6">
            <v>1.5702799573767301</v>
          </cell>
        </row>
        <row r="7">
          <cell r="A7">
            <v>1977</v>
          </cell>
          <cell r="B7" t="str">
            <v>H</v>
          </cell>
          <cell r="C7">
            <v>5972</v>
          </cell>
          <cell r="D7">
            <v>4854</v>
          </cell>
          <cell r="F7">
            <v>177</v>
          </cell>
          <cell r="G7">
            <v>196</v>
          </cell>
          <cell r="H7">
            <v>261</v>
          </cell>
          <cell r="I7">
            <v>1454</v>
          </cell>
          <cell r="N7">
            <v>49</v>
          </cell>
          <cell r="O7">
            <v>10</v>
          </cell>
          <cell r="P7">
            <v>10108</v>
          </cell>
          <cell r="Q7">
            <v>16296</v>
          </cell>
          <cell r="R7">
            <v>33879</v>
          </cell>
          <cell r="S7">
            <v>3.8847957133288702E-2</v>
          </cell>
          <cell r="T7">
            <v>0.114</v>
          </cell>
          <cell r="U7">
            <v>0.41</v>
          </cell>
          <cell r="V7">
            <v>0</v>
          </cell>
          <cell r="W7">
            <v>0</v>
          </cell>
          <cell r="X7">
            <v>0</v>
          </cell>
          <cell r="Y7">
            <v>3.7138927097661603E-2</v>
          </cell>
          <cell r="Z7">
            <v>0.13800000000000001</v>
          </cell>
          <cell r="AA7">
            <v>0.36599999999999999</v>
          </cell>
          <cell r="AB7">
            <v>0</v>
          </cell>
          <cell r="AC7">
            <v>0</v>
          </cell>
          <cell r="AD7">
            <v>0</v>
          </cell>
          <cell r="AE7">
            <v>783</v>
          </cell>
          <cell r="AF7">
            <v>573</v>
          </cell>
          <cell r="AG7">
            <v>0</v>
          </cell>
          <cell r="AH7">
            <v>321</v>
          </cell>
          <cell r="AI7">
            <v>702</v>
          </cell>
          <cell r="AJ7">
            <v>241</v>
          </cell>
          <cell r="AK7">
            <v>0</v>
          </cell>
          <cell r="AL7">
            <v>157</v>
          </cell>
          <cell r="AM7">
            <v>156</v>
          </cell>
          <cell r="AN7">
            <v>95</v>
          </cell>
          <cell r="AO7">
            <v>134</v>
          </cell>
          <cell r="AP7">
            <v>20</v>
          </cell>
          <cell r="AQ7">
            <v>261</v>
          </cell>
          <cell r="AR7">
            <v>706</v>
          </cell>
          <cell r="AS7">
            <v>26</v>
          </cell>
          <cell r="AT7">
            <v>38</v>
          </cell>
          <cell r="AU7">
            <v>0</v>
          </cell>
          <cell r="AV7">
            <v>64</v>
          </cell>
          <cell r="AW7">
            <v>4871</v>
          </cell>
          <cell r="AX7">
            <v>14.3172804532578</v>
          </cell>
          <cell r="AY7">
            <v>1.6121883656509699</v>
          </cell>
        </row>
        <row r="8">
          <cell r="A8">
            <v>1978</v>
          </cell>
          <cell r="B8" t="str">
            <v>H</v>
          </cell>
          <cell r="C8">
            <v>5775</v>
          </cell>
          <cell r="D8">
            <v>4945</v>
          </cell>
          <cell r="F8">
            <v>249</v>
          </cell>
          <cell r="G8">
            <v>265</v>
          </cell>
          <cell r="H8">
            <v>162</v>
          </cell>
          <cell r="I8">
            <v>1376</v>
          </cell>
          <cell r="N8">
            <v>39</v>
          </cell>
          <cell r="O8">
            <v>26</v>
          </cell>
          <cell r="P8">
            <v>10428</v>
          </cell>
          <cell r="Q8">
            <v>16640</v>
          </cell>
          <cell r="R8">
            <v>34258</v>
          </cell>
          <cell r="S8">
            <v>4.4329004329004301E-2</v>
          </cell>
          <cell r="T8">
            <v>0.124</v>
          </cell>
          <cell r="U8">
            <v>0.34399999999999997</v>
          </cell>
          <cell r="V8">
            <v>0</v>
          </cell>
          <cell r="W8">
            <v>0</v>
          </cell>
          <cell r="X8">
            <v>0</v>
          </cell>
          <cell r="Y8">
            <v>3.8517441860465101E-2</v>
          </cell>
          <cell r="Z8">
            <v>0.14799999999999999</v>
          </cell>
          <cell r="AA8">
            <v>0.35899999999999999</v>
          </cell>
          <cell r="AB8">
            <v>0</v>
          </cell>
          <cell r="AC8">
            <v>0</v>
          </cell>
          <cell r="AD8">
            <v>0</v>
          </cell>
          <cell r="AE8">
            <v>869</v>
          </cell>
          <cell r="AF8">
            <v>529</v>
          </cell>
          <cell r="AG8">
            <v>0</v>
          </cell>
          <cell r="AH8">
            <v>395</v>
          </cell>
          <cell r="AI8">
            <v>757</v>
          </cell>
          <cell r="AJ8">
            <v>265</v>
          </cell>
          <cell r="AK8">
            <v>0</v>
          </cell>
          <cell r="AL8">
            <v>165</v>
          </cell>
          <cell r="AM8">
            <v>163</v>
          </cell>
          <cell r="AN8">
            <v>82</v>
          </cell>
          <cell r="AO8">
            <v>141</v>
          </cell>
          <cell r="AP8">
            <v>21</v>
          </cell>
          <cell r="AQ8">
            <v>286</v>
          </cell>
          <cell r="AR8">
            <v>728</v>
          </cell>
          <cell r="AS8">
            <v>29</v>
          </cell>
          <cell r="AT8">
            <v>44</v>
          </cell>
          <cell r="AU8">
            <v>0</v>
          </cell>
          <cell r="AV8">
            <v>73</v>
          </cell>
          <cell r="AW8">
            <v>5062</v>
          </cell>
          <cell r="AX8">
            <v>14.3241758241758</v>
          </cell>
          <cell r="AY8">
            <v>1.5957038741848899</v>
          </cell>
        </row>
        <row r="9">
          <cell r="A9">
            <v>1979</v>
          </cell>
          <cell r="B9" t="str">
            <v>H</v>
          </cell>
          <cell r="C9">
            <v>5072</v>
          </cell>
          <cell r="D9">
            <v>4076</v>
          </cell>
          <cell r="F9">
            <v>176</v>
          </cell>
          <cell r="G9">
            <v>191</v>
          </cell>
          <cell r="H9">
            <v>183</v>
          </cell>
          <cell r="I9">
            <v>955</v>
          </cell>
          <cell r="N9">
            <v>36</v>
          </cell>
          <cell r="O9">
            <v>14</v>
          </cell>
          <cell r="P9">
            <v>8398</v>
          </cell>
          <cell r="Q9">
            <v>14400</v>
          </cell>
          <cell r="R9">
            <v>28861</v>
          </cell>
          <cell r="S9">
            <v>4.6529968454258698E-2</v>
          </cell>
          <cell r="T9">
            <v>0.125</v>
          </cell>
          <cell r="U9">
            <v>0.33700000000000002</v>
          </cell>
          <cell r="V9">
            <v>0</v>
          </cell>
          <cell r="W9">
            <v>0</v>
          </cell>
          <cell r="X9">
            <v>0</v>
          </cell>
          <cell r="Y9">
            <v>5.9685863874345602E-2</v>
          </cell>
          <cell r="Z9">
            <v>0.14599999999999999</v>
          </cell>
          <cell r="AA9">
            <v>0.378</v>
          </cell>
          <cell r="AB9">
            <v>0</v>
          </cell>
          <cell r="AC9">
            <v>0</v>
          </cell>
          <cell r="AD9">
            <v>0</v>
          </cell>
          <cell r="AE9">
            <v>747</v>
          </cell>
          <cell r="AF9">
            <v>424</v>
          </cell>
          <cell r="AG9">
            <v>0</v>
          </cell>
          <cell r="AH9">
            <v>372</v>
          </cell>
          <cell r="AI9">
            <v>740</v>
          </cell>
          <cell r="AJ9">
            <v>271</v>
          </cell>
          <cell r="AK9">
            <v>0</v>
          </cell>
          <cell r="AL9">
            <v>146</v>
          </cell>
          <cell r="AM9">
            <v>154</v>
          </cell>
          <cell r="AN9">
            <v>93</v>
          </cell>
          <cell r="AO9">
            <v>141</v>
          </cell>
          <cell r="AP9">
            <v>17</v>
          </cell>
          <cell r="AQ9">
            <v>288</v>
          </cell>
          <cell r="AR9">
            <v>691</v>
          </cell>
          <cell r="AS9">
            <v>44</v>
          </cell>
          <cell r="AT9">
            <v>35</v>
          </cell>
          <cell r="AU9">
            <v>0</v>
          </cell>
          <cell r="AV9">
            <v>79</v>
          </cell>
          <cell r="AW9">
            <v>4585</v>
          </cell>
          <cell r="AX9">
            <v>12.1534008683068</v>
          </cell>
          <cell r="AY9">
            <v>1.71469397475589</v>
          </cell>
        </row>
        <row r="10">
          <cell r="A10">
            <v>1980</v>
          </cell>
          <cell r="B10" t="str">
            <v>H</v>
          </cell>
          <cell r="C10">
            <v>6125</v>
          </cell>
          <cell r="D10">
            <v>4621</v>
          </cell>
          <cell r="F10">
            <v>180</v>
          </cell>
          <cell r="G10">
            <v>242</v>
          </cell>
          <cell r="H10">
            <v>191</v>
          </cell>
          <cell r="I10">
            <v>1264</v>
          </cell>
          <cell r="N10">
            <v>25</v>
          </cell>
          <cell r="O10">
            <v>23</v>
          </cell>
          <cell r="P10">
            <v>9542</v>
          </cell>
          <cell r="Q10">
            <v>13864</v>
          </cell>
          <cell r="R10">
            <v>30820</v>
          </cell>
          <cell r="S10">
            <v>5.0448979591836703E-2</v>
          </cell>
          <cell r="T10">
            <v>0.129</v>
          </cell>
          <cell r="U10">
            <v>0.32100000000000001</v>
          </cell>
          <cell r="V10">
            <v>0</v>
          </cell>
          <cell r="W10">
            <v>0</v>
          </cell>
          <cell r="X10">
            <v>0</v>
          </cell>
          <cell r="Y10">
            <v>6.0917721518987299E-2</v>
          </cell>
          <cell r="Z10">
            <v>0.153</v>
          </cell>
          <cell r="AA10">
            <v>0.41399999999999998</v>
          </cell>
          <cell r="AB10">
            <v>0</v>
          </cell>
          <cell r="AC10">
            <v>0</v>
          </cell>
          <cell r="AD10">
            <v>0</v>
          </cell>
          <cell r="AE10">
            <v>907</v>
          </cell>
          <cell r="AF10">
            <v>486</v>
          </cell>
          <cell r="AG10">
            <v>0</v>
          </cell>
          <cell r="AH10">
            <v>346</v>
          </cell>
          <cell r="AI10">
            <v>740</v>
          </cell>
          <cell r="AJ10">
            <v>271</v>
          </cell>
          <cell r="AK10">
            <v>0</v>
          </cell>
          <cell r="AL10">
            <v>182</v>
          </cell>
          <cell r="AM10">
            <v>154</v>
          </cell>
          <cell r="AN10">
            <v>113</v>
          </cell>
          <cell r="AO10">
            <v>137</v>
          </cell>
          <cell r="AP10">
            <v>14</v>
          </cell>
          <cell r="AQ10">
            <v>285</v>
          </cell>
          <cell r="AR10">
            <v>705</v>
          </cell>
          <cell r="AS10">
            <v>34</v>
          </cell>
          <cell r="AT10">
            <v>23</v>
          </cell>
          <cell r="AU10">
            <v>0</v>
          </cell>
          <cell r="AV10">
            <v>57</v>
          </cell>
          <cell r="AW10">
            <v>4860</v>
          </cell>
          <cell r="AX10">
            <v>13.534751773049599</v>
          </cell>
          <cell r="AY10">
            <v>1.4529448752881999</v>
          </cell>
        </row>
        <row r="11">
          <cell r="A11">
            <v>1981</v>
          </cell>
          <cell r="B11" t="str">
            <v>H</v>
          </cell>
          <cell r="C11">
            <v>5636</v>
          </cell>
          <cell r="D11">
            <v>4387</v>
          </cell>
          <cell r="F11">
            <v>175</v>
          </cell>
          <cell r="G11">
            <v>227</v>
          </cell>
          <cell r="H11">
            <v>183</v>
          </cell>
          <cell r="I11">
            <v>1120</v>
          </cell>
          <cell r="N11">
            <v>30</v>
          </cell>
          <cell r="O11">
            <v>24</v>
          </cell>
          <cell r="P11">
            <v>8778</v>
          </cell>
          <cell r="Q11">
            <v>13550</v>
          </cell>
          <cell r="R11">
            <v>29114</v>
          </cell>
          <cell r="S11">
            <v>3.1405251951738801E-2</v>
          </cell>
          <cell r="T11">
            <v>0.13800000000000001</v>
          </cell>
          <cell r="U11">
            <v>0.32100000000000001</v>
          </cell>
          <cell r="V11">
            <v>0</v>
          </cell>
          <cell r="W11">
            <v>0</v>
          </cell>
          <cell r="X11">
            <v>0</v>
          </cell>
          <cell r="Y11">
            <v>4.8214285714285703E-2</v>
          </cell>
          <cell r="Z11">
            <v>0.14599999999999999</v>
          </cell>
          <cell r="AA11">
            <v>0.432</v>
          </cell>
          <cell r="AB11">
            <v>0</v>
          </cell>
          <cell r="AC11">
            <v>0</v>
          </cell>
          <cell r="AD11">
            <v>0</v>
          </cell>
          <cell r="AE11">
            <v>781</v>
          </cell>
          <cell r="AF11">
            <v>425</v>
          </cell>
          <cell r="AG11">
            <v>0</v>
          </cell>
          <cell r="AH11">
            <v>366</v>
          </cell>
          <cell r="AI11">
            <v>705</v>
          </cell>
          <cell r="AJ11">
            <v>279</v>
          </cell>
          <cell r="AK11">
            <v>0</v>
          </cell>
          <cell r="AL11">
            <v>149</v>
          </cell>
          <cell r="AM11">
            <v>130</v>
          </cell>
          <cell r="AN11">
            <v>99</v>
          </cell>
          <cell r="AO11">
            <v>130</v>
          </cell>
          <cell r="AP11">
            <v>13</v>
          </cell>
          <cell r="AQ11">
            <v>292</v>
          </cell>
          <cell r="AR11">
            <v>746</v>
          </cell>
          <cell r="AS11">
            <v>33</v>
          </cell>
          <cell r="AT11">
            <v>9</v>
          </cell>
          <cell r="AU11">
            <v>0</v>
          </cell>
          <cell r="AV11">
            <v>42</v>
          </cell>
          <cell r="AW11">
            <v>4518</v>
          </cell>
          <cell r="AX11">
            <v>11.7667560321716</v>
          </cell>
          <cell r="AY11">
            <v>1.5436318067896999</v>
          </cell>
        </row>
        <row r="12">
          <cell r="A12">
            <v>1982</v>
          </cell>
          <cell r="B12" t="str">
            <v>H</v>
          </cell>
          <cell r="C12">
            <v>7781</v>
          </cell>
          <cell r="D12">
            <v>5578</v>
          </cell>
          <cell r="F12">
            <v>206</v>
          </cell>
          <cell r="G12">
            <v>263</v>
          </cell>
          <cell r="H12">
            <v>241</v>
          </cell>
          <cell r="I12">
            <v>1680</v>
          </cell>
          <cell r="N12">
            <v>46</v>
          </cell>
          <cell r="O12">
            <v>23</v>
          </cell>
          <cell r="P12">
            <v>11038</v>
          </cell>
          <cell r="Q12">
            <v>16072</v>
          </cell>
          <cell r="R12">
            <v>36617</v>
          </cell>
          <cell r="S12">
            <v>2.31332733581802E-2</v>
          </cell>
          <cell r="T12">
            <v>0.128</v>
          </cell>
          <cell r="U12">
            <v>0.28599999999999998</v>
          </cell>
          <cell r="V12">
            <v>0</v>
          </cell>
          <cell r="W12">
            <v>0</v>
          </cell>
          <cell r="X12">
            <v>0</v>
          </cell>
          <cell r="Y12">
            <v>3.2142857142857098E-2</v>
          </cell>
          <cell r="Z12">
            <v>0.13900000000000001</v>
          </cell>
          <cell r="AA12">
            <v>0.41699999999999998</v>
          </cell>
          <cell r="AB12">
            <v>0</v>
          </cell>
          <cell r="AC12">
            <v>0</v>
          </cell>
          <cell r="AD12">
            <v>0</v>
          </cell>
          <cell r="AE12">
            <v>893</v>
          </cell>
          <cell r="AF12">
            <v>480</v>
          </cell>
          <cell r="AG12">
            <v>0</v>
          </cell>
          <cell r="AH12">
            <v>327</v>
          </cell>
          <cell r="AI12">
            <v>739</v>
          </cell>
          <cell r="AJ12">
            <v>280</v>
          </cell>
          <cell r="AK12">
            <v>0</v>
          </cell>
          <cell r="AL12">
            <v>167</v>
          </cell>
          <cell r="AM12">
            <v>155</v>
          </cell>
          <cell r="AN12">
            <v>92</v>
          </cell>
          <cell r="AO12">
            <v>136</v>
          </cell>
          <cell r="AP12">
            <v>15</v>
          </cell>
          <cell r="AQ12">
            <v>295</v>
          </cell>
          <cell r="AR12">
            <v>844</v>
          </cell>
          <cell r="AS12">
            <v>42</v>
          </cell>
          <cell r="AT12">
            <v>10</v>
          </cell>
          <cell r="AU12">
            <v>0</v>
          </cell>
          <cell r="AV12">
            <v>52</v>
          </cell>
          <cell r="AW12">
            <v>4891</v>
          </cell>
          <cell r="AX12">
            <v>13.0781990521327</v>
          </cell>
          <cell r="AY12">
            <v>1.45606088059431</v>
          </cell>
        </row>
        <row r="13">
          <cell r="A13">
            <v>1983</v>
          </cell>
          <cell r="B13" t="str">
            <v>H</v>
          </cell>
          <cell r="C13">
            <v>7574</v>
          </cell>
          <cell r="D13">
            <v>5529</v>
          </cell>
          <cell r="F13">
            <v>183</v>
          </cell>
          <cell r="G13">
            <v>237</v>
          </cell>
          <cell r="H13">
            <v>222</v>
          </cell>
          <cell r="I13">
            <v>1758</v>
          </cell>
          <cell r="J13">
            <v>1788</v>
          </cell>
          <cell r="N13">
            <v>34</v>
          </cell>
          <cell r="O13">
            <v>27</v>
          </cell>
          <cell r="P13">
            <v>10844</v>
          </cell>
          <cell r="Q13">
            <v>15286</v>
          </cell>
          <cell r="R13">
            <v>35496</v>
          </cell>
          <cell r="S13">
            <v>2.3501452336942199E-2</v>
          </cell>
          <cell r="T13">
            <v>0.14399999999999999</v>
          </cell>
          <cell r="U13">
            <v>0.27</v>
          </cell>
          <cell r="V13">
            <v>0.874</v>
          </cell>
          <cell r="W13">
            <v>1.087</v>
          </cell>
          <cell r="X13">
            <v>3.093</v>
          </cell>
          <cell r="Y13">
            <v>2.8441410693970399E-2</v>
          </cell>
          <cell r="Z13">
            <v>0.14000000000000001</v>
          </cell>
          <cell r="AA13">
            <v>0.376</v>
          </cell>
          <cell r="AB13">
            <v>1.2649999999999999</v>
          </cell>
          <cell r="AC13">
            <v>1.889</v>
          </cell>
          <cell r="AD13">
            <v>0</v>
          </cell>
          <cell r="AE13">
            <v>976</v>
          </cell>
          <cell r="AF13">
            <v>466</v>
          </cell>
          <cell r="AG13">
            <v>0</v>
          </cell>
          <cell r="AH13">
            <v>323</v>
          </cell>
          <cell r="AI13">
            <v>767</v>
          </cell>
          <cell r="AJ13">
            <v>285</v>
          </cell>
          <cell r="AK13">
            <v>0</v>
          </cell>
          <cell r="AL13">
            <v>164</v>
          </cell>
          <cell r="AM13">
            <v>159</v>
          </cell>
          <cell r="AN13">
            <v>84</v>
          </cell>
          <cell r="AO13">
            <v>124</v>
          </cell>
          <cell r="AP13">
            <v>12</v>
          </cell>
          <cell r="AQ13">
            <v>297</v>
          </cell>
          <cell r="AR13">
            <v>863</v>
          </cell>
          <cell r="AS13">
            <v>42</v>
          </cell>
          <cell r="AT13">
            <v>15</v>
          </cell>
          <cell r="AU13">
            <v>5.4758800521512399E-2</v>
          </cell>
          <cell r="AV13">
            <v>57</v>
          </cell>
          <cell r="AW13">
            <v>5051</v>
          </cell>
          <cell r="AX13">
            <v>12.5654692931634</v>
          </cell>
          <cell r="AY13">
            <v>1.4096274437476899</v>
          </cell>
        </row>
        <row r="14">
          <cell r="A14">
            <v>1984</v>
          </cell>
          <cell r="B14" t="str">
            <v>H</v>
          </cell>
          <cell r="C14">
            <v>6942</v>
          </cell>
          <cell r="D14">
            <v>5353</v>
          </cell>
          <cell r="F14">
            <v>178</v>
          </cell>
          <cell r="G14">
            <v>225</v>
          </cell>
          <cell r="H14">
            <v>248</v>
          </cell>
          <cell r="I14">
            <v>1904</v>
          </cell>
          <cell r="J14">
            <v>2620</v>
          </cell>
          <cell r="N14">
            <v>36</v>
          </cell>
          <cell r="O14">
            <v>22</v>
          </cell>
          <cell r="P14">
            <v>11129</v>
          </cell>
          <cell r="Q14">
            <v>16048</v>
          </cell>
          <cell r="R14">
            <v>36023</v>
          </cell>
          <cell r="S14">
            <v>0.03</v>
          </cell>
          <cell r="T14">
            <v>0.13400000000000001</v>
          </cell>
          <cell r="U14">
            <v>0.28799999999999998</v>
          </cell>
          <cell r="V14">
            <v>0.91100000000000003</v>
          </cell>
          <cell r="W14">
            <v>1.071</v>
          </cell>
          <cell r="X14">
            <v>2.7639999999999998</v>
          </cell>
          <cell r="Y14">
            <v>2.6785714285714201E-2</v>
          </cell>
          <cell r="Z14">
            <v>0.14499999999999999</v>
          </cell>
          <cell r="AA14">
            <v>0.251</v>
          </cell>
          <cell r="AB14">
            <v>1.1830000000000001</v>
          </cell>
          <cell r="AC14">
            <v>1.831</v>
          </cell>
          <cell r="AD14">
            <v>0</v>
          </cell>
          <cell r="AE14">
            <v>925</v>
          </cell>
          <cell r="AF14">
            <v>461</v>
          </cell>
          <cell r="AG14">
            <v>0</v>
          </cell>
          <cell r="AH14">
            <v>288</v>
          </cell>
          <cell r="AI14">
            <v>759</v>
          </cell>
          <cell r="AJ14">
            <v>287</v>
          </cell>
          <cell r="AK14">
            <v>0</v>
          </cell>
          <cell r="AL14">
            <v>207</v>
          </cell>
          <cell r="AM14">
            <v>175</v>
          </cell>
          <cell r="AN14">
            <v>76</v>
          </cell>
          <cell r="AO14">
            <v>103</v>
          </cell>
          <cell r="AP14">
            <v>17</v>
          </cell>
          <cell r="AQ14">
            <v>304</v>
          </cell>
          <cell r="AR14">
            <v>942</v>
          </cell>
          <cell r="AS14">
            <v>36</v>
          </cell>
          <cell r="AT14">
            <v>22</v>
          </cell>
          <cell r="AU14">
            <v>4.7430830039525702E-2</v>
          </cell>
          <cell r="AV14">
            <v>58</v>
          </cell>
          <cell r="AW14">
            <v>4752</v>
          </cell>
          <cell r="AX14">
            <v>11.776008492569</v>
          </cell>
          <cell r="AY14">
            <v>1.446678085279</v>
          </cell>
        </row>
        <row r="15">
          <cell r="A15">
            <v>1985</v>
          </cell>
          <cell r="B15" t="str">
            <v>H</v>
          </cell>
          <cell r="C15">
            <v>8627</v>
          </cell>
          <cell r="D15">
            <v>6199</v>
          </cell>
          <cell r="F15">
            <v>212</v>
          </cell>
          <cell r="G15">
            <v>283</v>
          </cell>
          <cell r="H15">
            <v>409</v>
          </cell>
          <cell r="I15">
            <v>2781</v>
          </cell>
          <cell r="J15">
            <v>3201</v>
          </cell>
          <cell r="N15">
            <v>26</v>
          </cell>
          <cell r="O15">
            <v>27</v>
          </cell>
          <cell r="P15">
            <v>13152</v>
          </cell>
          <cell r="Q15">
            <v>18985</v>
          </cell>
          <cell r="R15">
            <v>43545</v>
          </cell>
          <cell r="S15">
            <v>2.7E-2</v>
          </cell>
          <cell r="T15">
            <v>0.13</v>
          </cell>
          <cell r="U15">
            <v>0.27400000000000002</v>
          </cell>
          <cell r="V15">
            <v>0.69</v>
          </cell>
          <cell r="W15">
            <v>1.29</v>
          </cell>
          <cell r="X15">
            <v>3.1389999999999998</v>
          </cell>
          <cell r="Y15">
            <v>2.6249550521395101E-2</v>
          </cell>
          <cell r="Z15">
            <v>0.14899999999999999</v>
          </cell>
          <cell r="AA15">
            <v>0.24299999999999999</v>
          </cell>
          <cell r="AB15">
            <v>1.117</v>
          </cell>
          <cell r="AC15">
            <v>1.899</v>
          </cell>
          <cell r="AD15">
            <v>0</v>
          </cell>
          <cell r="AE15">
            <v>1044</v>
          </cell>
          <cell r="AF15">
            <v>479</v>
          </cell>
          <cell r="AG15">
            <v>0</v>
          </cell>
          <cell r="AH15">
            <v>306</v>
          </cell>
          <cell r="AI15">
            <v>982</v>
          </cell>
          <cell r="AJ15">
            <v>295</v>
          </cell>
          <cell r="AK15">
            <v>0</v>
          </cell>
          <cell r="AL15">
            <v>322</v>
          </cell>
          <cell r="AM15">
            <v>197</v>
          </cell>
          <cell r="AN15">
            <v>91</v>
          </cell>
          <cell r="AO15">
            <v>139</v>
          </cell>
          <cell r="AP15">
            <v>16</v>
          </cell>
          <cell r="AQ15">
            <v>311</v>
          </cell>
          <cell r="AR15">
            <v>1092</v>
          </cell>
          <cell r="AS15">
            <v>34</v>
          </cell>
          <cell r="AT15">
            <v>17</v>
          </cell>
          <cell r="AU15">
            <v>3.4623217922606898E-2</v>
          </cell>
          <cell r="AV15">
            <v>51</v>
          </cell>
          <cell r="AW15">
            <v>5273</v>
          </cell>
          <cell r="AX15">
            <v>12.020146520146501</v>
          </cell>
          <cell r="AY15">
            <v>1.4463659911625799</v>
          </cell>
        </row>
        <row r="16">
          <cell r="A16">
            <v>1986</v>
          </cell>
          <cell r="B16" t="str">
            <v>H</v>
          </cell>
          <cell r="C16">
            <v>8163</v>
          </cell>
          <cell r="D16">
            <v>5963</v>
          </cell>
          <cell r="F16">
            <v>205</v>
          </cell>
          <cell r="G16">
            <v>346</v>
          </cell>
          <cell r="H16">
            <v>313</v>
          </cell>
          <cell r="I16">
            <v>2400</v>
          </cell>
          <cell r="J16">
            <v>2864</v>
          </cell>
          <cell r="N16">
            <v>35</v>
          </cell>
          <cell r="O16">
            <v>17</v>
          </cell>
          <cell r="P16">
            <v>12584</v>
          </cell>
          <cell r="Q16">
            <v>18107</v>
          </cell>
          <cell r="R16">
            <v>41257</v>
          </cell>
          <cell r="S16">
            <v>3.3000000000000002E-2</v>
          </cell>
          <cell r="T16">
            <v>0.127</v>
          </cell>
          <cell r="U16">
            <v>0.28999999999999998</v>
          </cell>
          <cell r="V16">
            <v>0.92400000000000004</v>
          </cell>
          <cell r="W16">
            <v>1.36</v>
          </cell>
          <cell r="X16">
            <v>3.2210000000000001</v>
          </cell>
          <cell r="Y16">
            <v>2.6249999999999999E-2</v>
          </cell>
          <cell r="Z16">
            <v>0.16500000000000001</v>
          </cell>
          <cell r="AA16">
            <v>0.22600000000000001</v>
          </cell>
          <cell r="AB16">
            <v>1.19</v>
          </cell>
          <cell r="AC16">
            <v>1.768</v>
          </cell>
          <cell r="AD16">
            <v>0</v>
          </cell>
          <cell r="AE16">
            <v>1026</v>
          </cell>
          <cell r="AF16">
            <v>506</v>
          </cell>
          <cell r="AG16">
            <v>0</v>
          </cell>
          <cell r="AH16">
            <v>417</v>
          </cell>
          <cell r="AI16">
            <v>1166</v>
          </cell>
          <cell r="AJ16">
            <v>332</v>
          </cell>
          <cell r="AK16">
            <v>0</v>
          </cell>
          <cell r="AL16">
            <v>373</v>
          </cell>
          <cell r="AM16">
            <v>196</v>
          </cell>
          <cell r="AN16">
            <v>124</v>
          </cell>
          <cell r="AO16">
            <v>186</v>
          </cell>
          <cell r="AP16">
            <v>16</v>
          </cell>
          <cell r="AQ16">
            <v>348</v>
          </cell>
          <cell r="AR16">
            <v>1017</v>
          </cell>
          <cell r="AS16">
            <v>35</v>
          </cell>
          <cell r="AT16">
            <v>15</v>
          </cell>
          <cell r="AU16">
            <v>3.0017152658662099E-2</v>
          </cell>
          <cell r="AV16">
            <v>50</v>
          </cell>
          <cell r="AW16">
            <v>5586</v>
          </cell>
          <cell r="AX16">
            <v>12.342182890855501</v>
          </cell>
          <cell r="AY16">
            <v>1.44255895474825</v>
          </cell>
        </row>
        <row r="17">
          <cell r="A17">
            <v>1987</v>
          </cell>
          <cell r="B17" t="str">
            <v>H</v>
          </cell>
          <cell r="C17">
            <v>8051</v>
          </cell>
          <cell r="D17">
            <v>5632</v>
          </cell>
          <cell r="F17">
            <v>192</v>
          </cell>
          <cell r="G17">
            <v>279</v>
          </cell>
          <cell r="H17">
            <v>274</v>
          </cell>
          <cell r="I17">
            <v>2885</v>
          </cell>
          <cell r="J17">
            <v>2345</v>
          </cell>
          <cell r="N17">
            <v>25</v>
          </cell>
          <cell r="O17">
            <v>29</v>
          </cell>
          <cell r="P17">
            <v>11226</v>
          </cell>
          <cell r="Q17">
            <v>17111</v>
          </cell>
          <cell r="R17">
            <v>39273</v>
          </cell>
          <cell r="S17">
            <v>2.5999999999999999E-2</v>
          </cell>
          <cell r="T17">
            <v>0.13500000000000001</v>
          </cell>
          <cell r="U17">
            <v>0.30499999999999999</v>
          </cell>
          <cell r="V17">
            <v>0.84599999999999997</v>
          </cell>
          <cell r="W17">
            <v>1.39</v>
          </cell>
          <cell r="X17">
            <v>3.2559999999999998</v>
          </cell>
          <cell r="Y17">
            <v>2.6689774696707101E-2</v>
          </cell>
          <cell r="Z17">
            <v>0.192</v>
          </cell>
          <cell r="AA17">
            <v>0.21199999999999999</v>
          </cell>
          <cell r="AB17">
            <v>1.177</v>
          </cell>
          <cell r="AC17">
            <v>1.7869999999999999</v>
          </cell>
          <cell r="AD17">
            <v>0</v>
          </cell>
          <cell r="AE17">
            <v>974</v>
          </cell>
          <cell r="AF17">
            <v>482</v>
          </cell>
          <cell r="AG17">
            <v>0</v>
          </cell>
          <cell r="AH17">
            <v>414</v>
          </cell>
          <cell r="AI17">
            <v>1247</v>
          </cell>
          <cell r="AJ17">
            <v>356</v>
          </cell>
          <cell r="AK17">
            <v>0</v>
          </cell>
          <cell r="AL17">
            <v>384</v>
          </cell>
          <cell r="AM17">
            <v>141</v>
          </cell>
          <cell r="AN17">
            <v>132</v>
          </cell>
          <cell r="AO17">
            <v>166</v>
          </cell>
          <cell r="AP17">
            <v>7</v>
          </cell>
          <cell r="AQ17">
            <v>363</v>
          </cell>
          <cell r="AR17">
            <v>938</v>
          </cell>
          <cell r="AS17">
            <v>31</v>
          </cell>
          <cell r="AT17">
            <v>18</v>
          </cell>
          <cell r="AU17">
            <v>2.4859663191660001E-2</v>
          </cell>
          <cell r="AV17">
            <v>49</v>
          </cell>
          <cell r="AW17">
            <v>5447</v>
          </cell>
          <cell r="AX17">
            <v>11.941364605543701</v>
          </cell>
          <cell r="AY17">
            <v>1.52763146147665</v>
          </cell>
        </row>
        <row r="18">
          <cell r="A18">
            <v>1988</v>
          </cell>
          <cell r="B18" t="str">
            <v>H</v>
          </cell>
          <cell r="C18">
            <v>7280</v>
          </cell>
          <cell r="D18">
            <v>5498</v>
          </cell>
          <cell r="F18">
            <v>185</v>
          </cell>
          <cell r="G18">
            <v>303</v>
          </cell>
          <cell r="H18">
            <v>282</v>
          </cell>
          <cell r="I18">
            <v>2472</v>
          </cell>
          <cell r="J18">
            <v>2046</v>
          </cell>
          <cell r="N18">
            <v>35</v>
          </cell>
          <cell r="O18">
            <v>17</v>
          </cell>
          <cell r="P18">
            <v>10791</v>
          </cell>
          <cell r="Q18">
            <v>15000</v>
          </cell>
          <cell r="R18">
            <v>35543</v>
          </cell>
          <cell r="S18">
            <v>2.9000000000000001E-2</v>
          </cell>
          <cell r="T18">
            <v>0.13500000000000001</v>
          </cell>
          <cell r="U18">
            <v>0.308</v>
          </cell>
          <cell r="V18">
            <v>0.879</v>
          </cell>
          <cell r="W18">
            <v>1.4119999999999999</v>
          </cell>
          <cell r="X18">
            <v>3.2240000000000002</v>
          </cell>
          <cell r="Y18">
            <v>2.6699029126213501E-2</v>
          </cell>
          <cell r="Z18">
            <v>0.217</v>
          </cell>
          <cell r="AA18">
            <v>0.185</v>
          </cell>
          <cell r="AB18">
            <v>1.1559999999999999</v>
          </cell>
          <cell r="AC18">
            <v>2.1120000000000001</v>
          </cell>
          <cell r="AD18">
            <v>0</v>
          </cell>
          <cell r="AE18">
            <v>950</v>
          </cell>
          <cell r="AF18">
            <v>519</v>
          </cell>
          <cell r="AG18">
            <v>0</v>
          </cell>
          <cell r="AH18">
            <v>387</v>
          </cell>
          <cell r="AI18">
            <v>1209</v>
          </cell>
          <cell r="AJ18">
            <v>368</v>
          </cell>
          <cell r="AK18">
            <v>0</v>
          </cell>
          <cell r="AL18">
            <v>0</v>
          </cell>
          <cell r="AM18">
            <v>534</v>
          </cell>
          <cell r="AN18">
            <v>117</v>
          </cell>
          <cell r="AO18">
            <v>144</v>
          </cell>
          <cell r="AP18">
            <v>9</v>
          </cell>
          <cell r="AQ18">
            <v>377</v>
          </cell>
          <cell r="AR18">
            <v>844</v>
          </cell>
          <cell r="AS18">
            <v>28</v>
          </cell>
          <cell r="AT18">
            <v>21</v>
          </cell>
          <cell r="AU18">
            <v>2.3159636062861901E-2</v>
          </cell>
          <cell r="AV18">
            <v>49</v>
          </cell>
          <cell r="AW18">
            <v>5230</v>
          </cell>
          <cell r="AX18">
            <v>12.744075829383901</v>
          </cell>
          <cell r="AY18">
            <v>1.39457047229453</v>
          </cell>
        </row>
        <row r="19">
          <cell r="A19">
            <v>1989</v>
          </cell>
          <cell r="B19" t="str">
            <v>H</v>
          </cell>
          <cell r="C19">
            <v>6801</v>
          </cell>
          <cell r="D19">
            <v>5272</v>
          </cell>
          <cell r="F19">
            <v>161</v>
          </cell>
          <cell r="G19">
            <v>292</v>
          </cell>
          <cell r="H19">
            <v>287</v>
          </cell>
          <cell r="I19">
            <v>2353</v>
          </cell>
          <cell r="J19">
            <v>1883</v>
          </cell>
          <cell r="N19">
            <v>37</v>
          </cell>
          <cell r="O19">
            <v>23</v>
          </cell>
          <cell r="P19">
            <v>10295</v>
          </cell>
          <cell r="Q19">
            <v>14276</v>
          </cell>
          <cell r="R19">
            <v>33725</v>
          </cell>
          <cell r="S19">
            <v>3.3000000000000002E-2</v>
          </cell>
          <cell r="T19">
            <v>0.129</v>
          </cell>
          <cell r="U19">
            <v>0.317</v>
          </cell>
          <cell r="V19">
            <v>0.88500000000000001</v>
          </cell>
          <cell r="W19">
            <v>1.4450000000000001</v>
          </cell>
          <cell r="X19">
            <v>3.3860000000000001</v>
          </cell>
          <cell r="Y19">
            <v>2.116850127011E-2</v>
          </cell>
          <cell r="Z19">
            <v>0.14399999999999999</v>
          </cell>
          <cell r="AA19">
            <v>0.375</v>
          </cell>
          <cell r="AB19">
            <v>1.347</v>
          </cell>
          <cell r="AC19">
            <v>2.3029999999999999</v>
          </cell>
          <cell r="AD19">
            <v>0</v>
          </cell>
          <cell r="AE19">
            <v>904</v>
          </cell>
          <cell r="AF19">
            <v>507</v>
          </cell>
          <cell r="AG19">
            <v>0</v>
          </cell>
          <cell r="AH19">
            <v>385</v>
          </cell>
          <cell r="AI19">
            <v>1176</v>
          </cell>
          <cell r="AJ19">
            <v>369</v>
          </cell>
          <cell r="AK19">
            <v>0</v>
          </cell>
          <cell r="AL19">
            <v>0</v>
          </cell>
          <cell r="AM19">
            <v>547</v>
          </cell>
          <cell r="AN19">
            <v>108</v>
          </cell>
          <cell r="AO19">
            <v>136</v>
          </cell>
          <cell r="AP19">
            <v>8</v>
          </cell>
          <cell r="AQ19">
            <v>377</v>
          </cell>
          <cell r="AR19">
            <v>770</v>
          </cell>
          <cell r="AS19">
            <v>33</v>
          </cell>
          <cell r="AT19">
            <v>28</v>
          </cell>
          <cell r="AU19">
            <v>2.8061224489795901E-2</v>
          </cell>
          <cell r="AV19">
            <v>61</v>
          </cell>
          <cell r="AW19">
            <v>4986</v>
          </cell>
          <cell r="AX19">
            <v>13.3220779220779</v>
          </cell>
          <cell r="AY19">
            <v>1.3916942873854601</v>
          </cell>
        </row>
        <row r="20">
          <cell r="A20">
            <v>1990</v>
          </cell>
          <cell r="B20" t="str">
            <v>H</v>
          </cell>
          <cell r="C20">
            <v>5182</v>
          </cell>
          <cell r="D20">
            <v>5144</v>
          </cell>
          <cell r="F20">
            <v>182</v>
          </cell>
          <cell r="G20">
            <v>308</v>
          </cell>
          <cell r="H20">
            <v>293</v>
          </cell>
          <cell r="I20">
            <v>1653</v>
          </cell>
          <cell r="J20">
            <v>1853</v>
          </cell>
          <cell r="N20">
            <v>31</v>
          </cell>
          <cell r="O20">
            <v>31</v>
          </cell>
          <cell r="P20">
            <v>10304</v>
          </cell>
          <cell r="Q20">
            <v>15168</v>
          </cell>
          <cell r="R20">
            <v>32333</v>
          </cell>
          <cell r="S20">
            <v>0.04</v>
          </cell>
          <cell r="T20">
            <v>0.11700000000000001</v>
          </cell>
          <cell r="U20">
            <v>0.27800000000000002</v>
          </cell>
          <cell r="V20">
            <v>0.79500000000000004</v>
          </cell>
          <cell r="W20">
            <v>1.425</v>
          </cell>
          <cell r="X20">
            <v>3.524</v>
          </cell>
          <cell r="Y20">
            <v>1.6304347826086901E-2</v>
          </cell>
          <cell r="Z20">
            <v>0.10299999999999999</v>
          </cell>
          <cell r="AA20">
            <v>0.33500000000000002</v>
          </cell>
          <cell r="AB20">
            <v>1.2729999999999999</v>
          </cell>
          <cell r="AC20">
            <v>2.1669999999999998</v>
          </cell>
          <cell r="AD20">
            <v>0</v>
          </cell>
          <cell r="AE20">
            <v>810</v>
          </cell>
          <cell r="AF20">
            <v>445</v>
          </cell>
          <cell r="AG20">
            <v>0</v>
          </cell>
          <cell r="AH20">
            <v>349</v>
          </cell>
          <cell r="AI20">
            <v>1211</v>
          </cell>
          <cell r="AJ20">
            <v>386</v>
          </cell>
          <cell r="AK20">
            <v>0</v>
          </cell>
          <cell r="AL20">
            <v>0</v>
          </cell>
          <cell r="AM20">
            <v>438</v>
          </cell>
          <cell r="AN20">
            <v>117</v>
          </cell>
          <cell r="AO20">
            <v>130</v>
          </cell>
          <cell r="AP20">
            <v>7</v>
          </cell>
          <cell r="AQ20">
            <v>393</v>
          </cell>
          <cell r="AR20">
            <v>751</v>
          </cell>
          <cell r="AS20">
            <v>39</v>
          </cell>
          <cell r="AT20">
            <v>25</v>
          </cell>
          <cell r="AU20">
            <v>3.2204789430223001E-2</v>
          </cell>
          <cell r="AV20">
            <v>64</v>
          </cell>
          <cell r="AW20">
            <v>4725</v>
          </cell>
          <cell r="AX20">
            <v>13.6790945406125</v>
          </cell>
          <cell r="AY20">
            <v>1.47649177455466</v>
          </cell>
        </row>
        <row r="21">
          <cell r="A21">
            <v>1991</v>
          </cell>
          <cell r="B21" t="str">
            <v>H</v>
          </cell>
          <cell r="C21">
            <v>6336</v>
          </cell>
          <cell r="D21">
            <v>5438</v>
          </cell>
          <cell r="F21">
            <v>166</v>
          </cell>
          <cell r="G21">
            <v>310</v>
          </cell>
          <cell r="H21">
            <v>335</v>
          </cell>
          <cell r="I21">
            <v>1573</v>
          </cell>
          <cell r="J21">
            <v>1502</v>
          </cell>
          <cell r="N21">
            <v>25</v>
          </cell>
          <cell r="O21">
            <v>26</v>
          </cell>
          <cell r="P21">
            <v>10335</v>
          </cell>
          <cell r="Q21">
            <v>13127</v>
          </cell>
          <cell r="R21">
            <v>31379</v>
          </cell>
          <cell r="S21">
            <v>3.7999999999999999E-2</v>
          </cell>
          <cell r="T21">
            <v>0.104</v>
          </cell>
          <cell r="U21">
            <v>0.27200000000000002</v>
          </cell>
          <cell r="V21">
            <v>1.0509999999999999</v>
          </cell>
          <cell r="W21">
            <v>1.383</v>
          </cell>
          <cell r="X21">
            <v>3.5640000000000001</v>
          </cell>
          <cell r="Y21">
            <v>1.1428571428571401E-2</v>
          </cell>
          <cell r="Z21">
            <v>0.13900000000000001</v>
          </cell>
          <cell r="AA21">
            <v>0.308</v>
          </cell>
          <cell r="AB21">
            <v>1.1040000000000001</v>
          </cell>
          <cell r="AC21">
            <v>1.38</v>
          </cell>
          <cell r="AD21">
            <v>0</v>
          </cell>
          <cell r="AE21">
            <v>812</v>
          </cell>
          <cell r="AF21">
            <v>458</v>
          </cell>
          <cell r="AG21">
            <v>0</v>
          </cell>
          <cell r="AH21">
            <v>404</v>
          </cell>
          <cell r="AI21">
            <v>1255</v>
          </cell>
          <cell r="AJ21">
            <v>394</v>
          </cell>
          <cell r="AK21">
            <v>0</v>
          </cell>
          <cell r="AL21">
            <v>0</v>
          </cell>
          <cell r="AM21">
            <v>426</v>
          </cell>
          <cell r="AN21">
            <v>105</v>
          </cell>
          <cell r="AO21">
            <v>129</v>
          </cell>
          <cell r="AP21">
            <v>8</v>
          </cell>
          <cell r="AQ21">
            <v>402</v>
          </cell>
          <cell r="AR21">
            <v>770</v>
          </cell>
          <cell r="AS21">
            <v>39</v>
          </cell>
          <cell r="AT21">
            <v>25</v>
          </cell>
          <cell r="AU21">
            <v>3.1075697211155402E-2</v>
          </cell>
          <cell r="AV21">
            <v>64</v>
          </cell>
          <cell r="AW21">
            <v>4841</v>
          </cell>
          <cell r="AX21">
            <v>13.3896103896104</v>
          </cell>
          <cell r="AY21">
            <v>1.2732298739088299</v>
          </cell>
        </row>
        <row r="22">
          <cell r="A22">
            <v>1992</v>
          </cell>
          <cell r="B22" t="str">
            <v>H</v>
          </cell>
          <cell r="C22">
            <v>6603</v>
          </cell>
          <cell r="D22">
            <v>5696</v>
          </cell>
          <cell r="F22">
            <v>182</v>
          </cell>
          <cell r="G22">
            <v>308</v>
          </cell>
          <cell r="H22">
            <v>395</v>
          </cell>
          <cell r="I22">
            <v>1736</v>
          </cell>
          <cell r="J22">
            <v>1980</v>
          </cell>
          <cell r="N22">
            <v>37</v>
          </cell>
          <cell r="O22">
            <v>36</v>
          </cell>
          <cell r="P22">
            <v>11621</v>
          </cell>
          <cell r="Q22">
            <v>13546</v>
          </cell>
          <cell r="R22">
            <v>33548</v>
          </cell>
          <cell r="S22">
            <v>2.5000000000000001E-2</v>
          </cell>
          <cell r="T22">
            <v>0.109</v>
          </cell>
          <cell r="U22">
            <v>0.30599999999999999</v>
          </cell>
          <cell r="V22">
            <v>1.036</v>
          </cell>
          <cell r="W22">
            <v>1.45</v>
          </cell>
          <cell r="X22">
            <v>3.58</v>
          </cell>
          <cell r="Y22">
            <v>1.7999999999999999E-2</v>
          </cell>
          <cell r="Z22">
            <v>0.107</v>
          </cell>
          <cell r="AA22">
            <v>0.317</v>
          </cell>
          <cell r="AB22">
            <v>1.0660000000000001</v>
          </cell>
          <cell r="AC22">
            <v>1.5</v>
          </cell>
          <cell r="AD22">
            <v>0</v>
          </cell>
          <cell r="AE22">
            <v>788</v>
          </cell>
          <cell r="AF22">
            <v>593</v>
          </cell>
          <cell r="AG22">
            <v>0</v>
          </cell>
          <cell r="AH22">
            <v>426</v>
          </cell>
          <cell r="AI22">
            <v>1340</v>
          </cell>
          <cell r="AJ22">
            <v>405</v>
          </cell>
          <cell r="AK22">
            <v>0</v>
          </cell>
          <cell r="AL22">
            <v>0</v>
          </cell>
          <cell r="AM22">
            <v>492</v>
          </cell>
          <cell r="AN22">
            <v>124</v>
          </cell>
          <cell r="AO22">
            <v>131</v>
          </cell>
          <cell r="AP22">
            <v>12</v>
          </cell>
          <cell r="AQ22">
            <v>417</v>
          </cell>
          <cell r="AR22">
            <v>876</v>
          </cell>
          <cell r="AS22">
            <v>32</v>
          </cell>
          <cell r="AT22">
            <v>28</v>
          </cell>
          <cell r="AU22">
            <v>2.3880597014925401E-2</v>
          </cell>
          <cell r="AV22">
            <v>60</v>
          </cell>
          <cell r="AW22">
            <v>5258</v>
          </cell>
          <cell r="AX22">
            <v>13.2237442922374</v>
          </cell>
          <cell r="AY22">
            <v>1.1693715469613299</v>
          </cell>
        </row>
        <row r="23">
          <cell r="A23">
            <v>1993</v>
          </cell>
          <cell r="B23" t="str">
            <v>H</v>
          </cell>
          <cell r="C23">
            <v>7956</v>
          </cell>
          <cell r="D23">
            <v>6146</v>
          </cell>
          <cell r="F23">
            <v>186</v>
          </cell>
          <cell r="G23">
            <v>453</v>
          </cell>
          <cell r="H23">
            <v>428</v>
          </cell>
          <cell r="I23">
            <v>1660</v>
          </cell>
          <cell r="J23">
            <v>1879</v>
          </cell>
          <cell r="N23">
            <v>36</v>
          </cell>
          <cell r="O23">
            <v>44</v>
          </cell>
          <cell r="P23">
            <v>12540</v>
          </cell>
          <cell r="Q23">
            <v>13412</v>
          </cell>
          <cell r="R23">
            <v>35613</v>
          </cell>
          <cell r="S23">
            <v>1.7999999999999999E-2</v>
          </cell>
          <cell r="T23">
            <v>0.107</v>
          </cell>
          <cell r="U23">
            <v>0.29099999999999998</v>
          </cell>
          <cell r="V23">
            <v>1.0680000000000001</v>
          </cell>
          <cell r="W23">
            <v>1.5369999999999999</v>
          </cell>
          <cell r="X23">
            <v>3.5169999999999999</v>
          </cell>
          <cell r="Y23">
            <v>8.0000000000000002E-3</v>
          </cell>
          <cell r="Z23">
            <v>0.11799999999999999</v>
          </cell>
          <cell r="AA23">
            <v>0.27500000000000002</v>
          </cell>
          <cell r="AB23">
            <v>0.85899999999999999</v>
          </cell>
          <cell r="AC23">
            <v>1.5</v>
          </cell>
          <cell r="AD23">
            <v>0</v>
          </cell>
          <cell r="AE23">
            <v>795</v>
          </cell>
          <cell r="AF23">
            <v>622</v>
          </cell>
          <cell r="AG23">
            <v>0</v>
          </cell>
          <cell r="AH23">
            <v>488</v>
          </cell>
          <cell r="AI23">
            <v>1478</v>
          </cell>
          <cell r="AJ23">
            <v>411</v>
          </cell>
          <cell r="AK23">
            <v>0</v>
          </cell>
          <cell r="AL23">
            <v>0</v>
          </cell>
          <cell r="AM23">
            <v>474</v>
          </cell>
          <cell r="AN23">
            <v>149</v>
          </cell>
          <cell r="AO23">
            <v>166</v>
          </cell>
          <cell r="AP23">
            <v>17</v>
          </cell>
          <cell r="AQ23">
            <v>428</v>
          </cell>
          <cell r="AR23">
            <v>948</v>
          </cell>
          <cell r="AS23">
            <v>40</v>
          </cell>
          <cell r="AT23">
            <v>35</v>
          </cell>
          <cell r="AU23">
            <v>2.7063599458728001E-2</v>
          </cell>
          <cell r="AV23">
            <v>75</v>
          </cell>
          <cell r="AW23">
            <v>5636</v>
          </cell>
          <cell r="AX23">
            <v>13.1898734177215</v>
          </cell>
          <cell r="AY23">
            <v>1.07261676263596</v>
          </cell>
        </row>
        <row r="24">
          <cell r="A24">
            <v>1994</v>
          </cell>
          <cell r="B24" t="str">
            <v>H</v>
          </cell>
          <cell r="C24">
            <v>7377</v>
          </cell>
          <cell r="D24">
            <v>5653</v>
          </cell>
          <cell r="F24">
            <v>225</v>
          </cell>
          <cell r="G24">
            <v>444</v>
          </cell>
          <cell r="H24">
            <v>368</v>
          </cell>
          <cell r="I24">
            <v>1498</v>
          </cell>
          <cell r="J24">
            <v>1653</v>
          </cell>
          <cell r="N24">
            <v>37</v>
          </cell>
          <cell r="O24">
            <v>32</v>
          </cell>
          <cell r="P24">
            <v>12236</v>
          </cell>
          <cell r="Q24">
            <v>14922</v>
          </cell>
          <cell r="R24">
            <v>36065</v>
          </cell>
          <cell r="S24">
            <v>0.01</v>
          </cell>
          <cell r="T24">
            <v>0.10299999999999999</v>
          </cell>
          <cell r="U24">
            <v>0.22600000000000001</v>
          </cell>
          <cell r="V24">
            <v>0.88100000000000001</v>
          </cell>
          <cell r="W24">
            <v>1.452</v>
          </cell>
          <cell r="X24">
            <v>3.3639999999999999</v>
          </cell>
          <cell r="Y24">
            <v>5.0000000000000001E-3</v>
          </cell>
          <cell r="Z24">
            <v>0.122</v>
          </cell>
          <cell r="AA24">
            <v>0.2</v>
          </cell>
          <cell r="AB24">
            <v>0.81399999999999995</v>
          </cell>
          <cell r="AC24">
            <v>1.5</v>
          </cell>
          <cell r="AD24">
            <v>0</v>
          </cell>
          <cell r="AE24">
            <v>660</v>
          </cell>
          <cell r="AF24">
            <v>775</v>
          </cell>
          <cell r="AG24">
            <v>0</v>
          </cell>
          <cell r="AH24">
            <v>627</v>
          </cell>
          <cell r="AI24">
            <v>1293</v>
          </cell>
          <cell r="AJ24">
            <v>430</v>
          </cell>
          <cell r="AK24">
            <v>0</v>
          </cell>
          <cell r="AL24">
            <v>209</v>
          </cell>
          <cell r="AM24">
            <v>178</v>
          </cell>
          <cell r="AN24">
            <v>205</v>
          </cell>
          <cell r="AO24">
            <v>103</v>
          </cell>
          <cell r="AP24">
            <v>25</v>
          </cell>
          <cell r="AQ24">
            <v>455</v>
          </cell>
          <cell r="AR24">
            <v>1015</v>
          </cell>
          <cell r="AS24">
            <v>37</v>
          </cell>
          <cell r="AT24">
            <v>30</v>
          </cell>
          <cell r="AU24">
            <v>2.8615622583139998E-2</v>
          </cell>
          <cell r="AV24">
            <v>67</v>
          </cell>
          <cell r="AW24">
            <v>5587</v>
          </cell>
          <cell r="AX24">
            <v>12.018719211822701</v>
          </cell>
          <cell r="AY24">
            <v>1.2232150176244001</v>
          </cell>
        </row>
        <row r="25">
          <cell r="A25">
            <v>1995</v>
          </cell>
          <cell r="B25" t="str">
            <v>H</v>
          </cell>
          <cell r="C25">
            <v>6299</v>
          </cell>
          <cell r="D25">
            <v>5370</v>
          </cell>
          <cell r="F25">
            <v>189</v>
          </cell>
          <cell r="G25">
            <v>448</v>
          </cell>
          <cell r="H25">
            <v>412</v>
          </cell>
          <cell r="I25">
            <v>1210</v>
          </cell>
          <cell r="J25">
            <v>1608</v>
          </cell>
          <cell r="N25">
            <v>37</v>
          </cell>
          <cell r="O25">
            <v>29</v>
          </cell>
          <cell r="P25">
            <v>11533</v>
          </cell>
          <cell r="Q25">
            <v>14253</v>
          </cell>
          <cell r="R25">
            <v>33312</v>
          </cell>
          <cell r="S25">
            <v>1.2E-2</v>
          </cell>
          <cell r="T25">
            <v>9.5000000000000001E-2</v>
          </cell>
          <cell r="U25">
            <v>0.22900000000000001</v>
          </cell>
          <cell r="V25">
            <v>0.67</v>
          </cell>
          <cell r="W25">
            <v>1.3160000000000001</v>
          </cell>
          <cell r="X25">
            <v>3.41</v>
          </cell>
          <cell r="Y25">
            <v>5.0000000000000001E-3</v>
          </cell>
          <cell r="Z25">
            <v>0.14699999999999999</v>
          </cell>
          <cell r="AA25">
            <v>0.186</v>
          </cell>
          <cell r="AB25">
            <v>0.64400000000000002</v>
          </cell>
          <cell r="AC25">
            <v>1.5</v>
          </cell>
          <cell r="AD25">
            <v>81</v>
          </cell>
          <cell r="AE25">
            <v>565</v>
          </cell>
          <cell r="AF25">
            <v>579</v>
          </cell>
          <cell r="AG25">
            <v>161</v>
          </cell>
          <cell r="AH25">
            <v>614</v>
          </cell>
          <cell r="AI25">
            <v>1390</v>
          </cell>
          <cell r="AJ25">
            <v>423</v>
          </cell>
          <cell r="AK25">
            <v>0</v>
          </cell>
          <cell r="AL25">
            <v>249</v>
          </cell>
          <cell r="AM25">
            <v>178</v>
          </cell>
          <cell r="AN25">
            <v>164</v>
          </cell>
          <cell r="AO25">
            <v>98</v>
          </cell>
          <cell r="AP25">
            <v>30</v>
          </cell>
          <cell r="AQ25">
            <v>453</v>
          </cell>
          <cell r="AR25">
            <v>998</v>
          </cell>
          <cell r="AS25">
            <v>44</v>
          </cell>
          <cell r="AT25">
            <v>41</v>
          </cell>
          <cell r="AU25">
            <v>3.1654676258992799E-2</v>
          </cell>
          <cell r="AV25">
            <v>85</v>
          </cell>
          <cell r="AW25">
            <v>5615</v>
          </cell>
          <cell r="AX25">
            <v>11.519038076152301</v>
          </cell>
          <cell r="AY25">
            <v>1.2398225469728601</v>
          </cell>
        </row>
        <row r="26">
          <cell r="A26">
            <v>1996</v>
          </cell>
          <cell r="B26" t="str">
            <v>H</v>
          </cell>
          <cell r="C26">
            <v>7432</v>
          </cell>
          <cell r="D26">
            <v>6167</v>
          </cell>
          <cell r="F26">
            <v>252</v>
          </cell>
          <cell r="G26">
            <v>559</v>
          </cell>
          <cell r="H26">
            <v>497</v>
          </cell>
          <cell r="I26">
            <v>1567</v>
          </cell>
          <cell r="J26">
            <v>1846</v>
          </cell>
          <cell r="N26">
            <v>61</v>
          </cell>
          <cell r="O26">
            <v>36</v>
          </cell>
          <cell r="P26">
            <v>13192</v>
          </cell>
          <cell r="Q26">
            <v>14977</v>
          </cell>
          <cell r="R26">
            <v>37168</v>
          </cell>
          <cell r="S26">
            <v>1.0999999999999999E-2</v>
          </cell>
          <cell r="T26">
            <v>8.8999999999999996E-2</v>
          </cell>
          <cell r="U26">
            <v>0.27400000000000002</v>
          </cell>
          <cell r="V26">
            <v>0.72</v>
          </cell>
          <cell r="W26">
            <v>1.1659999999999999</v>
          </cell>
          <cell r="X26">
            <v>3.3119999999999998</v>
          </cell>
          <cell r="Y26">
            <v>6.0000000000000001E-3</v>
          </cell>
          <cell r="Z26">
            <v>0.105092091007584</v>
          </cell>
          <cell r="AA26">
            <v>0.216</v>
          </cell>
          <cell r="AB26">
            <v>0.66500000000000004</v>
          </cell>
          <cell r="AC26">
            <v>1.56666666666667</v>
          </cell>
          <cell r="AD26">
            <v>81</v>
          </cell>
          <cell r="AE26">
            <v>553</v>
          </cell>
          <cell r="AF26">
            <v>667</v>
          </cell>
          <cell r="AG26">
            <v>186</v>
          </cell>
          <cell r="AH26">
            <v>616</v>
          </cell>
          <cell r="AI26">
            <v>1480</v>
          </cell>
          <cell r="AJ26">
            <v>432</v>
          </cell>
          <cell r="AK26">
            <v>0</v>
          </cell>
          <cell r="AL26">
            <v>194</v>
          </cell>
          <cell r="AM26">
            <v>221</v>
          </cell>
          <cell r="AN26">
            <v>193</v>
          </cell>
          <cell r="AO26">
            <v>131</v>
          </cell>
          <cell r="AP26">
            <v>31</v>
          </cell>
          <cell r="AQ26">
            <v>463</v>
          </cell>
          <cell r="AR26">
            <v>1000</v>
          </cell>
          <cell r="AS26">
            <v>46</v>
          </cell>
          <cell r="AT26">
            <v>19</v>
          </cell>
          <cell r="AU26">
            <v>3.10810810810811E-2</v>
          </cell>
          <cell r="AV26">
            <v>65</v>
          </cell>
          <cell r="AW26">
            <v>5850</v>
          </cell>
          <cell r="AX26">
            <v>13.131</v>
          </cell>
          <cell r="AY26">
            <v>1.1405833523722499</v>
          </cell>
        </row>
        <row r="27">
          <cell r="A27">
            <v>1997</v>
          </cell>
          <cell r="B27" t="str">
            <v>H</v>
          </cell>
          <cell r="C27">
            <v>8873</v>
          </cell>
          <cell r="D27">
            <v>6024</v>
          </cell>
          <cell r="F27">
            <v>242</v>
          </cell>
          <cell r="G27">
            <v>504</v>
          </cell>
          <cell r="H27">
            <v>500</v>
          </cell>
          <cell r="I27">
            <v>1847</v>
          </cell>
          <cell r="J27">
            <v>1703</v>
          </cell>
          <cell r="N27">
            <v>48</v>
          </cell>
          <cell r="O27">
            <v>27</v>
          </cell>
          <cell r="P27">
            <v>12520</v>
          </cell>
          <cell r="Q27">
            <v>14826</v>
          </cell>
          <cell r="R27">
            <v>38066</v>
          </cell>
          <cell r="S27">
            <v>9.4038093091400893E-3</v>
          </cell>
          <cell r="T27">
            <v>8.2924966799468799E-2</v>
          </cell>
          <cell r="U27">
            <v>0.297862818904224</v>
          </cell>
          <cell r="V27">
            <v>0.79650793650793705</v>
          </cell>
          <cell r="W27">
            <v>1.2447227191413199</v>
          </cell>
          <cell r="X27">
            <v>3.7896962616822401</v>
          </cell>
          <cell r="Y27">
            <v>1.01732539252842E-2</v>
          </cell>
          <cell r="Z27">
            <v>7.3758073987081604E-2</v>
          </cell>
          <cell r="AA27">
            <v>0.31264150943396202</v>
          </cell>
          <cell r="AB27">
            <v>0.87269662921348301</v>
          </cell>
          <cell r="AC27">
            <v>1.9132558139534901</v>
          </cell>
          <cell r="AD27">
            <v>83.44</v>
          </cell>
          <cell r="AE27">
            <v>499.54</v>
          </cell>
          <cell r="AF27">
            <v>712.19</v>
          </cell>
          <cell r="AG27">
            <v>195.72</v>
          </cell>
          <cell r="AH27">
            <v>668.3</v>
          </cell>
          <cell r="AI27">
            <v>1650.99</v>
          </cell>
          <cell r="AJ27">
            <v>471</v>
          </cell>
          <cell r="AK27">
            <v>18.79</v>
          </cell>
          <cell r="AL27">
            <v>125.61</v>
          </cell>
          <cell r="AM27">
            <v>248.55</v>
          </cell>
          <cell r="AN27">
            <v>199.01</v>
          </cell>
          <cell r="AO27">
            <v>153.54</v>
          </cell>
          <cell r="AP27">
            <v>41</v>
          </cell>
          <cell r="AQ27">
            <v>512</v>
          </cell>
          <cell r="AR27">
            <v>947</v>
          </cell>
          <cell r="AS27">
            <v>46</v>
          </cell>
          <cell r="AT27">
            <v>21</v>
          </cell>
          <cell r="AU27">
            <v>2.7862070636406E-2</v>
          </cell>
          <cell r="AV27">
            <v>67</v>
          </cell>
          <cell r="AW27">
            <v>6081.68</v>
          </cell>
          <cell r="AX27">
            <v>13.170010559662099</v>
          </cell>
          <cell r="AY27">
            <v>1.18874278383579</v>
          </cell>
        </row>
        <row r="28">
          <cell r="A28">
            <v>1998</v>
          </cell>
          <cell r="B28" t="str">
            <v>H</v>
          </cell>
          <cell r="C28">
            <v>7866</v>
          </cell>
          <cell r="D28">
            <v>6345</v>
          </cell>
          <cell r="E28">
            <v>2328</v>
          </cell>
          <cell r="F28">
            <v>234</v>
          </cell>
          <cell r="G28">
            <v>510</v>
          </cell>
          <cell r="H28">
            <v>503</v>
          </cell>
          <cell r="I28">
            <v>1593</v>
          </cell>
          <cell r="J28">
            <v>1836</v>
          </cell>
          <cell r="K28">
            <v>739</v>
          </cell>
          <cell r="L28">
            <v>188</v>
          </cell>
          <cell r="M28">
            <v>68</v>
          </cell>
          <cell r="N28">
            <v>52</v>
          </cell>
          <cell r="O28">
            <v>15</v>
          </cell>
          <cell r="P28">
            <v>12825</v>
          </cell>
          <cell r="Q28">
            <v>15098</v>
          </cell>
          <cell r="R28">
            <v>37382</v>
          </cell>
          <cell r="S28">
            <v>8.4523462547362298E-3</v>
          </cell>
          <cell r="T28">
            <v>7.85165385900434E-2</v>
          </cell>
          <cell r="U28">
            <v>0.29293361884368302</v>
          </cell>
          <cell r="V28">
            <v>0.66824644549763001</v>
          </cell>
          <cell r="W28">
            <v>1.20436507936508</v>
          </cell>
          <cell r="X28">
            <v>3.86548913043478</v>
          </cell>
          <cell r="Y28">
            <v>5.8517555266580003E-3</v>
          </cell>
          <cell r="Z28">
            <v>7.0236039147956203E-2</v>
          </cell>
          <cell r="AA28">
            <v>0.29443690637720499</v>
          </cell>
          <cell r="AB28">
            <v>0.875</v>
          </cell>
          <cell r="AC28">
            <v>2.0437500000000002</v>
          </cell>
          <cell r="AD28">
            <v>64.62</v>
          </cell>
          <cell r="AE28">
            <v>484.92</v>
          </cell>
          <cell r="AF28">
            <v>705.12</v>
          </cell>
          <cell r="AG28">
            <v>158.05000000000001</v>
          </cell>
          <cell r="AH28">
            <v>629.80999999999995</v>
          </cell>
          <cell r="AI28">
            <v>1740.78</v>
          </cell>
          <cell r="AJ28">
            <v>493</v>
          </cell>
          <cell r="AK28">
            <v>10.41</v>
          </cell>
          <cell r="AL28">
            <v>120.01</v>
          </cell>
          <cell r="AM28">
            <v>216.26</v>
          </cell>
          <cell r="AN28">
            <v>172.68</v>
          </cell>
          <cell r="AO28">
            <v>153.62</v>
          </cell>
          <cell r="AP28">
            <v>38</v>
          </cell>
          <cell r="AQ28">
            <v>531</v>
          </cell>
          <cell r="AR28">
            <v>938</v>
          </cell>
          <cell r="AS28">
            <v>70</v>
          </cell>
          <cell r="AT28">
            <v>20</v>
          </cell>
          <cell r="AU28">
            <v>4.0211859051689502E-2</v>
          </cell>
          <cell r="AV28">
            <v>90</v>
          </cell>
          <cell r="AW28">
            <v>6015.28</v>
          </cell>
          <cell r="AX28">
            <v>13.617270788912601</v>
          </cell>
          <cell r="AY28">
            <v>1.18202458310499</v>
          </cell>
        </row>
        <row r="29">
          <cell r="A29">
            <v>1999</v>
          </cell>
          <cell r="B29" t="str">
            <v>H</v>
          </cell>
          <cell r="C29">
            <v>7154</v>
          </cell>
          <cell r="D29">
            <v>5714</v>
          </cell>
          <cell r="E29">
            <v>2345</v>
          </cell>
          <cell r="F29">
            <v>273</v>
          </cell>
          <cell r="G29">
            <v>595</v>
          </cell>
          <cell r="H29">
            <v>511</v>
          </cell>
          <cell r="I29">
            <v>1411</v>
          </cell>
          <cell r="J29">
            <v>1641</v>
          </cell>
          <cell r="K29">
            <v>774</v>
          </cell>
          <cell r="L29">
            <v>186</v>
          </cell>
          <cell r="M29">
            <v>75</v>
          </cell>
          <cell r="N29">
            <v>57</v>
          </cell>
          <cell r="O29">
            <v>17</v>
          </cell>
          <cell r="P29">
            <v>12193</v>
          </cell>
          <cell r="Q29">
            <v>15291</v>
          </cell>
          <cell r="R29">
            <v>36049</v>
          </cell>
          <cell r="S29">
            <v>7.2896281800391401E-3</v>
          </cell>
          <cell r="T29">
            <v>7.1846342317115897E-2</v>
          </cell>
          <cell r="U29">
            <v>0.27229424307036199</v>
          </cell>
          <cell r="V29">
            <v>0.64837606837606798</v>
          </cell>
          <cell r="W29">
            <v>1.1231568627451001</v>
          </cell>
          <cell r="X29">
            <v>3.5589126213592199</v>
          </cell>
          <cell r="Y29">
            <v>4.30191353649894E-3</v>
          </cell>
          <cell r="Z29">
            <v>6.7081048141377206E-2</v>
          </cell>
          <cell r="AA29">
            <v>0.30186046511627901</v>
          </cell>
          <cell r="AB29">
            <v>0.86558510638297903</v>
          </cell>
          <cell r="AC29">
            <v>2.0309210526315802</v>
          </cell>
          <cell r="AD29">
            <v>51.46</v>
          </cell>
          <cell r="AE29">
            <v>430.93</v>
          </cell>
          <cell r="AF29">
            <v>666.23</v>
          </cell>
          <cell r="AG29">
            <v>178.63</v>
          </cell>
          <cell r="AH29">
            <v>646.33000000000004</v>
          </cell>
          <cell r="AI29">
            <v>1711.11</v>
          </cell>
          <cell r="AJ29">
            <v>517</v>
          </cell>
          <cell r="AK29">
            <v>7.73</v>
          </cell>
          <cell r="AL29">
            <v>106.29</v>
          </cell>
          <cell r="AM29">
            <v>232.37</v>
          </cell>
          <cell r="AN29">
            <v>168.19</v>
          </cell>
          <cell r="AO29">
            <v>141.53</v>
          </cell>
          <cell r="AP29">
            <v>36</v>
          </cell>
          <cell r="AQ29">
            <v>553</v>
          </cell>
          <cell r="AR29">
            <v>1011.84</v>
          </cell>
          <cell r="AS29">
            <v>93</v>
          </cell>
          <cell r="AT29">
            <v>29</v>
          </cell>
          <cell r="AU29">
            <v>5.43506846433017E-2</v>
          </cell>
          <cell r="AV29">
            <v>118.8</v>
          </cell>
          <cell r="AW29">
            <v>6027.64</v>
          </cell>
          <cell r="AX29">
            <v>11.993991144844999</v>
          </cell>
          <cell r="AY29">
            <v>1.25997033618985</v>
          </cell>
        </row>
        <row r="30">
          <cell r="A30">
            <v>2000</v>
          </cell>
          <cell r="B30" t="str">
            <v>H</v>
          </cell>
          <cell r="C30">
            <v>6542</v>
          </cell>
          <cell r="D30">
            <v>5093</v>
          </cell>
          <cell r="E30">
            <v>2246</v>
          </cell>
          <cell r="F30">
            <v>258</v>
          </cell>
          <cell r="G30">
            <v>579</v>
          </cell>
          <cell r="H30">
            <v>502</v>
          </cell>
          <cell r="I30">
            <v>1161</v>
          </cell>
          <cell r="J30">
            <v>1449</v>
          </cell>
          <cell r="K30">
            <v>765</v>
          </cell>
          <cell r="L30">
            <v>193</v>
          </cell>
          <cell r="M30">
            <v>85</v>
          </cell>
          <cell r="N30">
            <v>65</v>
          </cell>
          <cell r="O30">
            <v>14</v>
          </cell>
          <cell r="P30">
            <v>11227</v>
          </cell>
          <cell r="Q30">
            <v>13945</v>
          </cell>
          <cell r="R30">
            <v>32875</v>
          </cell>
          <cell r="S30">
            <v>7.9868541730357696E-3</v>
          </cell>
          <cell r="T30">
            <v>7.86544523246651E-2</v>
          </cell>
          <cell r="U30">
            <v>0.28349821746880599</v>
          </cell>
          <cell r="V30">
            <v>0.66531135531135499</v>
          </cell>
          <cell r="W30">
            <v>1.1327731092436999</v>
          </cell>
          <cell r="X30">
            <v>3.3418199999999998</v>
          </cell>
          <cell r="Y30">
            <v>7.5796726959517701E-3</v>
          </cell>
          <cell r="Z30">
            <v>6.7095435684647306E-2</v>
          </cell>
          <cell r="AA30">
            <v>0.27947575360419402</v>
          </cell>
          <cell r="AB30">
            <v>0.83483870967741902</v>
          </cell>
          <cell r="AC30">
            <v>1.82</v>
          </cell>
          <cell r="AD30">
            <v>52.25</v>
          </cell>
          <cell r="AE30">
            <v>399.25</v>
          </cell>
          <cell r="AF30">
            <v>636.16999999999996</v>
          </cell>
          <cell r="AG30">
            <v>174.13</v>
          </cell>
          <cell r="AH30">
            <v>666</v>
          </cell>
          <cell r="AI30">
            <v>1685.91</v>
          </cell>
          <cell r="AJ30">
            <v>549</v>
          </cell>
          <cell r="AK30">
            <v>8.8000000000000007</v>
          </cell>
          <cell r="AL30">
            <v>97.02</v>
          </cell>
          <cell r="AM30">
            <v>213.24</v>
          </cell>
          <cell r="AN30">
            <v>159.28</v>
          </cell>
          <cell r="AO30">
            <v>139.76</v>
          </cell>
          <cell r="AP30">
            <v>32</v>
          </cell>
          <cell r="AQ30">
            <v>581</v>
          </cell>
          <cell r="AR30">
            <v>894.46</v>
          </cell>
          <cell r="AS30">
            <v>129.47999999999999</v>
          </cell>
          <cell r="AT30">
            <v>32.01</v>
          </cell>
          <cell r="AU30">
            <v>7.6801252735911194E-2</v>
          </cell>
          <cell r="AV30">
            <v>161.49</v>
          </cell>
          <cell r="AW30">
            <v>5868.76</v>
          </cell>
          <cell r="AX30">
            <v>12.479037631643701</v>
          </cell>
          <cell r="AY30">
            <v>1.24932807740548</v>
          </cell>
        </row>
        <row r="31">
          <cell r="A31">
            <v>2001</v>
          </cell>
          <cell r="B31" t="str">
            <v>H</v>
          </cell>
          <cell r="C31">
            <v>6088</v>
          </cell>
          <cell r="D31">
            <v>5477</v>
          </cell>
          <cell r="E31">
            <v>2607</v>
          </cell>
          <cell r="F31">
            <v>294</v>
          </cell>
          <cell r="G31">
            <v>593</v>
          </cell>
          <cell r="H31">
            <v>586</v>
          </cell>
          <cell r="I31">
            <v>1128</v>
          </cell>
          <cell r="J31">
            <v>1385</v>
          </cell>
          <cell r="K31">
            <v>745</v>
          </cell>
          <cell r="L31">
            <v>206</v>
          </cell>
          <cell r="M31">
            <v>75</v>
          </cell>
          <cell r="N31">
            <v>62</v>
          </cell>
          <cell r="O31">
            <v>10</v>
          </cell>
          <cell r="P31">
            <v>12041</v>
          </cell>
          <cell r="Q31">
            <v>15433</v>
          </cell>
          <cell r="R31">
            <v>34690</v>
          </cell>
          <cell r="S31">
            <v>8.7302890932982897E-3</v>
          </cell>
          <cell r="T31">
            <v>7.7432481751824794E-2</v>
          </cell>
          <cell r="U31">
            <v>0.283835826620637</v>
          </cell>
          <cell r="V31">
            <v>0.65507751937984504</v>
          </cell>
          <cell r="W31">
            <v>1.14620034542314</v>
          </cell>
          <cell r="X31">
            <v>3.1871570576540802</v>
          </cell>
          <cell r="Y31">
            <v>8.0585106382978708E-3</v>
          </cell>
          <cell r="Z31">
            <v>6.79118497109827E-2</v>
          </cell>
          <cell r="AA31">
            <v>0.27252688172042999</v>
          </cell>
          <cell r="AB31">
            <v>0.83154639175257705</v>
          </cell>
          <cell r="AC31">
            <v>1.7149333333333301</v>
          </cell>
          <cell r="AD31">
            <v>53.15</v>
          </cell>
          <cell r="AE31">
            <v>424.33</v>
          </cell>
          <cell r="AF31">
            <v>739.96</v>
          </cell>
          <cell r="AG31">
            <v>187.01</v>
          </cell>
          <cell r="AH31">
            <v>670.65</v>
          </cell>
          <cell r="AI31">
            <v>1651.64</v>
          </cell>
          <cell r="AJ31">
            <v>568.63</v>
          </cell>
          <cell r="AK31">
            <v>9.09</v>
          </cell>
          <cell r="AL31">
            <v>93.99</v>
          </cell>
          <cell r="AM31">
            <v>202.76</v>
          </cell>
          <cell r="AN31">
            <v>167.32</v>
          </cell>
          <cell r="AO31">
            <v>139.62</v>
          </cell>
          <cell r="AP31">
            <v>28</v>
          </cell>
          <cell r="AQ31">
            <v>596.63</v>
          </cell>
          <cell r="AR31">
            <v>959.99</v>
          </cell>
          <cell r="AS31">
            <v>192.82</v>
          </cell>
          <cell r="AT31">
            <v>48.61</v>
          </cell>
          <cell r="AU31">
            <v>0.11674456903441401</v>
          </cell>
          <cell r="AV31">
            <v>241.43</v>
          </cell>
          <cell r="AW31">
            <v>6137.57</v>
          </cell>
          <cell r="AX31">
            <v>12.478254981822699</v>
          </cell>
          <cell r="AY31">
            <v>1.2883379247015601</v>
          </cell>
        </row>
        <row r="32">
          <cell r="A32">
            <v>2002</v>
          </cell>
          <cell r="B32" t="str">
            <v>H</v>
          </cell>
          <cell r="C32">
            <v>6056</v>
          </cell>
          <cell r="D32">
            <v>6014</v>
          </cell>
          <cell r="E32">
            <v>2745</v>
          </cell>
          <cell r="F32">
            <v>315</v>
          </cell>
          <cell r="G32">
            <v>616</v>
          </cell>
          <cell r="H32">
            <v>642</v>
          </cell>
          <cell r="I32">
            <v>1018</v>
          </cell>
          <cell r="J32">
            <v>1173</v>
          </cell>
          <cell r="K32">
            <v>718</v>
          </cell>
          <cell r="L32">
            <v>213</v>
          </cell>
          <cell r="M32">
            <v>88</v>
          </cell>
          <cell r="N32">
            <v>81</v>
          </cell>
          <cell r="O32">
            <v>15</v>
          </cell>
          <cell r="P32">
            <v>12628</v>
          </cell>
          <cell r="Q32">
            <v>18726</v>
          </cell>
          <cell r="R32">
            <v>38428</v>
          </cell>
          <cell r="S32">
            <v>8.7334874504623496E-3</v>
          </cell>
          <cell r="T32">
            <v>6.9680798004987499E-2</v>
          </cell>
          <cell r="U32">
            <v>0.26345845481049601</v>
          </cell>
          <cell r="V32">
            <v>0.66680272108843497</v>
          </cell>
          <cell r="W32">
            <v>1.14123102866779</v>
          </cell>
          <cell r="X32">
            <v>3.0096673189823901</v>
          </cell>
          <cell r="Y32">
            <v>8.1237721021611004E-3</v>
          </cell>
          <cell r="Z32">
            <v>6.0954816709292398E-2</v>
          </cell>
          <cell r="AA32">
            <v>0.26050139275765999</v>
          </cell>
          <cell r="AB32">
            <v>0.77237864077669904</v>
          </cell>
          <cell r="AC32">
            <v>1.7443023255814001</v>
          </cell>
          <cell r="AD32">
            <v>52.89</v>
          </cell>
          <cell r="AE32">
            <v>419.13</v>
          </cell>
          <cell r="AF32">
            <v>722.93</v>
          </cell>
          <cell r="AG32">
            <v>206.54</v>
          </cell>
          <cell r="AH32">
            <v>689.25</v>
          </cell>
          <cell r="AI32">
            <v>1670.94</v>
          </cell>
          <cell r="AJ32">
            <v>576.86</v>
          </cell>
          <cell r="AK32">
            <v>8.27</v>
          </cell>
          <cell r="AL32">
            <v>71.5</v>
          </cell>
          <cell r="AM32">
            <v>187.04</v>
          </cell>
          <cell r="AN32">
            <v>163.61000000000001</v>
          </cell>
          <cell r="AO32">
            <v>140.51</v>
          </cell>
          <cell r="AP32">
            <v>22</v>
          </cell>
          <cell r="AQ32">
            <v>598.86</v>
          </cell>
          <cell r="AR32">
            <v>1221.9000000000001</v>
          </cell>
          <cell r="AS32">
            <v>243.52</v>
          </cell>
          <cell r="AT32">
            <v>7.22</v>
          </cell>
          <cell r="AU32">
            <v>0.145738326929752</v>
          </cell>
          <cell r="AV32">
            <v>250.74</v>
          </cell>
          <cell r="AW32">
            <v>6404.11</v>
          </cell>
          <cell r="AX32">
            <v>10.268434405434199</v>
          </cell>
          <cell r="AY32">
            <v>1.49246831912011</v>
          </cell>
        </row>
        <row r="33">
          <cell r="A33">
            <v>2003</v>
          </cell>
          <cell r="B33" t="str">
            <v>H</v>
          </cell>
          <cell r="C33">
            <v>5873</v>
          </cell>
          <cell r="D33">
            <v>5681</v>
          </cell>
          <cell r="E33">
            <v>2676</v>
          </cell>
          <cell r="F33">
            <v>334</v>
          </cell>
          <cell r="G33">
            <v>697</v>
          </cell>
          <cell r="H33">
            <v>638</v>
          </cell>
          <cell r="I33">
            <v>885</v>
          </cell>
          <cell r="J33">
            <v>1022</v>
          </cell>
          <cell r="K33">
            <v>661</v>
          </cell>
          <cell r="L33">
            <v>205</v>
          </cell>
          <cell r="M33">
            <v>77</v>
          </cell>
          <cell r="N33">
            <v>99</v>
          </cell>
          <cell r="O33">
            <v>9</v>
          </cell>
          <cell r="P33">
            <v>12123</v>
          </cell>
          <cell r="Q33">
            <v>18870</v>
          </cell>
          <cell r="R33">
            <v>37751</v>
          </cell>
          <cell r="S33">
            <v>9.1231057381236207E-3</v>
          </cell>
          <cell r="T33">
            <v>7.1713433882848093E-2</v>
          </cell>
          <cell r="U33">
            <v>0.269596713965646</v>
          </cell>
          <cell r="V33">
            <v>0.62793650793650801</v>
          </cell>
          <cell r="W33">
            <v>1.1123624595469299</v>
          </cell>
          <cell r="X33">
            <v>2.9043027888446198</v>
          </cell>
          <cell r="Y33">
            <v>8.5084745762711907E-3</v>
          </cell>
          <cell r="Z33">
            <v>6.1015624999999997E-2</v>
          </cell>
          <cell r="AA33">
            <v>0.26251134644478102</v>
          </cell>
          <cell r="AB33">
            <v>0.76190697674418595</v>
          </cell>
          <cell r="AC33">
            <v>1.74573333333333</v>
          </cell>
          <cell r="AD33">
            <v>53.58</v>
          </cell>
          <cell r="AE33">
            <v>408.91</v>
          </cell>
          <cell r="AF33">
            <v>721.98</v>
          </cell>
          <cell r="AG33">
            <v>207.3</v>
          </cell>
          <cell r="AH33">
            <v>726.94</v>
          </cell>
          <cell r="AI33">
            <v>1752.46</v>
          </cell>
          <cell r="AJ33">
            <v>565</v>
          </cell>
          <cell r="AK33">
            <v>7.53</v>
          </cell>
          <cell r="AL33">
            <v>62.48</v>
          </cell>
          <cell r="AM33">
            <v>173.52</v>
          </cell>
          <cell r="AN33">
            <v>158.81</v>
          </cell>
          <cell r="AO33">
            <v>145.93</v>
          </cell>
          <cell r="AP33">
            <v>20.8</v>
          </cell>
          <cell r="AQ33">
            <v>585.79999999999995</v>
          </cell>
          <cell r="AR33">
            <v>1220.27</v>
          </cell>
          <cell r="AS33">
            <v>286.54000000000002</v>
          </cell>
          <cell r="AT33">
            <v>7.74</v>
          </cell>
          <cell r="AU33">
            <v>0.16350729831208699</v>
          </cell>
          <cell r="AV33">
            <v>294.27999999999997</v>
          </cell>
          <cell r="AW33">
            <v>6519.79</v>
          </cell>
          <cell r="AX33">
            <v>9.8535569996804</v>
          </cell>
          <cell r="AY33">
            <v>1.56936127744511</v>
          </cell>
        </row>
        <row r="34">
          <cell r="A34">
            <v>2004</v>
          </cell>
          <cell r="B34" t="str">
            <v>H</v>
          </cell>
          <cell r="C34">
            <v>5720</v>
          </cell>
          <cell r="D34">
            <v>7297</v>
          </cell>
          <cell r="E34">
            <v>2036</v>
          </cell>
          <cell r="F34">
            <v>300</v>
          </cell>
          <cell r="G34">
            <v>693</v>
          </cell>
          <cell r="H34">
            <v>565</v>
          </cell>
          <cell r="I34">
            <v>723</v>
          </cell>
          <cell r="J34">
            <v>1212</v>
          </cell>
          <cell r="K34">
            <v>431</v>
          </cell>
          <cell r="L34">
            <v>208</v>
          </cell>
          <cell r="M34">
            <v>66</v>
          </cell>
          <cell r="N34">
            <v>113</v>
          </cell>
          <cell r="O34">
            <v>14</v>
          </cell>
          <cell r="P34">
            <v>12932</v>
          </cell>
          <cell r="Q34">
            <v>19391</v>
          </cell>
          <cell r="R34">
            <v>38766</v>
          </cell>
          <cell r="S34">
            <v>9.8392170569730902E-3</v>
          </cell>
          <cell r="T34">
            <v>6.7576796898299998E-2</v>
          </cell>
          <cell r="U34">
            <v>0.35804496578690098</v>
          </cell>
          <cell r="V34">
            <v>0.68544910179640695</v>
          </cell>
          <cell r="W34">
            <v>1.12220946915352</v>
          </cell>
          <cell r="X34">
            <v>2.9475255972696202</v>
          </cell>
          <cell r="Y34">
            <v>1.0235131396957101E-2</v>
          </cell>
          <cell r="Z34">
            <v>5.1890941072999103E-2</v>
          </cell>
          <cell r="AA34">
            <v>0.364104308390023</v>
          </cell>
          <cell r="AB34">
            <v>0.80770731707317101</v>
          </cell>
          <cell r="AC34">
            <v>1.73640449438202</v>
          </cell>
          <cell r="AD34">
            <v>55.25</v>
          </cell>
          <cell r="AE34">
            <v>454.82</v>
          </cell>
          <cell r="AF34">
            <v>731.37</v>
          </cell>
          <cell r="AG34">
            <v>212</v>
          </cell>
          <cell r="AH34">
            <v>780.8</v>
          </cell>
          <cell r="AI34">
            <v>1828.92</v>
          </cell>
          <cell r="AJ34">
            <v>587.52</v>
          </cell>
          <cell r="AK34">
            <v>7</v>
          </cell>
          <cell r="AL34">
            <v>59.37</v>
          </cell>
          <cell r="AM34">
            <v>160.05000000000001</v>
          </cell>
          <cell r="AN34">
            <v>167.64</v>
          </cell>
          <cell r="AO34">
            <v>131.15</v>
          </cell>
          <cell r="AP34">
            <v>19.25</v>
          </cell>
          <cell r="AQ34">
            <v>606.77</v>
          </cell>
          <cell r="AR34">
            <v>1254.9000000000001</v>
          </cell>
          <cell r="AS34">
            <v>342.9</v>
          </cell>
          <cell r="AT34">
            <v>7.54</v>
          </cell>
          <cell r="AU34">
            <v>0.18748769765763401</v>
          </cell>
          <cell r="AV34">
            <v>350.44</v>
          </cell>
          <cell r="AW34">
            <v>6800.48</v>
          </cell>
          <cell r="AX34">
            <v>10.305203601880599</v>
          </cell>
          <cell r="AY34">
            <v>1.4994587070831999</v>
          </cell>
        </row>
        <row r="35">
          <cell r="A35">
            <v>2005</v>
          </cell>
          <cell r="B35" t="str">
            <v>H</v>
          </cell>
          <cell r="C35">
            <v>5515</v>
          </cell>
          <cell r="D35">
            <v>7449</v>
          </cell>
          <cell r="E35">
            <v>1981</v>
          </cell>
          <cell r="F35">
            <v>293</v>
          </cell>
          <cell r="G35">
            <v>686</v>
          </cell>
          <cell r="H35">
            <v>474</v>
          </cell>
          <cell r="I35">
            <v>740</v>
          </cell>
          <cell r="J35">
            <v>1454</v>
          </cell>
          <cell r="K35">
            <v>446</v>
          </cell>
          <cell r="L35">
            <v>208</v>
          </cell>
          <cell r="M35">
            <v>63</v>
          </cell>
          <cell r="N35">
            <v>119</v>
          </cell>
          <cell r="O35">
            <v>4</v>
          </cell>
          <cell r="P35">
            <v>13177</v>
          </cell>
          <cell r="Q35">
            <v>19122</v>
          </cell>
          <cell r="R35">
            <v>38554</v>
          </cell>
          <cell r="S35">
            <v>9.0716228467815092E-3</v>
          </cell>
          <cell r="T35">
            <v>6.3141361256544501E-2</v>
          </cell>
          <cell r="U35">
            <v>0.38518425037859699</v>
          </cell>
          <cell r="V35">
            <v>0.69343333333333301</v>
          </cell>
          <cell r="W35">
            <v>1.08067821067821</v>
          </cell>
          <cell r="X35">
            <v>2.98724031007752</v>
          </cell>
          <cell r="Y35">
            <v>7.5675675675675701E-3</v>
          </cell>
          <cell r="Z35">
            <v>5.0185694635488297E-2</v>
          </cell>
          <cell r="AA35">
            <v>0.38587443946188299</v>
          </cell>
          <cell r="AB35">
            <v>0.94193236714975903</v>
          </cell>
          <cell r="AC35">
            <v>1.8929870129870101</v>
          </cell>
          <cell r="AD35">
            <v>48.45</v>
          </cell>
          <cell r="AE35">
            <v>470.34</v>
          </cell>
          <cell r="AF35">
            <v>763.05</v>
          </cell>
          <cell r="AG35">
            <v>204.53</v>
          </cell>
          <cell r="AH35">
            <v>747.41</v>
          </cell>
          <cell r="AI35">
            <v>1753.77</v>
          </cell>
          <cell r="AJ35">
            <v>621.78</v>
          </cell>
          <cell r="AK35">
            <v>5.4</v>
          </cell>
          <cell r="AL35">
            <v>72.97</v>
          </cell>
          <cell r="AM35">
            <v>172.1</v>
          </cell>
          <cell r="AN35">
            <v>196.98</v>
          </cell>
          <cell r="AO35">
            <v>127.76</v>
          </cell>
          <cell r="AP35">
            <v>24.19</v>
          </cell>
          <cell r="AQ35">
            <v>645.97</v>
          </cell>
          <cell r="AR35">
            <v>1197.02</v>
          </cell>
          <cell r="AS35">
            <v>384</v>
          </cell>
          <cell r="AT35">
            <v>1.68</v>
          </cell>
          <cell r="AU35">
            <v>0.21895687575907899</v>
          </cell>
          <cell r="AV35">
            <v>385.68</v>
          </cell>
          <cell r="AW35">
            <v>6791.43</v>
          </cell>
          <cell r="AX35">
            <v>11.0081702895524</v>
          </cell>
          <cell r="AY35">
            <v>1.45116490855278</v>
          </cell>
        </row>
        <row r="36">
          <cell r="A36">
            <v>2006</v>
          </cell>
          <cell r="B36" t="str">
            <v>H</v>
          </cell>
          <cell r="C36">
            <v>5466</v>
          </cell>
          <cell r="D36">
            <v>7587</v>
          </cell>
          <cell r="E36">
            <v>2649</v>
          </cell>
          <cell r="F36">
            <v>320</v>
          </cell>
          <cell r="G36">
            <v>763</v>
          </cell>
          <cell r="H36">
            <v>460</v>
          </cell>
          <cell r="I36">
            <v>741</v>
          </cell>
          <cell r="J36">
            <v>1192</v>
          </cell>
          <cell r="K36">
            <v>700</v>
          </cell>
          <cell r="L36">
            <v>230</v>
          </cell>
          <cell r="M36">
            <v>76</v>
          </cell>
          <cell r="N36">
            <v>88</v>
          </cell>
          <cell r="O36">
            <v>5</v>
          </cell>
          <cell r="P36">
            <v>14070</v>
          </cell>
          <cell r="Q36">
            <v>22306</v>
          </cell>
          <cell r="R36">
            <v>42583</v>
          </cell>
          <cell r="S36">
            <v>7.8814489571898995E-3</v>
          </cell>
          <cell r="T36">
            <v>6.62804797680243E-2</v>
          </cell>
          <cell r="U36">
            <v>0.279384673461684</v>
          </cell>
          <cell r="V36">
            <v>0.65529010238907803</v>
          </cell>
          <cell r="W36">
            <v>1.1462390670553899</v>
          </cell>
          <cell r="X36">
            <v>2.9794505494505499</v>
          </cell>
          <cell r="Y36">
            <v>5.9784075573549303E-3</v>
          </cell>
          <cell r="Z36">
            <v>6.0167785234899303E-2</v>
          </cell>
          <cell r="AA36">
            <v>0.26741428571428599</v>
          </cell>
          <cell r="AB36">
            <v>0.87399038461538503</v>
          </cell>
          <cell r="AC36">
            <v>2.0953030303030298</v>
          </cell>
          <cell r="AD36">
            <v>43.08</v>
          </cell>
          <cell r="AE36">
            <v>502.87</v>
          </cell>
          <cell r="AF36">
            <v>740.09</v>
          </cell>
          <cell r="AG36">
            <v>205.5</v>
          </cell>
          <cell r="AH36">
            <v>824.82</v>
          </cell>
          <cell r="AI36">
            <v>1573.41</v>
          </cell>
          <cell r="AJ36">
            <v>633.66</v>
          </cell>
          <cell r="AK36">
            <v>4.43</v>
          </cell>
          <cell r="AL36">
            <v>71.72</v>
          </cell>
          <cell r="AM36">
            <v>187.19</v>
          </cell>
          <cell r="AN36">
            <v>192.79</v>
          </cell>
          <cell r="AO36">
            <v>140.29</v>
          </cell>
          <cell r="AP36">
            <v>29.5</v>
          </cell>
          <cell r="AQ36">
            <v>663.16</v>
          </cell>
          <cell r="AR36">
            <v>1481.58</v>
          </cell>
          <cell r="AS36">
            <v>478.68</v>
          </cell>
          <cell r="AT36">
            <v>0.86</v>
          </cell>
          <cell r="AU36">
            <v>0.30423093789921302</v>
          </cell>
          <cell r="AV36">
            <v>479.54</v>
          </cell>
          <cell r="AW36">
            <v>7110.47</v>
          </cell>
          <cell r="AX36">
            <v>9.4966184748714202</v>
          </cell>
          <cell r="AY36">
            <v>1.5853589196872799</v>
          </cell>
        </row>
        <row r="37">
          <cell r="A37">
            <v>2007</v>
          </cell>
          <cell r="B37" t="str">
            <v>C</v>
          </cell>
          <cell r="C37">
            <v>3980</v>
          </cell>
          <cell r="D37">
            <v>7379</v>
          </cell>
          <cell r="E37">
            <v>2917</v>
          </cell>
          <cell r="F37">
            <v>423</v>
          </cell>
          <cell r="G37">
            <v>893</v>
          </cell>
          <cell r="H37">
            <v>486</v>
          </cell>
          <cell r="I37">
            <v>502</v>
          </cell>
          <cell r="J37">
            <v>1260</v>
          </cell>
          <cell r="K37">
            <v>766</v>
          </cell>
          <cell r="L37">
            <v>299</v>
          </cell>
          <cell r="M37">
            <v>69</v>
          </cell>
          <cell r="N37">
            <v>123</v>
          </cell>
          <cell r="O37">
            <v>12</v>
          </cell>
          <cell r="P37">
            <v>14623</v>
          </cell>
          <cell r="Q37">
            <v>22760</v>
          </cell>
          <cell r="R37">
            <v>41865</v>
          </cell>
          <cell r="S37">
            <v>7.9698492462311563E-3</v>
          </cell>
          <cell r="T37">
            <v>6.3684994582881904E-2</v>
          </cell>
          <cell r="U37">
            <v>0.24183470507544583</v>
          </cell>
          <cell r="V37">
            <v>0.54093749999999996</v>
          </cell>
          <cell r="W37">
            <v>1.0403669724770641</v>
          </cell>
          <cell r="X37">
            <v>3.1071985815602838</v>
          </cell>
          <cell r="Y37">
            <v>8.1474103585657369E-3</v>
          </cell>
          <cell r="Z37">
            <v>5.3455123113582206E-2</v>
          </cell>
          <cell r="AA37">
            <v>0.24174934725848565</v>
          </cell>
          <cell r="AB37">
            <v>0.82721739130434779</v>
          </cell>
          <cell r="AC37">
            <v>1.9003174603174604</v>
          </cell>
          <cell r="AD37">
            <v>31.72</v>
          </cell>
          <cell r="AE37">
            <v>470.25</v>
          </cell>
          <cell r="AF37">
            <v>705.19</v>
          </cell>
          <cell r="AG37">
            <v>224.6</v>
          </cell>
          <cell r="AH37">
            <v>857.8</v>
          </cell>
          <cell r="AI37">
            <v>1517.96</v>
          </cell>
          <cell r="AJ37">
            <v>660.38</v>
          </cell>
          <cell r="AK37">
            <v>4.09</v>
          </cell>
          <cell r="AL37">
            <v>67.3</v>
          </cell>
          <cell r="AM37">
            <v>185.18</v>
          </cell>
          <cell r="AN37">
            <v>224.26</v>
          </cell>
          <cell r="AO37">
            <v>135.22</v>
          </cell>
          <cell r="AP37">
            <v>30.62</v>
          </cell>
          <cell r="AQ37">
            <v>691</v>
          </cell>
          <cell r="AR37">
            <v>1574.19</v>
          </cell>
          <cell r="AS37">
            <v>599.71</v>
          </cell>
          <cell r="AT37">
            <v>1.19</v>
          </cell>
          <cell r="AU37">
            <v>0.39507628659516719</v>
          </cell>
          <cell r="AV37">
            <v>600.9</v>
          </cell>
          <cell r="AW37">
            <v>7289.66</v>
          </cell>
          <cell r="AX37">
            <v>8.7206572769953059</v>
          </cell>
          <cell r="AY37">
            <v>1.6019739793629431</v>
          </cell>
        </row>
        <row r="38">
          <cell r="A38">
            <v>2008</v>
          </cell>
          <cell r="B38" t="str">
            <v>P</v>
          </cell>
          <cell r="C38">
            <v>3980</v>
          </cell>
          <cell r="D38">
            <v>6658.387301587587</v>
          </cell>
          <cell r="E38">
            <v>2654.2941176470631</v>
          </cell>
          <cell r="F38">
            <v>304.1031746031731</v>
          </cell>
          <cell r="G38">
            <v>717.96349206350715</v>
          </cell>
          <cell r="H38">
            <v>499.92299779275783</v>
          </cell>
          <cell r="I38">
            <v>502</v>
          </cell>
          <cell r="J38">
            <v>1014.6299999999901</v>
          </cell>
          <cell r="K38">
            <v>605.86764705882524</v>
          </cell>
          <cell r="L38">
            <v>235.55147058825605</v>
          </cell>
          <cell r="M38">
            <v>74.911764705882362</v>
          </cell>
          <cell r="N38">
            <v>123</v>
          </cell>
          <cell r="O38">
            <v>12</v>
          </cell>
          <cell r="P38">
            <v>12900.631966047042</v>
          </cell>
          <cell r="Q38">
            <v>20666.476726945166</v>
          </cell>
          <cell r="R38">
            <v>38049.108692992209</v>
          </cell>
          <cell r="S38">
            <v>7.9698492462311563E-3</v>
          </cell>
          <cell r="T38">
            <v>6.3684994582881904E-2</v>
          </cell>
          <cell r="U38">
            <v>0.24183470507544583</v>
          </cell>
          <cell r="V38">
            <v>0.54093749999999996</v>
          </cell>
          <cell r="W38">
            <v>1.0403669724770641</v>
          </cell>
          <cell r="X38">
            <v>3.1071985815602838</v>
          </cell>
          <cell r="Y38">
            <v>8.1474103585657369E-3</v>
          </cell>
          <cell r="Z38">
            <v>5.3455123113582206E-2</v>
          </cell>
          <cell r="AA38">
            <v>0.24174934725848565</v>
          </cell>
          <cell r="AB38">
            <v>0.82721739130434779</v>
          </cell>
          <cell r="AC38">
            <v>1.9003174603174604</v>
          </cell>
          <cell r="AD38">
            <v>31.72</v>
          </cell>
          <cell r="AE38">
            <v>424.03935923233513</v>
          </cell>
          <cell r="AF38">
            <v>641.90043512466821</v>
          </cell>
          <cell r="AG38">
            <v>169.36814980158653</v>
          </cell>
          <cell r="AH38">
            <v>841.52945245377191</v>
          </cell>
          <cell r="AI38">
            <v>1483.7736265559536</v>
          </cell>
          <cell r="AJ38">
            <v>669.71095588231663</v>
          </cell>
          <cell r="AK38">
            <v>4.09</v>
          </cell>
          <cell r="AL38">
            <v>54.237171564733387</v>
          </cell>
          <cell r="AM38">
            <v>146.46810820150557</v>
          </cell>
          <cell r="AN38">
            <v>215.61373529412802</v>
          </cell>
          <cell r="AO38">
            <v>136.88000933706817</v>
          </cell>
          <cell r="AP38">
            <v>30.62</v>
          </cell>
          <cell r="AQ38">
            <v>700.33095588231663</v>
          </cell>
          <cell r="AR38">
            <v>1479.4302713356699</v>
          </cell>
          <cell r="AS38">
            <v>608.34718688794089</v>
          </cell>
          <cell r="AT38">
            <v>1.19</v>
          </cell>
          <cell r="AU38">
            <v>0.3496536122471901</v>
          </cell>
          <cell r="AV38">
            <v>609.53718688794095</v>
          </cell>
          <cell r="AW38">
            <v>6938.9184616716784</v>
          </cell>
          <cell r="AX38">
            <v>8.7206572769953059</v>
          </cell>
          <cell r="AY38">
            <v>1.6019739793629431</v>
          </cell>
        </row>
        <row r="39">
          <cell r="A39">
            <v>2009</v>
          </cell>
          <cell r="B39" t="str">
            <v>P</v>
          </cell>
          <cell r="C39">
            <v>3980</v>
          </cell>
          <cell r="D39">
            <v>6712.4562848565838</v>
          </cell>
          <cell r="E39">
            <v>2686.5490196078463</v>
          </cell>
          <cell r="F39">
            <v>308.40304590304368</v>
          </cell>
          <cell r="G39">
            <v>735.20776490778371</v>
          </cell>
          <cell r="H39">
            <v>519.25292768835163</v>
          </cell>
          <cell r="I39">
            <v>502</v>
          </cell>
          <cell r="J39">
            <v>956.08153846152709</v>
          </cell>
          <cell r="K39">
            <v>591.6568627450979</v>
          </cell>
          <cell r="L39">
            <v>238.14215686276839</v>
          </cell>
          <cell r="M39">
            <v>74.980392156862749</v>
          </cell>
          <cell r="N39">
            <v>123</v>
          </cell>
          <cell r="O39">
            <v>12</v>
          </cell>
          <cell r="P39">
            <v>12957.729993189865</v>
          </cell>
          <cell r="Q39">
            <v>20757.946280700929</v>
          </cell>
          <cell r="R39">
            <v>38197.676273890793</v>
          </cell>
          <cell r="S39">
            <v>7.9698492462311563E-3</v>
          </cell>
          <cell r="T39">
            <v>6.3684994582881904E-2</v>
          </cell>
          <cell r="U39">
            <v>0.24183470507544583</v>
          </cell>
          <cell r="V39">
            <v>0.54093749999999996</v>
          </cell>
          <cell r="W39">
            <v>1.0403669724770641</v>
          </cell>
          <cell r="X39">
            <v>3.1071985815602838</v>
          </cell>
          <cell r="Y39">
            <v>8.1474103585657369E-3</v>
          </cell>
          <cell r="Z39">
            <v>5.3455123113582206E-2</v>
          </cell>
          <cell r="AA39">
            <v>0.24174934725848565</v>
          </cell>
          <cell r="AB39">
            <v>0.82721739130434779</v>
          </cell>
          <cell r="AC39">
            <v>1.9003174603174604</v>
          </cell>
          <cell r="AD39">
            <v>31.72</v>
          </cell>
          <cell r="AE39">
            <v>427.48274213892313</v>
          </cell>
          <cell r="AF39">
            <v>649.70078982759162</v>
          </cell>
          <cell r="AG39">
            <v>166.65074666183924</v>
          </cell>
          <cell r="AH39">
            <v>755.56764100930991</v>
          </cell>
          <cell r="AI39">
            <v>1524.8608091546644</v>
          </cell>
          <cell r="AJ39">
            <v>687.50465686270297</v>
          </cell>
          <cell r="AK39">
            <v>4.09</v>
          </cell>
          <cell r="AL39">
            <v>51.10745634508401</v>
          </cell>
          <cell r="AM39">
            <v>143.03266036963086</v>
          </cell>
          <cell r="AN39">
            <v>196.14761615517614</v>
          </cell>
          <cell r="AO39">
            <v>140.0238655462185</v>
          </cell>
          <cell r="AP39">
            <v>30.62</v>
          </cell>
          <cell r="AQ39">
            <v>718.12465686270298</v>
          </cell>
          <cell r="AR39">
            <v>1485.9782102281954</v>
          </cell>
          <cell r="AS39">
            <v>625.19293175341238</v>
          </cell>
          <cell r="AT39">
            <v>1.19</v>
          </cell>
          <cell r="AU39">
            <v>0.37236494942117865</v>
          </cell>
          <cell r="AV39">
            <v>626.38293175341244</v>
          </cell>
          <cell r="AW39">
            <v>6920.8701260527487</v>
          </cell>
          <cell r="AX39">
            <v>8.7206572769953059</v>
          </cell>
          <cell r="AY39">
            <v>1.6019739793629431</v>
          </cell>
        </row>
        <row r="40">
          <cell r="A40">
            <v>2010</v>
          </cell>
          <cell r="B40" t="str">
            <v>P</v>
          </cell>
          <cell r="C40">
            <v>3980</v>
          </cell>
          <cell r="D40">
            <v>6766.5252681255806</v>
          </cell>
          <cell r="E40">
            <v>2718.8039215686294</v>
          </cell>
          <cell r="F40">
            <v>312.70291720291607</v>
          </cell>
          <cell r="G40">
            <v>752.452037752053</v>
          </cell>
          <cell r="H40">
            <v>528.59328085886705</v>
          </cell>
          <cell r="I40">
            <v>502</v>
          </cell>
          <cell r="J40">
            <v>897.53307692306407</v>
          </cell>
          <cell r="K40">
            <v>577.44607843137419</v>
          </cell>
          <cell r="L40">
            <v>240.73284313727981</v>
          </cell>
          <cell r="M40">
            <v>75.049019607843164</v>
          </cell>
          <cell r="N40">
            <v>123</v>
          </cell>
          <cell r="O40">
            <v>12</v>
          </cell>
          <cell r="P40">
            <v>13004.838443607608</v>
          </cell>
          <cell r="Q40">
            <v>20833.412792478262</v>
          </cell>
          <cell r="R40">
            <v>38320.251236085867</v>
          </cell>
          <cell r="S40">
            <v>7.9698492462311563E-3</v>
          </cell>
          <cell r="T40">
            <v>6.3684994582881904E-2</v>
          </cell>
          <cell r="U40">
            <v>0.24183470507544583</v>
          </cell>
          <cell r="V40">
            <v>0.54093749999999996</v>
          </cell>
          <cell r="W40">
            <v>1.0403669724770641</v>
          </cell>
          <cell r="X40">
            <v>3.1071985815602838</v>
          </cell>
          <cell r="Y40">
            <v>8.1474103585657369E-3</v>
          </cell>
          <cell r="Z40">
            <v>5.3455123113582206E-2</v>
          </cell>
          <cell r="AA40">
            <v>0.24174934725848565</v>
          </cell>
          <cell r="AB40">
            <v>0.82721739130434779</v>
          </cell>
          <cell r="AC40">
            <v>1.9003174603174604</v>
          </cell>
          <cell r="AD40">
            <v>31.72</v>
          </cell>
          <cell r="AE40">
            <v>430.92612504551113</v>
          </cell>
          <cell r="AF40">
            <v>657.50114453051503</v>
          </cell>
          <cell r="AG40">
            <v>168.97670829311386</v>
          </cell>
          <cell r="AH40">
            <v>773.50801294087466</v>
          </cell>
          <cell r="AI40">
            <v>1578.5710765488409</v>
          </cell>
          <cell r="AJ40">
            <v>705.2983578430966</v>
          </cell>
          <cell r="AK40">
            <v>4.09</v>
          </cell>
          <cell r="AL40">
            <v>47.97774112543464</v>
          </cell>
          <cell r="AM40">
            <v>139.59721253775703</v>
          </cell>
          <cell r="AN40">
            <v>198.29067689686576</v>
          </cell>
          <cell r="AO40">
            <v>142.49338935574232</v>
          </cell>
          <cell r="AP40">
            <v>30.62</v>
          </cell>
          <cell r="AQ40">
            <v>735.9183578430966</v>
          </cell>
          <cell r="AR40">
            <v>1491.3805554595881</v>
          </cell>
          <cell r="AS40">
            <v>647.21414138502473</v>
          </cell>
          <cell r="AT40">
            <v>1.19</v>
          </cell>
          <cell r="AU40">
            <v>0.36100928083418438</v>
          </cell>
          <cell r="AV40">
            <v>648.40414138502479</v>
          </cell>
          <cell r="AW40">
            <v>7049.3551419623655</v>
          </cell>
          <cell r="AX40">
            <v>8.7206572769953059</v>
          </cell>
          <cell r="AY40">
            <v>1.6019739793629431</v>
          </cell>
        </row>
        <row r="41">
          <cell r="A41">
            <v>2011</v>
          </cell>
          <cell r="B41" t="str">
            <v>P</v>
          </cell>
          <cell r="C41">
            <v>3980</v>
          </cell>
          <cell r="D41">
            <v>6820.5942513945774</v>
          </cell>
          <cell r="E41">
            <v>2751.0588235294126</v>
          </cell>
          <cell r="F41">
            <v>317.00278850278664</v>
          </cell>
          <cell r="G41">
            <v>769.69631059632957</v>
          </cell>
          <cell r="H41">
            <v>537.93363402938257</v>
          </cell>
          <cell r="I41">
            <v>502</v>
          </cell>
          <cell r="J41">
            <v>838.98461538460106</v>
          </cell>
          <cell r="K41">
            <v>563.23529411764684</v>
          </cell>
          <cell r="L41">
            <v>243.32352941179215</v>
          </cell>
          <cell r="M41">
            <v>75.11764705882355</v>
          </cell>
          <cell r="N41">
            <v>123</v>
          </cell>
          <cell r="O41">
            <v>12</v>
          </cell>
          <cell r="P41">
            <v>13051.946894025352</v>
          </cell>
          <cell r="Q41">
            <v>20908.879304255599</v>
          </cell>
          <cell r="R41">
            <v>38442.826198280949</v>
          </cell>
          <cell r="S41">
            <v>7.9698492462311563E-3</v>
          </cell>
          <cell r="T41">
            <v>6.3684994582881904E-2</v>
          </cell>
          <cell r="U41">
            <v>0.24183470507544583</v>
          </cell>
          <cell r="V41">
            <v>0.54093749999999996</v>
          </cell>
          <cell r="W41">
            <v>1.0403669724770641</v>
          </cell>
          <cell r="X41">
            <v>3.1071985815602838</v>
          </cell>
          <cell r="Y41">
            <v>8.1474103585657369E-3</v>
          </cell>
          <cell r="Z41">
            <v>5.3455123113582206E-2</v>
          </cell>
          <cell r="AA41">
            <v>0.24174934725848565</v>
          </cell>
          <cell r="AB41">
            <v>0.82721739130434779</v>
          </cell>
          <cell r="AC41">
            <v>1.9003174603174604</v>
          </cell>
          <cell r="AD41">
            <v>31.72</v>
          </cell>
          <cell r="AE41">
            <v>434.36950795209913</v>
          </cell>
          <cell r="AF41">
            <v>665.30149923343845</v>
          </cell>
          <cell r="AG41">
            <v>171.30266992438769</v>
          </cell>
          <cell r="AH41">
            <v>791.44838487243919</v>
          </cell>
          <cell r="AI41">
            <v>1620.3655607110372</v>
          </cell>
          <cell r="AJ41">
            <v>723.09205882348294</v>
          </cell>
          <cell r="AK41">
            <v>4.09</v>
          </cell>
          <cell r="AL41">
            <v>44.848025905785263</v>
          </cell>
          <cell r="AM41">
            <v>136.16176470588232</v>
          </cell>
          <cell r="AN41">
            <v>200.43373763855556</v>
          </cell>
          <cell r="AO41">
            <v>142.62380329909746</v>
          </cell>
          <cell r="AP41">
            <v>30.62</v>
          </cell>
          <cell r="AQ41">
            <v>753.71205882348295</v>
          </cell>
          <cell r="AR41">
            <v>1496.7829006909806</v>
          </cell>
          <cell r="AS41">
            <v>664.34987989152523</v>
          </cell>
          <cell r="AT41">
            <v>1.19</v>
          </cell>
          <cell r="AU41">
            <v>0.36668711512768148</v>
          </cell>
          <cell r="AV41">
            <v>665.53987989152529</v>
          </cell>
          <cell r="AW41">
            <v>7158.6997936487114</v>
          </cell>
          <cell r="AX41">
            <v>8.7206572769953059</v>
          </cell>
          <cell r="AY41">
            <v>1.6019739793629431</v>
          </cell>
        </row>
        <row r="42">
          <cell r="A42">
            <v>2012</v>
          </cell>
          <cell r="B42" t="str">
            <v>P</v>
          </cell>
          <cell r="C42">
            <v>3980</v>
          </cell>
          <cell r="D42">
            <v>6874.6632346635888</v>
          </cell>
          <cell r="E42">
            <v>2783.3137254901958</v>
          </cell>
          <cell r="F42">
            <v>321.30265980265904</v>
          </cell>
          <cell r="G42">
            <v>786.94058344060613</v>
          </cell>
          <cell r="H42">
            <v>547.27398719989787</v>
          </cell>
          <cell r="I42">
            <v>502</v>
          </cell>
          <cell r="J42">
            <v>780.43615384613804</v>
          </cell>
          <cell r="K42">
            <v>549.02450980392314</v>
          </cell>
          <cell r="L42">
            <v>245.91421568630449</v>
          </cell>
          <cell r="M42">
            <v>75.186274509803937</v>
          </cell>
          <cell r="N42">
            <v>123</v>
          </cell>
          <cell r="O42">
            <v>12</v>
          </cell>
          <cell r="P42">
            <v>13099.055344443117</v>
          </cell>
          <cell r="Q42">
            <v>20984.345816032968</v>
          </cell>
          <cell r="R42">
            <v>38565.401160476089</v>
          </cell>
          <cell r="S42">
            <v>7.9698492462311563E-3</v>
          </cell>
          <cell r="T42">
            <v>6.3684994582881904E-2</v>
          </cell>
          <cell r="U42">
            <v>0.24183470507544583</v>
          </cell>
          <cell r="V42">
            <v>0.54093749999999996</v>
          </cell>
          <cell r="W42">
            <v>1.0403669724770641</v>
          </cell>
          <cell r="X42">
            <v>3.1071985815602838</v>
          </cell>
          <cell r="Y42">
            <v>8.1474103585657369E-3</v>
          </cell>
          <cell r="Z42">
            <v>5.3455123113582206E-2</v>
          </cell>
          <cell r="AA42">
            <v>0.24174934725848565</v>
          </cell>
          <cell r="AB42">
            <v>0.82721739130434779</v>
          </cell>
          <cell r="AC42">
            <v>1.9003174603174604</v>
          </cell>
          <cell r="AD42">
            <v>31.72</v>
          </cell>
          <cell r="AE42">
            <v>437.81289085868804</v>
          </cell>
          <cell r="AF42">
            <v>673.10185393636186</v>
          </cell>
          <cell r="AG42">
            <v>173.62863155566234</v>
          </cell>
          <cell r="AH42">
            <v>809.3887568040077</v>
          </cell>
          <cell r="AI42">
            <v>1655.4535496515903</v>
          </cell>
          <cell r="AJ42">
            <v>740.88575980386929</v>
          </cell>
          <cell r="AK42">
            <v>4.09</v>
          </cell>
          <cell r="AL42">
            <v>41.718310686135894</v>
          </cell>
          <cell r="AM42">
            <v>132.72631687400849</v>
          </cell>
          <cell r="AN42">
            <v>202.57679838024563</v>
          </cell>
          <cell r="AO42">
            <v>142.7542172424526</v>
          </cell>
          <cell r="AP42">
            <v>30.62</v>
          </cell>
          <cell r="AQ42">
            <v>771.5057598038693</v>
          </cell>
          <cell r="AR42">
            <v>1502.1852459223758</v>
          </cell>
          <cell r="AS42">
            <v>678.73595535715197</v>
          </cell>
          <cell r="AT42">
            <v>1.19</v>
          </cell>
          <cell r="AU42">
            <v>0.36384819798093293</v>
          </cell>
          <cell r="AV42">
            <v>679.92595535715202</v>
          </cell>
          <cell r="AW42">
            <v>7258.5882870725491</v>
          </cell>
          <cell r="AX42">
            <v>8.7206572769953059</v>
          </cell>
          <cell r="AY42">
            <v>1.6019739793629431</v>
          </cell>
        </row>
        <row r="43">
          <cell r="A43">
            <v>2013</v>
          </cell>
          <cell r="B43" t="str">
            <v>P</v>
          </cell>
          <cell r="C43">
            <v>3980</v>
          </cell>
          <cell r="D43">
            <v>6928.7322179325856</v>
          </cell>
          <cell r="E43">
            <v>2815.568627450979</v>
          </cell>
          <cell r="F43">
            <v>325.60253110252961</v>
          </cell>
          <cell r="G43">
            <v>804.18485628487542</v>
          </cell>
          <cell r="H43">
            <v>556.61434037041352</v>
          </cell>
          <cell r="I43">
            <v>502</v>
          </cell>
          <cell r="J43">
            <v>721.88769230767502</v>
          </cell>
          <cell r="K43">
            <v>534.81372549019579</v>
          </cell>
          <cell r="L43">
            <v>248.50490196081682</v>
          </cell>
          <cell r="M43">
            <v>75.254901960784323</v>
          </cell>
          <cell r="N43">
            <v>123</v>
          </cell>
          <cell r="O43">
            <v>12</v>
          </cell>
          <cell r="P43">
            <v>13146.163794860857</v>
          </cell>
          <cell r="Q43">
            <v>21059.812327810294</v>
          </cell>
          <cell r="R43">
            <v>38687.976122671149</v>
          </cell>
          <cell r="S43">
            <v>7.9698492462311563E-3</v>
          </cell>
          <cell r="T43">
            <v>6.3684994582881904E-2</v>
          </cell>
          <cell r="U43">
            <v>0.24183470507544583</v>
          </cell>
          <cell r="V43">
            <v>0.54093749999999996</v>
          </cell>
          <cell r="W43">
            <v>1.0403669724770641</v>
          </cell>
          <cell r="X43">
            <v>3.1071985815602838</v>
          </cell>
          <cell r="Y43">
            <v>8.1474103585657369E-3</v>
          </cell>
          <cell r="Z43">
            <v>5.3455123113582206E-2</v>
          </cell>
          <cell r="AA43">
            <v>0.24174934725848565</v>
          </cell>
          <cell r="AB43">
            <v>0.82721739130434779</v>
          </cell>
          <cell r="AC43">
            <v>1.9003174603174604</v>
          </cell>
          <cell r="AD43">
            <v>31.72</v>
          </cell>
          <cell r="AE43">
            <v>441.25627376527603</v>
          </cell>
          <cell r="AF43">
            <v>680.90220863928528</v>
          </cell>
          <cell r="AG43">
            <v>175.95459318693614</v>
          </cell>
          <cell r="AH43">
            <v>827.32912873557257</v>
          </cell>
          <cell r="AI43">
            <v>1684.4758817742882</v>
          </cell>
          <cell r="AJ43">
            <v>758.67946078425564</v>
          </cell>
          <cell r="AK43">
            <v>4.09</v>
          </cell>
          <cell r="AL43">
            <v>38.588595466486517</v>
          </cell>
          <cell r="AM43">
            <v>129.29086904213375</v>
          </cell>
          <cell r="AN43">
            <v>204.71985912193568</v>
          </cell>
          <cell r="AO43">
            <v>142.88463118580771</v>
          </cell>
          <cell r="AP43">
            <v>30.62</v>
          </cell>
          <cell r="AQ43">
            <v>789.29946078425564</v>
          </cell>
          <cell r="AR43">
            <v>1507.5875911537678</v>
          </cell>
          <cell r="AS43">
            <v>690.63511152745809</v>
          </cell>
          <cell r="AT43">
            <v>1.19</v>
          </cell>
          <cell r="AU43">
            <v>0.36526765655430721</v>
          </cell>
          <cell r="AV43">
            <v>691.82511152745815</v>
          </cell>
          <cell r="AW43">
            <v>7349.9242043832028</v>
          </cell>
          <cell r="AX43">
            <v>8.7206572769953059</v>
          </cell>
          <cell r="AY43">
            <v>1.6019739793629431</v>
          </cell>
        </row>
        <row r="44">
          <cell r="A44">
            <v>2014</v>
          </cell>
          <cell r="B44" t="str">
            <v>P</v>
          </cell>
          <cell r="C44">
            <v>3980</v>
          </cell>
          <cell r="D44">
            <v>6982.8012012015824</v>
          </cell>
          <cell r="E44">
            <v>2847.8235294117694</v>
          </cell>
          <cell r="F44">
            <v>329.90240240240018</v>
          </cell>
          <cell r="G44">
            <v>821.42912912915199</v>
          </cell>
          <cell r="H44">
            <v>565.95469354092893</v>
          </cell>
          <cell r="I44">
            <v>502</v>
          </cell>
          <cell r="J44">
            <v>663.33923076922656</v>
          </cell>
          <cell r="K44">
            <v>520.60294117647209</v>
          </cell>
          <cell r="L44">
            <v>251.09558823532825</v>
          </cell>
          <cell r="M44">
            <v>75.32352941176471</v>
          </cell>
          <cell r="N44">
            <v>123</v>
          </cell>
          <cell r="O44">
            <v>12</v>
          </cell>
          <cell r="P44">
            <v>13193.272245278624</v>
          </cell>
          <cell r="Q44">
            <v>21135.278839587667</v>
          </cell>
          <cell r="R44">
            <v>38810.551084866289</v>
          </cell>
          <cell r="S44">
            <v>7.9698492462311563E-3</v>
          </cell>
          <cell r="T44">
            <v>6.3684994582881904E-2</v>
          </cell>
          <cell r="U44">
            <v>0.24183470507544583</v>
          </cell>
          <cell r="V44">
            <v>0.54093749999999996</v>
          </cell>
          <cell r="W44">
            <v>1.0403669724770641</v>
          </cell>
          <cell r="X44">
            <v>3.1071985815602838</v>
          </cell>
          <cell r="Y44">
            <v>8.1474103585657369E-3</v>
          </cell>
          <cell r="Z44">
            <v>5.3455123113582206E-2</v>
          </cell>
          <cell r="AA44">
            <v>0.24174934725848565</v>
          </cell>
          <cell r="AB44">
            <v>0.82721739130434779</v>
          </cell>
          <cell r="AC44">
            <v>1.9003174603174604</v>
          </cell>
          <cell r="AD44">
            <v>31.72</v>
          </cell>
          <cell r="AE44">
            <v>444.69965667186403</v>
          </cell>
          <cell r="AF44">
            <v>688.70256334221051</v>
          </cell>
          <cell r="AG44">
            <v>178.28055481820988</v>
          </cell>
          <cell r="AH44">
            <v>845.26950066713698</v>
          </cell>
          <cell r="AI44">
            <v>1713.4982138969858</v>
          </cell>
          <cell r="AJ44">
            <v>776.47316176464199</v>
          </cell>
          <cell r="AK44">
            <v>4.09</v>
          </cell>
          <cell r="AL44">
            <v>35.458880246837921</v>
          </cell>
          <cell r="AM44">
            <v>125.85542121025993</v>
          </cell>
          <cell r="AN44">
            <v>206.86291986362531</v>
          </cell>
          <cell r="AO44">
            <v>143.01504512916281</v>
          </cell>
          <cell r="AP44">
            <v>30.62</v>
          </cell>
          <cell r="AQ44">
            <v>807.09316176464199</v>
          </cell>
          <cell r="AR44">
            <v>1512.9899363851632</v>
          </cell>
          <cell r="AS44">
            <v>702.53426769776411</v>
          </cell>
          <cell r="AT44">
            <v>1.19</v>
          </cell>
          <cell r="AU44">
            <v>0.36455792726762004</v>
          </cell>
          <cell r="AV44">
            <v>703.72426769776416</v>
          </cell>
          <cell r="AW44">
            <v>7441.2601216938619</v>
          </cell>
          <cell r="AX44">
            <v>8.7206572769953059</v>
          </cell>
          <cell r="AY44">
            <v>1.6019739793629431</v>
          </cell>
        </row>
        <row r="45">
          <cell r="A45">
            <v>2015</v>
          </cell>
          <cell r="B45" t="str">
            <v>P</v>
          </cell>
          <cell r="C45">
            <v>3980</v>
          </cell>
          <cell r="D45">
            <v>7036.8701844705793</v>
          </cell>
          <cell r="E45">
            <v>2880.0784313725526</v>
          </cell>
          <cell r="F45">
            <v>334.20227370227258</v>
          </cell>
          <cell r="G45">
            <v>838.67340197342855</v>
          </cell>
          <cell r="H45">
            <v>575.29504671144434</v>
          </cell>
          <cell r="I45">
            <v>502</v>
          </cell>
          <cell r="J45">
            <v>604.79076923076354</v>
          </cell>
          <cell r="K45">
            <v>506.39215686274474</v>
          </cell>
          <cell r="L45">
            <v>253.68627450984059</v>
          </cell>
          <cell r="M45">
            <v>75.392156862745125</v>
          </cell>
          <cell r="N45">
            <v>123</v>
          </cell>
          <cell r="O45">
            <v>12</v>
          </cell>
          <cell r="P45">
            <v>13240.380695696371</v>
          </cell>
          <cell r="Q45">
            <v>21210.745351365007</v>
          </cell>
          <cell r="R45">
            <v>38933.126047061378</v>
          </cell>
          <cell r="S45">
            <v>7.9698492462311563E-3</v>
          </cell>
          <cell r="T45">
            <v>6.3684994582881904E-2</v>
          </cell>
          <cell r="U45">
            <v>0.24183470507544583</v>
          </cell>
          <cell r="V45">
            <v>0.54093749999999996</v>
          </cell>
          <cell r="W45">
            <v>1.0403669724770641</v>
          </cell>
          <cell r="X45">
            <v>3.1071985815602838</v>
          </cell>
          <cell r="Y45">
            <v>8.1474103585657369E-3</v>
          </cell>
          <cell r="Z45">
            <v>5.3455123113582206E-2</v>
          </cell>
          <cell r="AA45">
            <v>0.24174934725848565</v>
          </cell>
          <cell r="AB45">
            <v>0.82721739130434779</v>
          </cell>
          <cell r="AC45">
            <v>1.9003174603174604</v>
          </cell>
          <cell r="AD45">
            <v>31.72</v>
          </cell>
          <cell r="AE45">
            <v>448.14303957845203</v>
          </cell>
          <cell r="AF45">
            <v>696.50291804513392</v>
          </cell>
          <cell r="AG45">
            <v>180.60651644948453</v>
          </cell>
          <cell r="AH45">
            <v>863.20987259870549</v>
          </cell>
          <cell r="AI45">
            <v>1742.5205460196835</v>
          </cell>
          <cell r="AJ45">
            <v>794.26686274503561</v>
          </cell>
          <cell r="AK45">
            <v>4.09</v>
          </cell>
          <cell r="AL45">
            <v>32.329165027188552</v>
          </cell>
          <cell r="AM45">
            <v>122.41997337838522</v>
          </cell>
          <cell r="AN45">
            <v>209.00598060531507</v>
          </cell>
          <cell r="AO45">
            <v>143.14545907251792</v>
          </cell>
          <cell r="AP45">
            <v>30.62</v>
          </cell>
          <cell r="AQ45">
            <v>824.88686274503561</v>
          </cell>
          <cell r="AR45">
            <v>1518.3922816165561</v>
          </cell>
          <cell r="AS45">
            <v>714.43342386807024</v>
          </cell>
          <cell r="AT45">
            <v>1.19</v>
          </cell>
          <cell r="AU45">
            <v>0.3649127919109636</v>
          </cell>
          <cell r="AV45">
            <v>715.62342386807029</v>
          </cell>
          <cell r="AW45">
            <v>7532.5960390045275</v>
          </cell>
          <cell r="AX45">
            <v>8.7206572769953059</v>
          </cell>
          <cell r="AY45">
            <v>1.6019739793629431</v>
          </cell>
        </row>
        <row r="46">
          <cell r="A46">
            <v>2016</v>
          </cell>
          <cell r="B46" t="str">
            <v>P</v>
          </cell>
          <cell r="C46">
            <v>3980</v>
          </cell>
          <cell r="D46">
            <v>7090.9391677395761</v>
          </cell>
          <cell r="E46">
            <v>2912.3333333333358</v>
          </cell>
          <cell r="F46">
            <v>338.50214500214315</v>
          </cell>
          <cell r="G46">
            <v>855.91767481769784</v>
          </cell>
          <cell r="H46">
            <v>584.63539988195987</v>
          </cell>
          <cell r="I46">
            <v>502</v>
          </cell>
          <cell r="J46">
            <v>546.24230769230053</v>
          </cell>
          <cell r="K46">
            <v>492.18137254902103</v>
          </cell>
          <cell r="L46">
            <v>256.27696078435292</v>
          </cell>
          <cell r="M46">
            <v>75.460784313725512</v>
          </cell>
          <cell r="N46">
            <v>123</v>
          </cell>
          <cell r="O46">
            <v>12</v>
          </cell>
          <cell r="P46">
            <v>13287.489146114112</v>
          </cell>
          <cell r="Q46">
            <v>21286.21186314234</v>
          </cell>
          <cell r="R46">
            <v>39055.701009256452</v>
          </cell>
          <cell r="S46">
            <v>7.9698492462311563E-3</v>
          </cell>
          <cell r="T46">
            <v>6.3684994582881904E-2</v>
          </cell>
          <cell r="U46">
            <v>0.24183470507544583</v>
          </cell>
          <cell r="V46">
            <v>0.54093749999999996</v>
          </cell>
          <cell r="W46">
            <v>1.0403669724770641</v>
          </cell>
          <cell r="X46">
            <v>3.1071985815602838</v>
          </cell>
          <cell r="Y46">
            <v>8.1474103585657369E-3</v>
          </cell>
          <cell r="Z46">
            <v>5.3455123113582206E-2</v>
          </cell>
          <cell r="AA46">
            <v>0.24174934725848565</v>
          </cell>
          <cell r="AB46">
            <v>0.82721739130434779</v>
          </cell>
          <cell r="AC46">
            <v>1.9003174603174604</v>
          </cell>
          <cell r="AD46">
            <v>31.72</v>
          </cell>
          <cell r="AE46">
            <v>451.58642248504003</v>
          </cell>
          <cell r="AF46">
            <v>704.30327274805734</v>
          </cell>
          <cell r="AG46">
            <v>182.93247808075836</v>
          </cell>
          <cell r="AH46">
            <v>881.15024453027036</v>
          </cell>
          <cell r="AI46">
            <v>1771.5428781423811</v>
          </cell>
          <cell r="AJ46">
            <v>812.06056372542196</v>
          </cell>
          <cell r="AK46">
            <v>4.09</v>
          </cell>
          <cell r="AL46">
            <v>29.199449807539178</v>
          </cell>
          <cell r="AM46">
            <v>118.98452554651138</v>
          </cell>
          <cell r="AN46">
            <v>211.14904134700515</v>
          </cell>
          <cell r="AO46">
            <v>143.27587301587306</v>
          </cell>
          <cell r="AP46">
            <v>30.62</v>
          </cell>
          <cell r="AQ46">
            <v>842.68056372542196</v>
          </cell>
          <cell r="AR46">
            <v>1523.7946268479486</v>
          </cell>
          <cell r="AS46">
            <v>726.33258003837625</v>
          </cell>
          <cell r="AT46">
            <v>1.19</v>
          </cell>
          <cell r="AU46">
            <v>0.36473535958929182</v>
          </cell>
          <cell r="AV46">
            <v>727.5225800383763</v>
          </cell>
          <cell r="AW46">
            <v>7623.9319563151821</v>
          </cell>
          <cell r="AX46">
            <v>8.7206572769953059</v>
          </cell>
          <cell r="AY46">
            <v>1.6019739793629431</v>
          </cell>
        </row>
        <row r="47">
          <cell r="A47">
            <v>2017</v>
          </cell>
          <cell r="B47" t="str">
            <v>P</v>
          </cell>
          <cell r="C47">
            <v>3980</v>
          </cell>
          <cell r="D47">
            <v>7145.0081510085729</v>
          </cell>
          <cell r="E47">
            <v>2944.5882352941189</v>
          </cell>
          <cell r="F47">
            <v>342.80201630201555</v>
          </cell>
          <cell r="G47">
            <v>873.16194766197441</v>
          </cell>
          <cell r="H47">
            <v>593.9757530524754</v>
          </cell>
          <cell r="I47">
            <v>502</v>
          </cell>
          <cell r="J47">
            <v>487.69384615383751</v>
          </cell>
          <cell r="K47">
            <v>477.97058823529369</v>
          </cell>
          <cell r="L47">
            <v>258.86764705886526</v>
          </cell>
          <cell r="M47">
            <v>75.529411764705898</v>
          </cell>
          <cell r="N47">
            <v>123</v>
          </cell>
          <cell r="O47">
            <v>12</v>
          </cell>
          <cell r="P47">
            <v>13334.597596531859</v>
          </cell>
          <cell r="Q47">
            <v>21361.67837491968</v>
          </cell>
          <cell r="R47">
            <v>39178.275971451541</v>
          </cell>
          <cell r="S47">
            <v>7.9698492462311563E-3</v>
          </cell>
          <cell r="T47">
            <v>6.3684994582881904E-2</v>
          </cell>
          <cell r="U47">
            <v>0.24183470507544583</v>
          </cell>
          <cell r="V47">
            <v>0.54093749999999996</v>
          </cell>
          <cell r="W47">
            <v>1.0403669724770641</v>
          </cell>
          <cell r="X47">
            <v>3.1071985815602838</v>
          </cell>
          <cell r="Y47">
            <v>8.1474103585657369E-3</v>
          </cell>
          <cell r="Z47">
            <v>5.3455123113582206E-2</v>
          </cell>
          <cell r="AA47">
            <v>0.24174934725848565</v>
          </cell>
          <cell r="AB47">
            <v>0.82721739130434779</v>
          </cell>
          <cell r="AC47">
            <v>1.9003174603174604</v>
          </cell>
          <cell r="AD47">
            <v>31.72</v>
          </cell>
          <cell r="AE47">
            <v>455.02980539162803</v>
          </cell>
          <cell r="AF47">
            <v>712.10362745098075</v>
          </cell>
          <cell r="AG47">
            <v>185.25843971203298</v>
          </cell>
          <cell r="AH47">
            <v>899.09061646183477</v>
          </cell>
          <cell r="AI47">
            <v>1800.5652102650793</v>
          </cell>
          <cell r="AJ47">
            <v>829.8542647058083</v>
          </cell>
          <cell r="AK47">
            <v>4.09</v>
          </cell>
          <cell r="AL47">
            <v>26.069734587889805</v>
          </cell>
          <cell r="AM47">
            <v>115.54907771463667</v>
          </cell>
          <cell r="AN47">
            <v>213.29210208869523</v>
          </cell>
          <cell r="AO47">
            <v>143.40628695922817</v>
          </cell>
          <cell r="AP47">
            <v>30.62</v>
          </cell>
          <cell r="AQ47">
            <v>860.47426470580831</v>
          </cell>
          <cell r="AR47">
            <v>1529.1969720793415</v>
          </cell>
          <cell r="AS47">
            <v>738.23173620868249</v>
          </cell>
          <cell r="AT47">
            <v>1.19</v>
          </cell>
          <cell r="AU47">
            <v>0.36482407575012771</v>
          </cell>
          <cell r="AV47">
            <v>739.42173620868255</v>
          </cell>
          <cell r="AW47">
            <v>7715.2678736258385</v>
          </cell>
          <cell r="AX47">
            <v>8.7206572769953059</v>
          </cell>
          <cell r="AY47">
            <v>1.6019739793629431</v>
          </cell>
        </row>
        <row r="48">
          <cell r="A48">
            <v>2018</v>
          </cell>
          <cell r="B48" t="str">
            <v>P</v>
          </cell>
          <cell r="C48">
            <v>3980</v>
          </cell>
          <cell r="D48">
            <v>7199.0771342775697</v>
          </cell>
          <cell r="E48">
            <v>2976.8431372549021</v>
          </cell>
          <cell r="F48">
            <v>347.10188760188612</v>
          </cell>
          <cell r="G48">
            <v>890.4062205062437</v>
          </cell>
          <cell r="H48">
            <v>603.31610622299081</v>
          </cell>
          <cell r="I48">
            <v>502</v>
          </cell>
          <cell r="J48">
            <v>429.1453846153745</v>
          </cell>
          <cell r="K48">
            <v>463.75980392156998</v>
          </cell>
          <cell r="L48">
            <v>261.45833333337669</v>
          </cell>
          <cell r="M48">
            <v>75.598039215686285</v>
          </cell>
          <cell r="N48">
            <v>123</v>
          </cell>
          <cell r="O48">
            <v>12</v>
          </cell>
          <cell r="P48">
            <v>13381.706046949601</v>
          </cell>
          <cell r="Q48">
            <v>21437.144886697009</v>
          </cell>
          <cell r="R48">
            <v>39300.850933646609</v>
          </cell>
          <cell r="S48">
            <v>7.9698492462311563E-3</v>
          </cell>
          <cell r="T48">
            <v>6.3684994582881904E-2</v>
          </cell>
          <cell r="U48">
            <v>0.24183470507544583</v>
          </cell>
          <cell r="V48">
            <v>0.54093749999999996</v>
          </cell>
          <cell r="W48">
            <v>1.0403669724770641</v>
          </cell>
          <cell r="X48">
            <v>3.1071985815602838</v>
          </cell>
          <cell r="Y48">
            <v>8.1474103585657369E-3</v>
          </cell>
          <cell r="Z48">
            <v>5.3455123113582206E-2</v>
          </cell>
          <cell r="AA48">
            <v>0.24174934725848565</v>
          </cell>
          <cell r="AB48">
            <v>0.82721739130434779</v>
          </cell>
          <cell r="AC48">
            <v>1.9003174603174604</v>
          </cell>
          <cell r="AD48">
            <v>31.72</v>
          </cell>
          <cell r="AE48">
            <v>458.47318829821603</v>
          </cell>
          <cell r="AF48">
            <v>719.90398215390417</v>
          </cell>
          <cell r="AG48">
            <v>187.58440134330681</v>
          </cell>
          <cell r="AH48">
            <v>917.03098839339964</v>
          </cell>
          <cell r="AI48">
            <v>1829.5875423877769</v>
          </cell>
          <cell r="AJ48">
            <v>847.64796568619465</v>
          </cell>
          <cell r="AK48">
            <v>4.09</v>
          </cell>
          <cell r="AL48">
            <v>22.940019368240431</v>
          </cell>
          <cell r="AM48">
            <v>112.11362988276284</v>
          </cell>
          <cell r="AN48">
            <v>215.43516283038485</v>
          </cell>
          <cell r="AO48">
            <v>143.53670090258328</v>
          </cell>
          <cell r="AP48">
            <v>30.62</v>
          </cell>
          <cell r="AQ48">
            <v>878.26796568619466</v>
          </cell>
          <cell r="AR48">
            <v>1534.599317310734</v>
          </cell>
          <cell r="AS48">
            <v>750.13089237898851</v>
          </cell>
          <cell r="AT48">
            <v>1.19</v>
          </cell>
          <cell r="AU48">
            <v>0.36477971766970974</v>
          </cell>
          <cell r="AV48">
            <v>751.32089237898856</v>
          </cell>
          <cell r="AW48">
            <v>7806.6037909364923</v>
          </cell>
          <cell r="AX48">
            <v>8.7206572769953059</v>
          </cell>
          <cell r="AY48">
            <v>1.6019739793629431</v>
          </cell>
        </row>
        <row r="49">
          <cell r="A49">
            <v>2019</v>
          </cell>
        </row>
        <row r="50">
          <cell r="A50">
            <v>2020</v>
          </cell>
        </row>
        <row r="51">
          <cell r="A51">
            <v>2021</v>
          </cell>
        </row>
      </sheetData>
      <sheetData sheetId="19" refreshError="1"/>
      <sheetData sheetId="20"/>
      <sheetData sheetId="2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Cache_Sheet1"/>
      <sheetName val="Sheet1"/>
    </sheetNames>
    <sheetDataSet>
      <sheetData sheetId="0" refreshError="1">
        <row r="1">
          <cell r="A1" t="str">
            <v>No</v>
          </cell>
        </row>
        <row r="2">
          <cell r="A2" t="str">
            <v>Yes</v>
          </cell>
        </row>
      </sheetData>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Table 2"/>
      <sheetName val="Table 3"/>
      <sheetName val="Chart 1"/>
      <sheetName val="Chart 2"/>
      <sheetName val="Chart 3"/>
      <sheetName val="Chart 4"/>
      <sheetName val="Chart 5 "/>
      <sheetName val="Chart 6 press"/>
      <sheetName val="Chart 6"/>
      <sheetName val="Chart 7"/>
      <sheetName val="Chart 8"/>
      <sheetName val="MAINAPR08"/>
      <sheetName val="Press table"/>
      <sheetName val="Old Chart 6"/>
      <sheetName val="Chart 6 Brix"/>
      <sheetName val="RECALL LINE REG"/>
      <sheetName val="RECALL UPDATE"/>
      <sheetName val="PROJAPR08"/>
      <sheetName val="MAINSEPT07"/>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refreshError="1"/>
      <sheetData sheetId="16"/>
      <sheetData sheetId="17"/>
      <sheetData sheetId="18">
        <row r="1">
          <cell r="A1" t="str">
            <v>YEAR</v>
          </cell>
          <cell r="B1" t="str">
            <v>projected</v>
          </cell>
          <cell r="C1" t="str">
            <v>low</v>
          </cell>
          <cell r="D1" t="str">
            <v>high</v>
          </cell>
        </row>
        <row r="2">
          <cell r="A2">
            <v>1972</v>
          </cell>
          <cell r="B2">
            <v>4629</v>
          </cell>
          <cell r="C2">
            <v>4629</v>
          </cell>
          <cell r="D2">
            <v>4629</v>
          </cell>
        </row>
        <row r="3">
          <cell r="A3">
            <v>1973</v>
          </cell>
          <cell r="B3">
            <v>4810</v>
          </cell>
          <cell r="C3">
            <v>4810</v>
          </cell>
          <cell r="D3">
            <v>4810</v>
          </cell>
        </row>
        <row r="4">
          <cell r="A4">
            <v>1974</v>
          </cell>
          <cell r="B4">
            <v>4689</v>
          </cell>
          <cell r="C4">
            <v>4689</v>
          </cell>
          <cell r="D4">
            <v>4689</v>
          </cell>
        </row>
        <row r="5">
          <cell r="A5">
            <v>1975</v>
          </cell>
          <cell r="B5">
            <v>4951</v>
          </cell>
          <cell r="C5">
            <v>4951</v>
          </cell>
          <cell r="D5">
            <v>4951</v>
          </cell>
        </row>
        <row r="6">
          <cell r="A6">
            <v>1976</v>
          </cell>
          <cell r="B6">
            <v>4884</v>
          </cell>
          <cell r="C6">
            <v>4884</v>
          </cell>
          <cell r="D6">
            <v>4884</v>
          </cell>
        </row>
        <row r="7">
          <cell r="A7">
            <v>1977</v>
          </cell>
          <cell r="B7">
            <v>4871</v>
          </cell>
          <cell r="C7">
            <v>4871</v>
          </cell>
          <cell r="D7">
            <v>4871</v>
          </cell>
        </row>
        <row r="8">
          <cell r="A8">
            <v>1978</v>
          </cell>
          <cell r="B8">
            <v>5062</v>
          </cell>
          <cell r="C8">
            <v>5062</v>
          </cell>
          <cell r="D8">
            <v>5062</v>
          </cell>
        </row>
        <row r="9">
          <cell r="A9">
            <v>1979</v>
          </cell>
          <cell r="B9">
            <v>4585</v>
          </cell>
          <cell r="C9">
            <v>4585</v>
          </cell>
          <cell r="D9">
            <v>4585</v>
          </cell>
        </row>
        <row r="10">
          <cell r="A10">
            <v>1980</v>
          </cell>
          <cell r="B10">
            <v>4860</v>
          </cell>
          <cell r="C10">
            <v>4860</v>
          </cell>
          <cell r="D10">
            <v>4860</v>
          </cell>
        </row>
        <row r="11">
          <cell r="A11">
            <v>1981</v>
          </cell>
          <cell r="B11">
            <v>4518</v>
          </cell>
          <cell r="C11">
            <v>4518</v>
          </cell>
          <cell r="D11">
            <v>4518</v>
          </cell>
        </row>
        <row r="12">
          <cell r="A12">
            <v>1982</v>
          </cell>
          <cell r="B12">
            <v>4891</v>
          </cell>
          <cell r="C12">
            <v>4891</v>
          </cell>
          <cell r="D12">
            <v>4891</v>
          </cell>
        </row>
        <row r="13">
          <cell r="A13">
            <v>1983</v>
          </cell>
          <cell r="B13">
            <v>5051</v>
          </cell>
          <cell r="C13">
            <v>5051</v>
          </cell>
          <cell r="D13">
            <v>5051</v>
          </cell>
        </row>
        <row r="14">
          <cell r="A14">
            <v>1984</v>
          </cell>
          <cell r="B14">
            <v>4752</v>
          </cell>
          <cell r="C14">
            <v>4752</v>
          </cell>
          <cell r="D14">
            <v>4752</v>
          </cell>
        </row>
        <row r="15">
          <cell r="A15">
            <v>1985</v>
          </cell>
          <cell r="B15">
            <v>5273</v>
          </cell>
          <cell r="C15">
            <v>5273</v>
          </cell>
          <cell r="D15">
            <v>5273</v>
          </cell>
        </row>
        <row r="16">
          <cell r="A16">
            <v>1986</v>
          </cell>
          <cell r="B16">
            <v>5586</v>
          </cell>
          <cell r="C16">
            <v>5586</v>
          </cell>
          <cell r="D16">
            <v>5586</v>
          </cell>
        </row>
        <row r="17">
          <cell r="A17">
            <v>1987</v>
          </cell>
          <cell r="B17">
            <v>5447</v>
          </cell>
          <cell r="C17">
            <v>5447</v>
          </cell>
          <cell r="D17">
            <v>5447</v>
          </cell>
        </row>
        <row r="18">
          <cell r="A18">
            <v>1988</v>
          </cell>
          <cell r="B18">
            <v>5230</v>
          </cell>
          <cell r="C18">
            <v>5230</v>
          </cell>
          <cell r="D18">
            <v>5230</v>
          </cell>
        </row>
        <row r="19">
          <cell r="A19">
            <v>1989</v>
          </cell>
          <cell r="B19">
            <v>4986</v>
          </cell>
          <cell r="C19">
            <v>4986</v>
          </cell>
          <cell r="D19">
            <v>4986</v>
          </cell>
        </row>
        <row r="20">
          <cell r="A20">
            <v>1990</v>
          </cell>
          <cell r="B20">
            <v>4725</v>
          </cell>
          <cell r="C20">
            <v>4725</v>
          </cell>
          <cell r="D20">
            <v>4725</v>
          </cell>
        </row>
        <row r="21">
          <cell r="A21">
            <v>1991</v>
          </cell>
          <cell r="B21">
            <v>4841</v>
          </cell>
          <cell r="C21">
            <v>4841</v>
          </cell>
          <cell r="D21">
            <v>4841</v>
          </cell>
        </row>
        <row r="22">
          <cell r="A22">
            <v>1992</v>
          </cell>
          <cell r="B22">
            <v>5258</v>
          </cell>
          <cell r="C22">
            <v>5258</v>
          </cell>
          <cell r="D22">
            <v>5258</v>
          </cell>
        </row>
        <row r="23">
          <cell r="A23">
            <v>1993</v>
          </cell>
          <cell r="B23">
            <v>5636</v>
          </cell>
          <cell r="C23">
            <v>5636</v>
          </cell>
          <cell r="D23">
            <v>5636</v>
          </cell>
        </row>
        <row r="24">
          <cell r="A24">
            <v>1994</v>
          </cell>
          <cell r="B24">
            <v>5587</v>
          </cell>
          <cell r="C24">
            <v>5587</v>
          </cell>
          <cell r="D24">
            <v>5587</v>
          </cell>
        </row>
        <row r="25">
          <cell r="A25">
            <v>1995</v>
          </cell>
          <cell r="B25">
            <v>5615</v>
          </cell>
          <cell r="C25">
            <v>5615</v>
          </cell>
          <cell r="D25">
            <v>5615</v>
          </cell>
        </row>
        <row r="26">
          <cell r="A26">
            <v>1996</v>
          </cell>
          <cell r="B26">
            <v>5850</v>
          </cell>
          <cell r="C26">
            <v>5850</v>
          </cell>
          <cell r="D26">
            <v>5850</v>
          </cell>
        </row>
        <row r="27">
          <cell r="A27">
            <v>1997</v>
          </cell>
          <cell r="B27">
            <v>6081.68</v>
          </cell>
          <cell r="C27">
            <v>6081.68</v>
          </cell>
          <cell r="D27">
            <v>6081.68</v>
          </cell>
        </row>
        <row r="28">
          <cell r="A28">
            <v>1998</v>
          </cell>
          <cell r="B28">
            <v>6015.28</v>
          </cell>
          <cell r="C28">
            <v>6015.28</v>
          </cell>
          <cell r="D28">
            <v>6015.28</v>
          </cell>
        </row>
        <row r="29">
          <cell r="A29">
            <v>1999</v>
          </cell>
          <cell r="B29">
            <v>6027.64</v>
          </cell>
          <cell r="C29">
            <v>6027.64</v>
          </cell>
          <cell r="D29">
            <v>6027.64</v>
          </cell>
        </row>
        <row r="30">
          <cell r="A30">
            <v>2000</v>
          </cell>
          <cell r="B30">
            <v>5868.76</v>
          </cell>
          <cell r="C30">
            <v>5868.76</v>
          </cell>
          <cell r="D30">
            <v>5868.76</v>
          </cell>
        </row>
        <row r="31">
          <cell r="A31">
            <v>2001</v>
          </cell>
          <cell r="B31">
            <v>6137.57</v>
          </cell>
          <cell r="C31">
            <v>6137.57</v>
          </cell>
          <cell r="D31">
            <v>6137.57</v>
          </cell>
        </row>
        <row r="32">
          <cell r="A32">
            <v>2002</v>
          </cell>
          <cell r="B32">
            <v>6404.11</v>
          </cell>
          <cell r="C32">
            <v>6404.11</v>
          </cell>
          <cell r="D32">
            <v>6404.11</v>
          </cell>
        </row>
        <row r="33">
          <cell r="A33">
            <v>2003</v>
          </cell>
          <cell r="B33">
            <v>6519.79</v>
          </cell>
          <cell r="C33">
            <v>6519.79</v>
          </cell>
          <cell r="D33">
            <v>6519.79</v>
          </cell>
        </row>
        <row r="34">
          <cell r="A34">
            <v>2004</v>
          </cell>
          <cell r="B34">
            <v>6800.48</v>
          </cell>
          <cell r="C34">
            <v>6800.48</v>
          </cell>
          <cell r="D34">
            <v>6800.48</v>
          </cell>
        </row>
        <row r="35">
          <cell r="A35">
            <v>2005</v>
          </cell>
          <cell r="B35">
            <v>6791.43</v>
          </cell>
          <cell r="C35">
            <v>6791.43</v>
          </cell>
          <cell r="D35">
            <v>6791.43</v>
          </cell>
        </row>
        <row r="36">
          <cell r="A36">
            <v>2006</v>
          </cell>
          <cell r="B36">
            <v>7110.47</v>
          </cell>
          <cell r="C36">
            <v>7110.47</v>
          </cell>
          <cell r="D36">
            <v>7110.47</v>
          </cell>
        </row>
        <row r="37">
          <cell r="A37">
            <v>2007</v>
          </cell>
          <cell r="B37">
            <v>7289.09</v>
          </cell>
          <cell r="C37">
            <v>7289.09</v>
          </cell>
          <cell r="D37">
            <v>7289.09</v>
          </cell>
        </row>
        <row r="38">
          <cell r="A38">
            <v>2008</v>
          </cell>
          <cell r="B38">
            <v>7354.1099039649353</v>
          </cell>
          <cell r="C38">
            <v>6802.962256642998</v>
          </cell>
          <cell r="D38">
            <v>7444.0507771845914</v>
          </cell>
        </row>
        <row r="39">
          <cell r="A39">
            <v>2009</v>
          </cell>
          <cell r="B39">
            <v>7538.6080857907946</v>
          </cell>
          <cell r="C39">
            <v>6758.7903728989677</v>
          </cell>
          <cell r="D39">
            <v>7712.4776160478605</v>
          </cell>
        </row>
        <row r="40">
          <cell r="A40">
            <v>2010</v>
          </cell>
          <cell r="B40">
            <v>7772.3077538028556</v>
          </cell>
          <cell r="C40">
            <v>6839.0718650269318</v>
          </cell>
          <cell r="D40">
            <v>8006.7634600116426</v>
          </cell>
        </row>
        <row r="41">
          <cell r="A41">
            <v>2011</v>
          </cell>
          <cell r="B41">
            <v>7968.052061643084</v>
          </cell>
          <cell r="C41">
            <v>6939.2818550843258</v>
          </cell>
          <cell r="D41">
            <v>8259.8871064221003</v>
          </cell>
        </row>
        <row r="42">
          <cell r="A42">
            <v>2012</v>
          </cell>
          <cell r="B42">
            <v>8074.3435833042395</v>
          </cell>
          <cell r="C42">
            <v>7031.9104979960985</v>
          </cell>
          <cell r="D42">
            <v>8409.8071422470275</v>
          </cell>
        </row>
        <row r="43">
          <cell r="A43">
            <v>2013</v>
          </cell>
          <cell r="B43">
            <v>8188.7295267936297</v>
          </cell>
          <cell r="C43">
            <v>7125.9680069437791</v>
          </cell>
          <cell r="D43">
            <v>8568.157118329902</v>
          </cell>
        </row>
        <row r="44">
          <cell r="A44">
            <v>2014</v>
          </cell>
          <cell r="B44">
            <v>8298.9960623867901</v>
          </cell>
          <cell r="C44">
            <v>7216.5274455647577</v>
          </cell>
          <cell r="D44">
            <v>8722.2001708646967</v>
          </cell>
        </row>
        <row r="45">
          <cell r="A45">
            <v>2015</v>
          </cell>
          <cell r="B45">
            <v>8411.3584004191252</v>
          </cell>
          <cell r="C45">
            <v>7308.87247755925</v>
          </cell>
          <cell r="D45">
            <v>8878.4426618830839</v>
          </cell>
        </row>
        <row r="46">
          <cell r="A46">
            <v>2016</v>
          </cell>
          <cell r="B46">
            <v>8522.654787986341</v>
          </cell>
          <cell r="C46">
            <v>7400.3064337619007</v>
          </cell>
          <cell r="D46">
            <v>9033.5624453048968</v>
          </cell>
        </row>
        <row r="47">
          <cell r="A47">
            <v>2017</v>
          </cell>
          <cell r="B47">
            <v>8634.4931754088793</v>
          </cell>
          <cell r="C47">
            <v>7492.2050674130069</v>
          </cell>
          <cell r="D47">
            <v>9189.2550767023804</v>
          </cell>
        </row>
        <row r="48">
          <cell r="A48">
            <v>2018</v>
          </cell>
          <cell r="B48">
            <v>8746.0560505923768</v>
          </cell>
          <cell r="C48">
            <v>7583.8667925636146</v>
          </cell>
          <cell r="D48">
            <v>9344.6555370233364</v>
          </cell>
        </row>
        <row r="49">
          <cell r="A49">
            <v>2019</v>
          </cell>
        </row>
        <row r="50">
          <cell r="A50">
            <v>2020</v>
          </cell>
        </row>
        <row r="51">
          <cell r="A51">
            <v>2021</v>
          </cell>
        </row>
      </sheetData>
      <sheetData sheetId="1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sheetData sheetId="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gov.scot/Publications/2015/12/5123/downloads"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cotlandscensus.gov.uk/"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justice-ni.gov.uk/publications/northern-ireland-prison-population-2020-21"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ec.europa.eu/eurostat/web/crime/database"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wp.unil.ch/space/files/2017/04/SPACE_I_2015_FinalReport_161215_REV17042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populationandmigration/populationestimates/datasets/populationestimatesforukenglandandwalesscotlandandnorthernirelan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w.gov.uk/government/statistics/prison-population-figures-202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gov.uk/government/statistics/offender-management-statistics-quarterly-earlier-editions" TargetMode="External"/><Relationship Id="rId2" Type="http://schemas.openxmlformats.org/officeDocument/2006/relationships/hyperlink" Target="https://www.gov.uk/government/collections/offender-management-statistics-quarterly" TargetMode="External"/><Relationship Id="rId1" Type="http://schemas.openxmlformats.org/officeDocument/2006/relationships/hyperlink" Target="https://www.gov.uk/government/statistics/offender-management-statistics-quarterly-earlier-editions" TargetMode="External"/><Relationship Id="rId5" Type="http://schemas.openxmlformats.org/officeDocument/2006/relationships/printerSettings" Target="../printerSettings/printerSettings9.bin"/><Relationship Id="rId4" Type="http://schemas.openxmlformats.org/officeDocument/2006/relationships/hyperlink" Target="https://www.gov.uk/government/collections/offender-management-statistics-quarter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C4" sqref="C4"/>
    </sheetView>
  </sheetViews>
  <sheetFormatPr defaultRowHeight="13.8" x14ac:dyDescent="0.3"/>
  <cols>
    <col min="1" max="1" width="41.21875" customWidth="1"/>
  </cols>
  <sheetData>
    <row r="1" spans="1:3" x14ac:dyDescent="0.3">
      <c r="B1" t="s">
        <v>255</v>
      </c>
      <c r="C1" t="s">
        <v>254</v>
      </c>
    </row>
    <row r="2" spans="1:3" x14ac:dyDescent="0.3">
      <c r="A2" t="s">
        <v>240</v>
      </c>
      <c r="B2">
        <v>1997</v>
      </c>
      <c r="C2">
        <v>1997</v>
      </c>
    </row>
    <row r="3" spans="1:3" x14ac:dyDescent="0.3">
      <c r="A3" t="s">
        <v>241</v>
      </c>
      <c r="B3">
        <v>1999</v>
      </c>
      <c r="C3">
        <v>1999</v>
      </c>
    </row>
    <row r="4" spans="1:3" x14ac:dyDescent="0.3">
      <c r="A4" t="s">
        <v>242</v>
      </c>
      <c r="B4">
        <v>1849</v>
      </c>
      <c r="C4">
        <v>2011</v>
      </c>
    </row>
    <row r="5" spans="1:3" x14ac:dyDescent="0.3">
      <c r="A5" t="s">
        <v>243</v>
      </c>
      <c r="B5">
        <v>2004</v>
      </c>
      <c r="C5">
        <v>2004</v>
      </c>
    </row>
    <row r="6" spans="1:3" x14ac:dyDescent="0.3">
      <c r="A6" t="s">
        <v>244</v>
      </c>
      <c r="B6">
        <v>1994</v>
      </c>
      <c r="C6">
        <v>1994</v>
      </c>
    </row>
    <row r="7" spans="1:3" x14ac:dyDescent="0.3">
      <c r="A7" t="s">
        <v>245</v>
      </c>
      <c r="B7">
        <v>2001</v>
      </c>
      <c r="C7">
        <v>2001</v>
      </c>
    </row>
    <row r="8" spans="1:3" x14ac:dyDescent="0.3">
      <c r="A8" t="s">
        <v>246</v>
      </c>
      <c r="B8">
        <v>2000</v>
      </c>
      <c r="C8">
        <v>2000</v>
      </c>
    </row>
    <row r="9" spans="1:3" x14ac:dyDescent="0.3">
      <c r="A9" t="s">
        <v>247</v>
      </c>
      <c r="B9">
        <v>1998</v>
      </c>
      <c r="C9">
        <v>1998</v>
      </c>
    </row>
    <row r="10" spans="1:3" x14ac:dyDescent="0.3">
      <c r="A10" t="s">
        <v>248</v>
      </c>
      <c r="B10">
        <v>2012</v>
      </c>
      <c r="C10">
        <v>2012</v>
      </c>
    </row>
    <row r="11" spans="1:3" x14ac:dyDescent="0.3">
      <c r="A11" t="s">
        <v>249</v>
      </c>
      <c r="B11">
        <v>1997</v>
      </c>
      <c r="C11">
        <v>1997</v>
      </c>
    </row>
    <row r="12" spans="1:3" x14ac:dyDescent="0.3">
      <c r="A12" t="s">
        <v>250</v>
      </c>
      <c r="B12">
        <v>2005</v>
      </c>
      <c r="C12">
        <v>2005</v>
      </c>
    </row>
    <row r="13" spans="1:3" x14ac:dyDescent="0.3">
      <c r="A13" t="s">
        <v>251</v>
      </c>
      <c r="B13">
        <v>2001</v>
      </c>
      <c r="C13">
        <v>2001</v>
      </c>
    </row>
    <row r="14" spans="1:3" x14ac:dyDescent="0.3">
      <c r="A14" t="s">
        <v>252</v>
      </c>
      <c r="B14">
        <v>2012</v>
      </c>
      <c r="C14">
        <v>2012</v>
      </c>
    </row>
    <row r="15" spans="1:3" x14ac:dyDescent="0.3">
      <c r="A15" t="s">
        <v>253</v>
      </c>
      <c r="B15">
        <v>2011</v>
      </c>
      <c r="C15">
        <v>2013</v>
      </c>
    </row>
  </sheetData>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sheetPr>
  <dimension ref="A1:AV27"/>
  <sheetViews>
    <sheetView showGridLines="0" zoomScaleNormal="100" workbookViewId="0">
      <selection activeCell="L2" sqref="L2"/>
    </sheetView>
  </sheetViews>
  <sheetFormatPr defaultColWidth="9.109375" defaultRowHeight="15" x14ac:dyDescent="0.35"/>
  <cols>
    <col min="1" max="1" width="1.44140625" style="4" customWidth="1"/>
    <col min="2" max="2" width="27.33203125" style="4" customWidth="1"/>
    <col min="3" max="4" width="10.109375" style="4" customWidth="1"/>
    <col min="5" max="5" width="0.88671875" style="4" customWidth="1"/>
    <col min="6" max="7" width="10.109375" style="4" customWidth="1"/>
    <col min="8" max="8" width="1.44140625" style="4" customWidth="1"/>
    <col min="9" max="10" width="10.109375" style="4" customWidth="1"/>
    <col min="11" max="11" width="1.44140625" style="4" customWidth="1"/>
    <col min="12" max="16" width="9.109375" style="4"/>
    <col min="17" max="17" width="33.5546875" style="4" bestFit="1" customWidth="1"/>
    <col min="18" max="16384" width="9.109375" style="4"/>
  </cols>
  <sheetData>
    <row r="1" spans="1:13" ht="6" customHeight="1" x14ac:dyDescent="0.35">
      <c r="A1" s="9"/>
      <c r="B1" s="10"/>
      <c r="C1" s="9"/>
      <c r="D1" s="9"/>
      <c r="E1" s="9"/>
      <c r="F1" s="9"/>
      <c r="G1" s="9"/>
      <c r="H1" s="9"/>
      <c r="I1" s="9"/>
      <c r="J1" s="9"/>
      <c r="K1" s="9"/>
    </row>
    <row r="2" spans="1:13" ht="19.5" customHeight="1" x14ac:dyDescent="0.4">
      <c r="A2" s="29"/>
      <c r="B2" s="136" t="s">
        <v>458</v>
      </c>
      <c r="C2" s="271"/>
      <c r="D2" s="271"/>
      <c r="E2" s="271"/>
      <c r="F2" s="271"/>
      <c r="G2" s="271"/>
      <c r="H2" s="271"/>
      <c r="I2" s="271"/>
      <c r="J2" s="271"/>
      <c r="K2" s="29"/>
      <c r="M2" s="73" t="s">
        <v>400</v>
      </c>
    </row>
    <row r="3" spans="1:13" ht="15" customHeight="1" x14ac:dyDescent="0.35">
      <c r="A3" s="29"/>
      <c r="B3" s="137" t="s">
        <v>461</v>
      </c>
      <c r="C3" s="271"/>
      <c r="D3" s="271"/>
      <c r="E3" s="271"/>
      <c r="F3" s="271"/>
      <c r="G3" s="271"/>
      <c r="H3" s="271"/>
      <c r="I3" s="271"/>
      <c r="J3" s="271"/>
      <c r="K3" s="29"/>
    </row>
    <row r="4" spans="1:13" ht="6" customHeight="1" x14ac:dyDescent="0.35">
      <c r="A4" s="29"/>
      <c r="B4" s="271"/>
      <c r="C4" s="271"/>
      <c r="D4" s="271"/>
      <c r="E4" s="271"/>
      <c r="F4" s="271"/>
      <c r="G4" s="271"/>
      <c r="H4" s="271"/>
      <c r="I4" s="271"/>
      <c r="J4" s="271"/>
      <c r="K4" s="29"/>
    </row>
    <row r="5" spans="1:13" ht="16.2" customHeight="1" x14ac:dyDescent="0.35">
      <c r="A5" s="138"/>
      <c r="B5" s="144"/>
      <c r="C5" s="330" t="s">
        <v>22</v>
      </c>
      <c r="D5" s="330"/>
      <c r="E5" s="144"/>
      <c r="F5" s="330" t="s">
        <v>405</v>
      </c>
      <c r="G5" s="330"/>
      <c r="H5" s="330"/>
      <c r="I5" s="330"/>
      <c r="J5" s="330"/>
      <c r="K5" s="138"/>
    </row>
    <row r="6" spans="1:13" x14ac:dyDescent="0.35">
      <c r="A6" s="138"/>
      <c r="B6" s="144"/>
      <c r="C6" s="258"/>
      <c r="D6" s="258"/>
      <c r="E6" s="144"/>
      <c r="F6" s="290" t="s">
        <v>43</v>
      </c>
      <c r="G6" s="290"/>
      <c r="H6" s="258"/>
      <c r="I6" s="290" t="s">
        <v>42</v>
      </c>
      <c r="J6" s="290"/>
      <c r="K6" s="138"/>
    </row>
    <row r="7" spans="1:13" x14ac:dyDescent="0.35">
      <c r="A7" s="138"/>
      <c r="B7" s="179" t="s">
        <v>374</v>
      </c>
      <c r="C7" s="185" t="s">
        <v>48</v>
      </c>
      <c r="D7" s="185" t="s">
        <v>49</v>
      </c>
      <c r="E7" s="154"/>
      <c r="F7" s="185" t="s">
        <v>48</v>
      </c>
      <c r="G7" s="185" t="s">
        <v>49</v>
      </c>
      <c r="H7" s="154"/>
      <c r="I7" s="185" t="s">
        <v>48</v>
      </c>
      <c r="J7" s="185" t="s">
        <v>49</v>
      </c>
      <c r="K7" s="138"/>
    </row>
    <row r="8" spans="1:13" x14ac:dyDescent="0.35">
      <c r="A8" s="138"/>
      <c r="B8" s="259" t="s">
        <v>403</v>
      </c>
      <c r="C8" s="174">
        <v>19529</v>
      </c>
      <c r="D8" s="218">
        <f>C8/C$22</f>
        <v>0.30410950371396983</v>
      </c>
      <c r="E8" s="218"/>
      <c r="F8" s="174">
        <v>755</v>
      </c>
      <c r="G8" s="218">
        <f>F8/F$22</f>
        <v>0.36579457364341084</v>
      </c>
      <c r="H8" s="218"/>
      <c r="I8" s="174">
        <v>82</v>
      </c>
      <c r="J8" s="218">
        <f>I8/$I$22</f>
        <v>0.46590909090909088</v>
      </c>
      <c r="K8" s="138"/>
    </row>
    <row r="9" spans="1:13" x14ac:dyDescent="0.35">
      <c r="A9" s="138"/>
      <c r="B9" s="259" t="s">
        <v>35</v>
      </c>
      <c r="C9" s="174">
        <v>12330</v>
      </c>
      <c r="D9" s="218">
        <f>C9/C$22</f>
        <v>0.19200523225937058</v>
      </c>
      <c r="E9" s="218"/>
      <c r="F9" s="174">
        <v>120</v>
      </c>
      <c r="G9" s="218">
        <f>F9/F$22</f>
        <v>5.8139534883720929E-2</v>
      </c>
      <c r="H9" s="218"/>
      <c r="I9" s="174">
        <v>5</v>
      </c>
      <c r="J9" s="218">
        <f>I9/$I$22</f>
        <v>2.8409090909090908E-2</v>
      </c>
      <c r="K9" s="138"/>
    </row>
    <row r="10" spans="1:13" x14ac:dyDescent="0.35">
      <c r="A10" s="138"/>
      <c r="B10" s="259" t="s">
        <v>32</v>
      </c>
      <c r="C10" s="174">
        <v>10401</v>
      </c>
      <c r="D10" s="218">
        <f>C10/C$22</f>
        <v>0.16196645748010652</v>
      </c>
      <c r="E10" s="218"/>
      <c r="F10" s="174">
        <v>367</v>
      </c>
      <c r="G10" s="218">
        <f>F10/F$22</f>
        <v>0.17781007751937986</v>
      </c>
      <c r="H10" s="218"/>
      <c r="I10" s="174">
        <v>7</v>
      </c>
      <c r="J10" s="218">
        <f>I10/$I$22</f>
        <v>3.9772727272727272E-2</v>
      </c>
      <c r="K10" s="138"/>
    </row>
    <row r="11" spans="1:13" x14ac:dyDescent="0.35">
      <c r="A11" s="138"/>
      <c r="B11" s="259" t="s">
        <v>37</v>
      </c>
      <c r="C11" s="174">
        <v>5864</v>
      </c>
      <c r="D11" s="218">
        <f>C11/C$22</f>
        <v>9.1315383776881517E-2</v>
      </c>
      <c r="E11" s="218"/>
      <c r="F11" s="174">
        <v>201</v>
      </c>
      <c r="G11" s="218">
        <f>F11/F$22</f>
        <v>9.7383720930232565E-2</v>
      </c>
      <c r="H11" s="218"/>
      <c r="I11" s="174">
        <v>13</v>
      </c>
      <c r="J11" s="218">
        <f>I11/$I$22</f>
        <v>7.3863636363636367E-2</v>
      </c>
      <c r="K11" s="138"/>
    </row>
    <row r="12" spans="1:13" x14ac:dyDescent="0.35">
      <c r="A12" s="138"/>
      <c r="B12" s="259" t="s">
        <v>36</v>
      </c>
      <c r="C12" s="174">
        <v>5612</v>
      </c>
      <c r="D12" s="218">
        <f>C12/C$22</f>
        <v>8.7391189248952769E-2</v>
      </c>
      <c r="E12" s="218"/>
      <c r="F12" s="174">
        <v>282</v>
      </c>
      <c r="G12" s="218">
        <f>F12/F$22</f>
        <v>0.13662790697674418</v>
      </c>
      <c r="H12" s="218"/>
      <c r="I12" s="174">
        <v>28</v>
      </c>
      <c r="J12" s="218">
        <f>I12/$I$22</f>
        <v>0.15909090909090909</v>
      </c>
      <c r="K12" s="138"/>
    </row>
    <row r="13" spans="1:13" x14ac:dyDescent="0.35">
      <c r="A13" s="138"/>
      <c r="B13" s="259" t="s">
        <v>460</v>
      </c>
      <c r="C13" s="174">
        <v>2681</v>
      </c>
      <c r="D13" s="218">
        <f>C13/C$22</f>
        <v>4.1749069561019668E-2</v>
      </c>
      <c r="E13" s="218"/>
      <c r="F13" s="174">
        <v>63</v>
      </c>
      <c r="G13" s="218">
        <f>F13/F$22</f>
        <v>3.0523255813953487E-2</v>
      </c>
      <c r="H13" s="218"/>
      <c r="I13" s="174">
        <v>17</v>
      </c>
      <c r="J13" s="218">
        <f>I13/$I$22</f>
        <v>9.6590909090909088E-2</v>
      </c>
      <c r="K13" s="138"/>
    </row>
    <row r="14" spans="1:13" x14ac:dyDescent="0.35">
      <c r="A14" s="138"/>
      <c r="B14" s="259" t="s">
        <v>404</v>
      </c>
      <c r="C14" s="174">
        <v>2238</v>
      </c>
      <c r="D14" s="218">
        <f>C14/C$22</f>
        <v>3.4850584736129064E-2</v>
      </c>
      <c r="E14" s="218"/>
      <c r="F14" s="174">
        <v>58</v>
      </c>
      <c r="G14" s="218">
        <f>F14/F$22</f>
        <v>2.8100775193798451E-2</v>
      </c>
      <c r="H14" s="218"/>
      <c r="I14" s="174">
        <v>5</v>
      </c>
      <c r="J14" s="218">
        <f>I14/$I$22</f>
        <v>2.8409090909090908E-2</v>
      </c>
      <c r="K14" s="138"/>
    </row>
    <row r="15" spans="1:13" x14ac:dyDescent="0.35">
      <c r="A15" s="138"/>
      <c r="B15" s="259" t="s">
        <v>39</v>
      </c>
      <c r="C15" s="174">
        <v>2156</v>
      </c>
      <c r="D15" s="218">
        <f>C15/C$22</f>
        <v>3.3573664294501454E-2</v>
      </c>
      <c r="E15" s="218"/>
      <c r="F15" s="174">
        <v>136</v>
      </c>
      <c r="G15" s="218">
        <f>F15/F$22</f>
        <v>6.589147286821706E-2</v>
      </c>
      <c r="H15" s="218"/>
      <c r="I15" s="174">
        <v>13</v>
      </c>
      <c r="J15" s="218">
        <f>I15/$I$22</f>
        <v>7.3863636363636367E-2</v>
      </c>
      <c r="K15" s="138"/>
    </row>
    <row r="16" spans="1:13" ht="27" x14ac:dyDescent="0.35">
      <c r="A16" s="138"/>
      <c r="B16" s="259" t="s">
        <v>40</v>
      </c>
      <c r="C16" s="174">
        <v>1181</v>
      </c>
      <c r="D16" s="218">
        <f>C16/C$22</f>
        <v>1.8390768799539062E-2</v>
      </c>
      <c r="E16" s="218"/>
      <c r="F16" s="174">
        <v>40</v>
      </c>
      <c r="G16" s="218">
        <f>F16/F$22</f>
        <v>1.937984496124031E-2</v>
      </c>
      <c r="H16" s="218"/>
      <c r="I16" s="174">
        <v>4</v>
      </c>
      <c r="J16" s="218">
        <f>I16/$I$22</f>
        <v>2.2727272727272728E-2</v>
      </c>
      <c r="K16" s="138"/>
    </row>
    <row r="17" spans="1:48" x14ac:dyDescent="0.35">
      <c r="A17" s="138"/>
      <c r="B17" s="259" t="s">
        <v>38</v>
      </c>
      <c r="C17" s="174">
        <v>1049</v>
      </c>
      <c r="D17" s="218">
        <f>C17/C$22</f>
        <v>1.633523833252877E-2</v>
      </c>
      <c r="E17" s="218"/>
      <c r="F17" s="174">
        <v>18</v>
      </c>
      <c r="G17" s="218">
        <f>F17/F$22</f>
        <v>8.7209302325581394E-3</v>
      </c>
      <c r="H17" s="218"/>
      <c r="I17" s="174">
        <v>1</v>
      </c>
      <c r="J17" s="218">
        <f>I17/$I$22</f>
        <v>5.681818181818182E-3</v>
      </c>
      <c r="K17" s="138"/>
    </row>
    <row r="18" spans="1:48" x14ac:dyDescent="0.35">
      <c r="A18" s="138"/>
      <c r="B18" s="259" t="s">
        <v>459</v>
      </c>
      <c r="C18" s="174">
        <v>646</v>
      </c>
      <c r="D18" s="218">
        <f>C18/C$22</f>
        <v>1.0059641527944314E-2</v>
      </c>
      <c r="E18" s="218"/>
      <c r="F18" s="174">
        <v>5</v>
      </c>
      <c r="G18" s="218">
        <f>F18/F$22</f>
        <v>2.4224806201550387E-3</v>
      </c>
      <c r="H18" s="218"/>
      <c r="I18" s="174">
        <v>0</v>
      </c>
      <c r="J18" s="218">
        <f>I18/$I$22</f>
        <v>0</v>
      </c>
      <c r="K18" s="138"/>
    </row>
    <row r="19" spans="1:48" x14ac:dyDescent="0.35">
      <c r="A19" s="138"/>
      <c r="B19" s="259" t="s">
        <v>41</v>
      </c>
      <c r="C19" s="174">
        <v>347</v>
      </c>
      <c r="D19" s="218">
        <f>C19/C$22</f>
        <v>5.4035535761558463E-3</v>
      </c>
      <c r="E19" s="218"/>
      <c r="F19" s="174">
        <v>12</v>
      </c>
      <c r="G19" s="218">
        <f>F19/F$22</f>
        <v>5.8139534883720929E-3</v>
      </c>
      <c r="H19" s="218"/>
      <c r="I19" s="174">
        <v>0</v>
      </c>
      <c r="J19" s="218">
        <f>I19/$I$22</f>
        <v>0</v>
      </c>
      <c r="K19" s="138"/>
    </row>
    <row r="20" spans="1:48" x14ac:dyDescent="0.35">
      <c r="A20" s="138"/>
      <c r="B20" s="259" t="s">
        <v>33</v>
      </c>
      <c r="C20" s="174">
        <v>183</v>
      </c>
      <c r="D20" s="218">
        <f>C20/C$22</f>
        <v>2.8497126929006339E-3</v>
      </c>
      <c r="E20" s="218"/>
      <c r="F20" s="174">
        <v>7</v>
      </c>
      <c r="G20" s="218">
        <f>F20/F$22</f>
        <v>3.3914728682170542E-3</v>
      </c>
      <c r="H20" s="218"/>
      <c r="I20" s="257">
        <v>1</v>
      </c>
      <c r="J20" s="218">
        <f>I20/$I$22</f>
        <v>5.681818181818182E-3</v>
      </c>
      <c r="K20" s="138"/>
    </row>
    <row r="21" spans="1:48" ht="4.8" customHeight="1" x14ac:dyDescent="0.35">
      <c r="A21" s="138"/>
      <c r="B21" s="144"/>
      <c r="C21" s="260"/>
      <c r="D21" s="218"/>
      <c r="E21" s="218"/>
      <c r="F21" s="261"/>
      <c r="G21" s="218"/>
      <c r="H21" s="218"/>
      <c r="I21" s="218"/>
      <c r="J21" s="218"/>
      <c r="K21" s="138"/>
      <c r="AQ21" s="28" t="s">
        <v>72</v>
      </c>
      <c r="AR21" s="28" t="s">
        <v>71</v>
      </c>
      <c r="AU21" s="4" t="s">
        <v>71</v>
      </c>
      <c r="AV21" s="4" t="s">
        <v>72</v>
      </c>
    </row>
    <row r="22" spans="1:48" x14ac:dyDescent="0.35">
      <c r="A22" s="138"/>
      <c r="B22" s="262" t="s">
        <v>3</v>
      </c>
      <c r="C22" s="263">
        <f>SUM(C8:C21)</f>
        <v>64217</v>
      </c>
      <c r="D22" s="218">
        <f t="shared" ref="D9:D22" si="0">C22/C$22</f>
        <v>1</v>
      </c>
      <c r="E22" s="218"/>
      <c r="F22" s="260">
        <f>SUM(F8:F21)</f>
        <v>2064</v>
      </c>
      <c r="G22" s="218">
        <f t="shared" ref="G9:G22" si="1">F22/F$22</f>
        <v>1</v>
      </c>
      <c r="H22" s="218"/>
      <c r="I22" s="263">
        <f>SUM(I8:I20)</f>
        <v>176</v>
      </c>
      <c r="J22" s="218">
        <f>SUM(J8:J20)</f>
        <v>1</v>
      </c>
      <c r="K22" s="138"/>
      <c r="AP22" s="37" t="s">
        <v>31</v>
      </c>
      <c r="AQ22" s="26">
        <v>0.30833333333333335</v>
      </c>
      <c r="AR22" s="26">
        <v>-0.220432220039293</v>
      </c>
      <c r="AS22" s="26"/>
      <c r="AT22" s="37" t="s">
        <v>31</v>
      </c>
      <c r="AU22" s="26">
        <v>0.22043222003929272</v>
      </c>
      <c r="AV22" s="26">
        <v>-0.30833333333333302</v>
      </c>
    </row>
    <row r="23" spans="1:48" ht="6" customHeight="1" x14ac:dyDescent="0.35">
      <c r="A23" s="138"/>
      <c r="B23" s="199"/>
      <c r="C23" s="148"/>
      <c r="D23" s="148"/>
      <c r="E23" s="148"/>
      <c r="F23" s="148"/>
      <c r="G23" s="148"/>
      <c r="H23" s="148"/>
      <c r="I23" s="148"/>
      <c r="J23" s="148"/>
      <c r="K23" s="138"/>
      <c r="AP23" s="37"/>
      <c r="AQ23" s="26"/>
      <c r="AR23" s="26"/>
      <c r="AS23" s="26"/>
      <c r="AT23" s="37"/>
      <c r="AU23" s="26"/>
      <c r="AV23" s="26"/>
    </row>
    <row r="24" spans="1:48" ht="14.25" customHeight="1" x14ac:dyDescent="0.35">
      <c r="AP24" s="37" t="s">
        <v>35</v>
      </c>
      <c r="AQ24" s="26">
        <v>8.3333333333333332E-3</v>
      </c>
      <c r="AR24" s="26">
        <v>-7.5245579567779997E-2</v>
      </c>
      <c r="AS24" s="26"/>
      <c r="AT24" s="37" t="s">
        <v>35</v>
      </c>
      <c r="AU24" s="26">
        <v>7.5245579567779955E-2</v>
      </c>
      <c r="AV24" s="26">
        <v>-8.3333333333333297E-3</v>
      </c>
    </row>
    <row r="25" spans="1:48" x14ac:dyDescent="0.35">
      <c r="B25" s="297" t="s">
        <v>462</v>
      </c>
      <c r="C25" s="297"/>
      <c r="D25" s="297"/>
      <c r="E25" s="297"/>
      <c r="F25" s="297"/>
      <c r="G25" s="297"/>
      <c r="H25" s="168"/>
      <c r="I25" s="168"/>
      <c r="J25" s="168"/>
      <c r="AP25" s="37" t="s">
        <v>36</v>
      </c>
      <c r="AQ25" s="26">
        <v>0.1</v>
      </c>
      <c r="AR25" s="26">
        <v>-0.19292730844793701</v>
      </c>
      <c r="AS25" s="26"/>
      <c r="AT25" s="37" t="s">
        <v>36</v>
      </c>
      <c r="AU25" s="26">
        <v>0.19292730844793712</v>
      </c>
      <c r="AV25" s="26">
        <v>-0.1</v>
      </c>
    </row>
    <row r="26" spans="1:48" ht="17.399999999999999" customHeight="1" x14ac:dyDescent="0.35">
      <c r="B26" s="111"/>
      <c r="AP26" s="37" t="s">
        <v>37</v>
      </c>
      <c r="AQ26" s="26">
        <v>0.18333333333333332</v>
      </c>
      <c r="AR26" s="26">
        <v>-0.14302554027504899</v>
      </c>
      <c r="AS26" s="26"/>
      <c r="AT26" s="37" t="s">
        <v>37</v>
      </c>
      <c r="AU26" s="26">
        <v>0.14302554027504913</v>
      </c>
      <c r="AV26" s="26">
        <v>-0.18333333333333299</v>
      </c>
    </row>
    <row r="27" spans="1:48" ht="17.399999999999999" customHeight="1" x14ac:dyDescent="0.35">
      <c r="B27" s="63"/>
      <c r="AP27" s="37"/>
      <c r="AQ27" s="26"/>
      <c r="AR27" s="26"/>
      <c r="AS27" s="26"/>
      <c r="AT27" s="37"/>
      <c r="AU27" s="26"/>
      <c r="AV27" s="26"/>
    </row>
  </sheetData>
  <sortState xmlns:xlrd2="http://schemas.microsoft.com/office/spreadsheetml/2017/richdata2" ref="B8:J20">
    <sortCondition descending="1" ref="C8:C20"/>
  </sortState>
  <mergeCells count="5">
    <mergeCell ref="B25:G25"/>
    <mergeCell ref="C5:D5"/>
    <mergeCell ref="F6:G6"/>
    <mergeCell ref="F5:J5"/>
    <mergeCell ref="I6:J6"/>
  </mergeCells>
  <hyperlinks>
    <hyperlink ref="M2" location="Contents!A1" display="Back to contents" xr:uid="{00000000-0004-0000-0900-000000000000}"/>
  </hyperlink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sheetPr>
  <dimension ref="A1:Q119"/>
  <sheetViews>
    <sheetView showGridLines="0" zoomScaleNormal="100" workbookViewId="0">
      <selection activeCell="J2" sqref="J2"/>
    </sheetView>
  </sheetViews>
  <sheetFormatPr defaultColWidth="9.109375" defaultRowHeight="15" x14ac:dyDescent="0.35"/>
  <cols>
    <col min="1" max="1" width="1.44140625" style="54" customWidth="1"/>
    <col min="2" max="2" width="9.109375" style="54" customWidth="1"/>
    <col min="3" max="4" width="9.109375" style="64" customWidth="1"/>
    <col min="5" max="5" width="9.77734375" style="64" customWidth="1"/>
    <col min="6" max="6" width="9.109375" style="64" customWidth="1"/>
    <col min="7" max="7" width="11" style="64" customWidth="1"/>
    <col min="8" max="8" width="9.109375" style="64"/>
    <col min="9" max="9" width="1.44140625" style="64" customWidth="1"/>
    <col min="10" max="10" width="9.109375" style="64" customWidth="1"/>
    <col min="11" max="11" width="8.5546875" style="54" customWidth="1"/>
    <col min="12" max="20" width="9.109375" style="54"/>
    <col min="21" max="21" width="4.33203125" style="54" customWidth="1"/>
    <col min="22" max="16384" width="9.109375" style="54"/>
  </cols>
  <sheetData>
    <row r="1" spans="1:11" s="4" customFormat="1" ht="6" customHeight="1" x14ac:dyDescent="0.35">
      <c r="A1" s="29"/>
      <c r="B1" s="29"/>
      <c r="C1" s="193"/>
      <c r="D1" s="193"/>
      <c r="E1" s="193"/>
      <c r="F1" s="193"/>
      <c r="G1" s="193"/>
      <c r="H1" s="193"/>
      <c r="I1" s="193"/>
      <c r="J1" s="28"/>
    </row>
    <row r="2" spans="1:11" s="4" customFormat="1" ht="19.5" customHeight="1" x14ac:dyDescent="0.4">
      <c r="A2" s="36"/>
      <c r="B2" s="136" t="s">
        <v>463</v>
      </c>
      <c r="C2" s="40"/>
      <c r="D2" s="40"/>
      <c r="E2" s="40"/>
      <c r="F2" s="40"/>
      <c r="G2" s="40"/>
      <c r="H2" s="36"/>
      <c r="I2" s="40"/>
      <c r="K2" s="73" t="s">
        <v>400</v>
      </c>
    </row>
    <row r="3" spans="1:11" s="4" customFormat="1" ht="15" customHeight="1" x14ac:dyDescent="0.35">
      <c r="A3" s="36"/>
      <c r="B3" s="137" t="s">
        <v>464</v>
      </c>
      <c r="C3" s="40"/>
      <c r="D3" s="40"/>
      <c r="E3" s="40"/>
      <c r="F3" s="40"/>
      <c r="G3" s="40"/>
      <c r="H3" s="36"/>
      <c r="I3" s="40"/>
      <c r="K3" s="73"/>
    </row>
    <row r="4" spans="1:11" s="4" customFormat="1" ht="6" customHeight="1" x14ac:dyDescent="0.35">
      <c r="A4" s="36"/>
      <c r="B4" s="10"/>
      <c r="C4" s="40"/>
      <c r="D4" s="40"/>
      <c r="E4" s="40"/>
      <c r="F4" s="40"/>
      <c r="G4" s="40"/>
      <c r="H4" s="36"/>
      <c r="I4" s="40"/>
      <c r="K4" s="73"/>
    </row>
    <row r="5" spans="1:11" s="4" customFormat="1" x14ac:dyDescent="0.35">
      <c r="A5" s="138"/>
      <c r="B5" s="179"/>
      <c r="C5" s="185" t="s">
        <v>50</v>
      </c>
      <c r="D5" s="185" t="s">
        <v>51</v>
      </c>
      <c r="E5" s="185" t="s">
        <v>44</v>
      </c>
      <c r="F5" s="185" t="s">
        <v>45</v>
      </c>
      <c r="G5" s="185" t="s">
        <v>52</v>
      </c>
      <c r="H5" s="179"/>
      <c r="I5" s="166" t="s">
        <v>3</v>
      </c>
      <c r="K5" s="64"/>
    </row>
    <row r="6" spans="1:11" s="4" customFormat="1" x14ac:dyDescent="0.35">
      <c r="A6" s="138"/>
      <c r="B6" s="143">
        <v>2002</v>
      </c>
      <c r="C6" s="188">
        <v>10922</v>
      </c>
      <c r="D6" s="188">
        <v>26710</v>
      </c>
      <c r="E6" s="188">
        <v>20390</v>
      </c>
      <c r="F6" s="188">
        <v>8371</v>
      </c>
      <c r="G6" s="188">
        <v>4824</v>
      </c>
      <c r="H6" s="177">
        <v>71217</v>
      </c>
      <c r="I6" s="138"/>
      <c r="K6" s="64"/>
    </row>
    <row r="7" spans="1:11" s="4" customFormat="1" x14ac:dyDescent="0.35">
      <c r="A7" s="138"/>
      <c r="B7" s="143">
        <v>2003</v>
      </c>
      <c r="C7" s="188">
        <v>10199</v>
      </c>
      <c r="D7" s="188">
        <v>27584</v>
      </c>
      <c r="E7" s="188">
        <v>21654</v>
      </c>
      <c r="F7" s="188">
        <v>9210</v>
      </c>
      <c r="G7" s="188">
        <v>5010</v>
      </c>
      <c r="H7" s="177">
        <v>73657</v>
      </c>
      <c r="I7" s="138"/>
      <c r="K7" s="59"/>
    </row>
    <row r="8" spans="1:11" s="4" customFormat="1" x14ac:dyDescent="0.35">
      <c r="A8" s="138"/>
      <c r="B8" s="143">
        <v>2004</v>
      </c>
      <c r="C8" s="188">
        <v>10011</v>
      </c>
      <c r="D8" s="188">
        <v>27360</v>
      </c>
      <c r="E8" s="188">
        <v>21877</v>
      </c>
      <c r="F8" s="188">
        <v>9973</v>
      </c>
      <c r="G8" s="188">
        <v>5268</v>
      </c>
      <c r="H8" s="177">
        <v>74489</v>
      </c>
      <c r="I8" s="138"/>
    </row>
    <row r="9" spans="1:11" s="4" customFormat="1" x14ac:dyDescent="0.35">
      <c r="A9" s="138"/>
      <c r="B9" s="143">
        <v>2005</v>
      </c>
      <c r="C9" s="188">
        <v>10138</v>
      </c>
      <c r="D9" s="188">
        <v>27273</v>
      </c>
      <c r="E9" s="188">
        <v>22007</v>
      </c>
      <c r="F9" s="188">
        <v>11069</v>
      </c>
      <c r="G9" s="188">
        <v>5704</v>
      </c>
      <c r="H9" s="177">
        <v>76191</v>
      </c>
      <c r="I9" s="138"/>
    </row>
    <row r="10" spans="1:11" s="4" customFormat="1" x14ac:dyDescent="0.35">
      <c r="A10" s="138"/>
      <c r="B10" s="143">
        <v>2006</v>
      </c>
      <c r="C10" s="188">
        <v>10443</v>
      </c>
      <c r="D10" s="188">
        <v>27512</v>
      </c>
      <c r="E10" s="188">
        <v>21960</v>
      </c>
      <c r="F10" s="188">
        <v>11881</v>
      </c>
      <c r="G10" s="188">
        <v>6185</v>
      </c>
      <c r="H10" s="177">
        <v>77981</v>
      </c>
      <c r="I10" s="138"/>
    </row>
    <row r="11" spans="1:11" s="4" customFormat="1" x14ac:dyDescent="0.35">
      <c r="A11" s="138"/>
      <c r="B11" s="143">
        <v>2007</v>
      </c>
      <c r="C11" s="188">
        <v>11045</v>
      </c>
      <c r="D11" s="188">
        <v>27843</v>
      </c>
      <c r="E11" s="188">
        <v>21413</v>
      </c>
      <c r="F11" s="188">
        <v>12638</v>
      </c>
      <c r="G11" s="188">
        <v>6795</v>
      </c>
      <c r="H11" s="177">
        <v>79734</v>
      </c>
      <c r="I11" s="138"/>
    </row>
    <row r="12" spans="1:11" s="4" customFormat="1" x14ac:dyDescent="0.35">
      <c r="A12" s="138"/>
      <c r="B12" s="143">
        <v>2008</v>
      </c>
      <c r="C12" s="188">
        <v>11352</v>
      </c>
      <c r="D12" s="188">
        <v>29222</v>
      </c>
      <c r="E12" s="188">
        <v>22073</v>
      </c>
      <c r="F12" s="188">
        <v>13400</v>
      </c>
      <c r="G12" s="188">
        <v>7147</v>
      </c>
      <c r="H12" s="177">
        <v>83194</v>
      </c>
      <c r="I12" s="138"/>
    </row>
    <row r="13" spans="1:11" s="4" customFormat="1" x14ac:dyDescent="0.35">
      <c r="A13" s="138"/>
      <c r="B13" s="143">
        <v>2009</v>
      </c>
      <c r="C13" s="188">
        <v>10892</v>
      </c>
      <c r="D13" s="188">
        <v>29386</v>
      </c>
      <c r="E13" s="188">
        <v>21699</v>
      </c>
      <c r="F13" s="188">
        <v>13866</v>
      </c>
      <c r="G13" s="188">
        <v>7548</v>
      </c>
      <c r="H13" s="177">
        <v>83391</v>
      </c>
      <c r="I13" s="138"/>
    </row>
    <row r="14" spans="1:11" s="4" customFormat="1" x14ac:dyDescent="0.35">
      <c r="A14" s="138"/>
      <c r="B14" s="143">
        <v>2010</v>
      </c>
      <c r="C14" s="188">
        <v>10234</v>
      </c>
      <c r="D14" s="188">
        <v>29960</v>
      </c>
      <c r="E14" s="188">
        <v>22220</v>
      </c>
      <c r="F14" s="188">
        <v>14325</v>
      </c>
      <c r="G14" s="188">
        <v>8263</v>
      </c>
      <c r="H14" s="177">
        <v>85002</v>
      </c>
      <c r="I14" s="138"/>
    </row>
    <row r="15" spans="1:11" s="4" customFormat="1" x14ac:dyDescent="0.35">
      <c r="A15" s="138"/>
      <c r="B15" s="143">
        <v>2011</v>
      </c>
      <c r="C15" s="188">
        <v>9508</v>
      </c>
      <c r="D15" s="188">
        <v>29538</v>
      </c>
      <c r="E15" s="188">
        <v>22740</v>
      </c>
      <c r="F15" s="188">
        <v>14645</v>
      </c>
      <c r="G15" s="188">
        <v>8943</v>
      </c>
      <c r="H15" s="177">
        <v>85374</v>
      </c>
      <c r="I15" s="138"/>
    </row>
    <row r="16" spans="1:11" s="4" customFormat="1" x14ac:dyDescent="0.35">
      <c r="A16" s="138"/>
      <c r="B16" s="143">
        <v>2012</v>
      </c>
      <c r="C16" s="188">
        <v>8725</v>
      </c>
      <c r="D16" s="188">
        <v>29580</v>
      </c>
      <c r="E16" s="188">
        <v>22900</v>
      </c>
      <c r="F16" s="188">
        <v>15116</v>
      </c>
      <c r="G16" s="188">
        <v>9727</v>
      </c>
      <c r="H16" s="177">
        <v>86048</v>
      </c>
      <c r="I16" s="138"/>
    </row>
    <row r="17" spans="1:9" s="4" customFormat="1" x14ac:dyDescent="0.35">
      <c r="A17" s="138"/>
      <c r="B17" s="143">
        <v>2013</v>
      </c>
      <c r="C17" s="188">
        <v>7138</v>
      </c>
      <c r="D17" s="188">
        <v>28217</v>
      </c>
      <c r="E17" s="188">
        <v>23248</v>
      </c>
      <c r="F17" s="188">
        <v>15008</v>
      </c>
      <c r="G17" s="188">
        <v>10231</v>
      </c>
      <c r="H17" s="177">
        <v>83842</v>
      </c>
      <c r="I17" s="138"/>
    </row>
    <row r="18" spans="1:9" s="4" customFormat="1" x14ac:dyDescent="0.35">
      <c r="A18" s="138"/>
      <c r="B18" s="143">
        <v>2014</v>
      </c>
      <c r="C18" s="188">
        <v>6442</v>
      </c>
      <c r="D18" s="188">
        <v>28609</v>
      </c>
      <c r="E18" s="188">
        <v>24361</v>
      </c>
      <c r="F18" s="188">
        <v>15017</v>
      </c>
      <c r="G18" s="188">
        <v>11080</v>
      </c>
      <c r="H18" s="177">
        <v>85509</v>
      </c>
      <c r="I18" s="138"/>
    </row>
    <row r="19" spans="1:9" s="4" customFormat="1" x14ac:dyDescent="0.35">
      <c r="A19" s="138"/>
      <c r="B19" s="143">
        <v>2015</v>
      </c>
      <c r="C19" s="188">
        <v>5730</v>
      </c>
      <c r="D19" s="188">
        <v>28027</v>
      </c>
      <c r="E19" s="188">
        <v>25075</v>
      </c>
      <c r="F19" s="188">
        <v>15381</v>
      </c>
      <c r="G19" s="188">
        <v>11980</v>
      </c>
      <c r="H19" s="177">
        <v>86193</v>
      </c>
      <c r="I19" s="138"/>
    </row>
    <row r="20" spans="1:9" s="4" customFormat="1" x14ac:dyDescent="0.35">
      <c r="A20" s="138"/>
      <c r="B20" s="143">
        <v>2016</v>
      </c>
      <c r="C20" s="188">
        <v>4957</v>
      </c>
      <c r="D20" s="188">
        <v>25825</v>
      </c>
      <c r="E20" s="188">
        <v>25374</v>
      </c>
      <c r="F20" s="188">
        <v>15183</v>
      </c>
      <c r="G20" s="188">
        <v>12968</v>
      </c>
      <c r="H20" s="177">
        <v>84307</v>
      </c>
      <c r="I20" s="138"/>
    </row>
    <row r="21" spans="1:9" s="4" customFormat="1" x14ac:dyDescent="0.35">
      <c r="A21" s="138"/>
      <c r="B21" s="143">
        <v>2017</v>
      </c>
      <c r="C21" s="188">
        <v>5219</v>
      </c>
      <c r="D21" s="188">
        <v>26020</v>
      </c>
      <c r="E21" s="188">
        <v>25894</v>
      </c>
      <c r="F21" s="188">
        <v>15354</v>
      </c>
      <c r="G21" s="188">
        <v>13376</v>
      </c>
      <c r="H21" s="177">
        <v>85863</v>
      </c>
      <c r="I21" s="138"/>
    </row>
    <row r="22" spans="1:9" s="4" customFormat="1" x14ac:dyDescent="0.35">
      <c r="A22" s="138"/>
      <c r="B22" s="143">
        <v>2018</v>
      </c>
      <c r="C22" s="188">
        <v>4883</v>
      </c>
      <c r="D22" s="188">
        <v>24333</v>
      </c>
      <c r="E22" s="177">
        <v>25310</v>
      </c>
      <c r="F22" s="188">
        <v>14631</v>
      </c>
      <c r="G22" s="188">
        <v>13616</v>
      </c>
      <c r="H22" s="177">
        <f>SUM(C22:G22)</f>
        <v>82773</v>
      </c>
      <c r="I22" s="138"/>
    </row>
    <row r="23" spans="1:9" s="4" customFormat="1" x14ac:dyDescent="0.35">
      <c r="A23" s="138"/>
      <c r="B23" s="143">
        <v>2019</v>
      </c>
      <c r="C23" s="188">
        <v>4770</v>
      </c>
      <c r="D23" s="188">
        <v>23918</v>
      </c>
      <c r="E23" s="144">
        <v>25745</v>
      </c>
      <c r="F23" s="177">
        <v>14660</v>
      </c>
      <c r="G23" s="188">
        <v>13617</v>
      </c>
      <c r="H23" s="177">
        <f>SUM(C23:G23)</f>
        <v>82710</v>
      </c>
      <c r="I23" s="138"/>
    </row>
    <row r="24" spans="1:9" s="4" customFormat="1" x14ac:dyDescent="0.35">
      <c r="A24" s="138"/>
      <c r="B24" s="143">
        <v>2020</v>
      </c>
      <c r="C24" s="188">
        <v>4068</v>
      </c>
      <c r="D24" s="188">
        <v>22371</v>
      </c>
      <c r="E24" s="144">
        <v>25307</v>
      </c>
      <c r="F24" s="144">
        <v>14497</v>
      </c>
      <c r="G24" s="177">
        <v>13271</v>
      </c>
      <c r="H24" s="177">
        <f>SUM(C24:G24)</f>
        <v>79514</v>
      </c>
      <c r="I24" s="138"/>
    </row>
    <row r="25" spans="1:9" s="4" customFormat="1" ht="14.25" customHeight="1" x14ac:dyDescent="0.35">
      <c r="A25" s="138"/>
      <c r="B25" s="143">
        <v>2021</v>
      </c>
      <c r="C25" s="188">
        <v>3883</v>
      </c>
      <c r="D25" s="188">
        <v>21530</v>
      </c>
      <c r="E25" s="177">
        <v>25211</v>
      </c>
      <c r="F25" s="188">
        <v>14569</v>
      </c>
      <c r="G25" s="188">
        <v>13131</v>
      </c>
      <c r="H25" s="177">
        <f>SUM(C25:G25)</f>
        <v>78324</v>
      </c>
      <c r="I25" s="138"/>
    </row>
    <row r="26" spans="1:9" s="4" customFormat="1" ht="14.25" customHeight="1" x14ac:dyDescent="0.35">
      <c r="A26" s="138"/>
      <c r="B26" s="143">
        <v>2022</v>
      </c>
      <c r="C26" s="188">
        <v>3573</v>
      </c>
      <c r="D26" s="188">
        <v>21301</v>
      </c>
      <c r="E26" s="177">
        <v>26446</v>
      </c>
      <c r="F26" s="188">
        <v>15504</v>
      </c>
      <c r="G26" s="188">
        <v>13835</v>
      </c>
      <c r="H26" s="177">
        <f>SUM(C26:G26)</f>
        <v>80659</v>
      </c>
      <c r="I26" s="138"/>
    </row>
    <row r="27" spans="1:9" s="4" customFormat="1" ht="6" customHeight="1" x14ac:dyDescent="0.35">
      <c r="A27" s="138"/>
      <c r="B27" s="160"/>
      <c r="C27" s="187"/>
      <c r="D27" s="187"/>
      <c r="E27" s="170"/>
      <c r="F27" s="187"/>
      <c r="G27" s="187"/>
      <c r="H27" s="187"/>
      <c r="I27" s="170"/>
    </row>
    <row r="28" spans="1:9" s="4" customFormat="1" ht="14.25" customHeight="1" x14ac:dyDescent="0.35"/>
    <row r="29" spans="1:9" s="4" customFormat="1" ht="18" customHeight="1" x14ac:dyDescent="0.35">
      <c r="B29" s="112" t="s">
        <v>231</v>
      </c>
      <c r="C29" s="112"/>
      <c r="D29" s="112"/>
    </row>
    <row r="30" spans="1:9" s="4" customFormat="1" x14ac:dyDescent="0.35"/>
    <row r="31" spans="1:9" s="4" customFormat="1" ht="6" customHeight="1" x14ac:dyDescent="0.35">
      <c r="A31" s="29"/>
      <c r="B31" s="29"/>
      <c r="C31" s="193"/>
      <c r="D31" s="193"/>
      <c r="E31" s="193"/>
      <c r="F31" s="193"/>
      <c r="G31" s="193"/>
    </row>
    <row r="32" spans="1:9" s="4" customFormat="1" ht="38.4" customHeight="1" x14ac:dyDescent="0.4">
      <c r="A32" s="36"/>
      <c r="B32" s="334" t="s">
        <v>465</v>
      </c>
      <c r="C32" s="334"/>
      <c r="D32" s="334"/>
      <c r="E32" s="334"/>
      <c r="F32" s="334"/>
      <c r="G32" s="334"/>
    </row>
    <row r="33" spans="1:17" s="4" customFormat="1" x14ac:dyDescent="0.35">
      <c r="A33" s="36"/>
      <c r="B33" s="137" t="s">
        <v>464</v>
      </c>
      <c r="C33" s="40"/>
      <c r="D33" s="40"/>
      <c r="E33" s="40"/>
      <c r="F33" s="40"/>
      <c r="G33" s="40"/>
    </row>
    <row r="34" spans="1:17" s="4" customFormat="1" ht="6" customHeight="1" x14ac:dyDescent="0.35">
      <c r="A34" s="36"/>
      <c r="B34" s="10"/>
      <c r="C34" s="40"/>
      <c r="D34" s="40"/>
      <c r="E34" s="40"/>
      <c r="F34" s="40"/>
      <c r="G34" s="40"/>
    </row>
    <row r="35" spans="1:17" s="4" customFormat="1" x14ac:dyDescent="0.35">
      <c r="A35" s="138"/>
      <c r="B35" s="179"/>
      <c r="C35" s="185" t="s">
        <v>50</v>
      </c>
      <c r="D35" s="185" t="s">
        <v>51</v>
      </c>
      <c r="E35" s="185" t="s">
        <v>44</v>
      </c>
      <c r="F35" s="185" t="s">
        <v>45</v>
      </c>
      <c r="G35" s="332" t="s">
        <v>52</v>
      </c>
      <c r="J35" s="28"/>
      <c r="K35" s="28"/>
      <c r="L35" s="28"/>
      <c r="M35" s="28"/>
      <c r="N35" s="28"/>
    </row>
    <row r="36" spans="1:17" s="4" customFormat="1" x14ac:dyDescent="0.35">
      <c r="A36" s="138"/>
      <c r="B36" s="143">
        <v>2002</v>
      </c>
      <c r="C36" s="331">
        <v>0</v>
      </c>
      <c r="D36" s="331">
        <v>0</v>
      </c>
      <c r="E36" s="331">
        <v>0</v>
      </c>
      <c r="F36" s="331">
        <v>0</v>
      </c>
      <c r="G36" s="333">
        <v>0</v>
      </c>
      <c r="I36" s="24"/>
      <c r="J36" s="26"/>
      <c r="K36" s="26"/>
      <c r="L36" s="26"/>
      <c r="M36" s="26"/>
      <c r="N36" s="26"/>
      <c r="Q36" s="7"/>
    </row>
    <row r="37" spans="1:17" s="4" customFormat="1" x14ac:dyDescent="0.35">
      <c r="A37" s="138"/>
      <c r="B37" s="143">
        <v>2003</v>
      </c>
      <c r="C37" s="331">
        <v>-6.619666727705549E-2</v>
      </c>
      <c r="D37" s="331">
        <v>3.2721827031074506E-2</v>
      </c>
      <c r="E37" s="331">
        <v>6.1991172143207457E-2</v>
      </c>
      <c r="F37" s="331">
        <v>0.10022697407717118</v>
      </c>
      <c r="G37" s="333">
        <v>3.8557213930348257E-2</v>
      </c>
      <c r="I37" s="24"/>
      <c r="J37" s="26"/>
      <c r="K37" s="26"/>
      <c r="L37" s="26"/>
      <c r="M37" s="26"/>
      <c r="N37" s="26"/>
      <c r="Q37" s="7"/>
    </row>
    <row r="38" spans="1:17" s="4" customFormat="1" x14ac:dyDescent="0.35">
      <c r="A38" s="138"/>
      <c r="B38" s="143">
        <v>2004</v>
      </c>
      <c r="C38" s="331">
        <v>-8.3409631935542947E-2</v>
      </c>
      <c r="D38" s="331">
        <v>2.4335454885810556E-2</v>
      </c>
      <c r="E38" s="331">
        <v>7.2927905836194212E-2</v>
      </c>
      <c r="F38" s="331">
        <v>0.19137498506749492</v>
      </c>
      <c r="G38" s="333">
        <v>9.2039800995024873E-2</v>
      </c>
      <c r="I38" s="24"/>
      <c r="J38" s="26"/>
      <c r="K38" s="26"/>
      <c r="L38" s="26"/>
      <c r="M38" s="26"/>
      <c r="N38" s="26"/>
      <c r="Q38" s="7"/>
    </row>
    <row r="39" spans="1:17" s="4" customFormat="1" x14ac:dyDescent="0.35">
      <c r="A39" s="138"/>
      <c r="B39" s="143">
        <v>2005</v>
      </c>
      <c r="C39" s="331">
        <v>-7.1781724958798754E-2</v>
      </c>
      <c r="D39" s="331">
        <v>2.1078247847248221E-2</v>
      </c>
      <c r="E39" s="331">
        <v>7.9303580186365866E-2</v>
      </c>
      <c r="F39" s="331">
        <v>0.32230318958308446</v>
      </c>
      <c r="G39" s="333">
        <v>0.1824212271973466</v>
      </c>
      <c r="I39" s="24"/>
      <c r="J39" s="26"/>
      <c r="K39" s="26"/>
      <c r="L39" s="26"/>
      <c r="M39" s="26"/>
      <c r="N39" s="26"/>
      <c r="Q39" s="7"/>
    </row>
    <row r="40" spans="1:17" s="4" customFormat="1" x14ac:dyDescent="0.35">
      <c r="A40" s="138"/>
      <c r="B40" s="143">
        <v>2006</v>
      </c>
      <c r="C40" s="331">
        <v>-4.3856436550082402E-2</v>
      </c>
      <c r="D40" s="331">
        <v>3.0026207412953951E-2</v>
      </c>
      <c r="E40" s="331">
        <v>7.6998528690534571E-2</v>
      </c>
      <c r="F40" s="331">
        <v>0.4193047425636125</v>
      </c>
      <c r="G40" s="333">
        <v>0.28213101160862353</v>
      </c>
      <c r="I40" s="24"/>
      <c r="J40" s="26"/>
      <c r="K40" s="26"/>
      <c r="L40" s="26"/>
      <c r="M40" s="26"/>
      <c r="N40" s="26"/>
      <c r="Q40" s="7"/>
    </row>
    <row r="41" spans="1:17" s="4" customFormat="1" x14ac:dyDescent="0.35">
      <c r="A41" s="138"/>
      <c r="B41" s="143">
        <v>2007</v>
      </c>
      <c r="C41" s="331">
        <v>1.126167368613807E-2</v>
      </c>
      <c r="D41" s="331">
        <v>4.241856982403594E-2</v>
      </c>
      <c r="E41" s="331">
        <v>5.0171652770966163E-2</v>
      </c>
      <c r="F41" s="331">
        <v>0.50973599331023778</v>
      </c>
      <c r="G41" s="333">
        <v>0.40858208955223879</v>
      </c>
      <c r="I41" s="24"/>
      <c r="J41" s="26"/>
      <c r="K41" s="26"/>
      <c r="L41" s="26"/>
      <c r="M41" s="26"/>
      <c r="N41" s="26"/>
      <c r="Q41" s="7"/>
    </row>
    <row r="42" spans="1:17" s="4" customFormat="1" x14ac:dyDescent="0.35">
      <c r="A42" s="138"/>
      <c r="B42" s="143">
        <v>2008</v>
      </c>
      <c r="C42" s="331">
        <v>3.937007874015748E-2</v>
      </c>
      <c r="D42" s="331">
        <v>9.4047173343317109E-2</v>
      </c>
      <c r="E42" s="331">
        <v>8.254046101029916E-2</v>
      </c>
      <c r="F42" s="331">
        <v>0.60076454425994508</v>
      </c>
      <c r="G42" s="333">
        <v>0.48155058043117743</v>
      </c>
      <c r="I42" s="24"/>
      <c r="J42" s="26"/>
      <c r="K42" s="26"/>
      <c r="L42" s="26"/>
      <c r="M42" s="26"/>
      <c r="N42" s="26"/>
      <c r="Q42" s="7"/>
    </row>
    <row r="43" spans="1:17" s="4" customFormat="1" x14ac:dyDescent="0.35">
      <c r="A43" s="138"/>
      <c r="B43" s="143">
        <v>2009</v>
      </c>
      <c r="C43" s="331">
        <v>-2.7467496795458707E-3</v>
      </c>
      <c r="D43" s="331">
        <v>0.10018719580681393</v>
      </c>
      <c r="E43" s="331">
        <v>6.4198136341343789E-2</v>
      </c>
      <c r="F43" s="331">
        <v>0.65643292318719393</v>
      </c>
      <c r="G43" s="333">
        <v>0.56467661691542292</v>
      </c>
      <c r="I43" s="24"/>
      <c r="J43" s="26"/>
      <c r="K43" s="26"/>
      <c r="L43" s="26"/>
      <c r="M43" s="26"/>
      <c r="N43" s="26"/>
      <c r="Q43" s="7"/>
    </row>
    <row r="44" spans="1:17" s="4" customFormat="1" x14ac:dyDescent="0.35">
      <c r="A44" s="138"/>
      <c r="B44" s="143">
        <v>2010</v>
      </c>
      <c r="C44" s="331">
        <v>-6.2992125984251968E-2</v>
      </c>
      <c r="D44" s="331">
        <v>0.1216772744290528</v>
      </c>
      <c r="E44" s="331">
        <v>8.9749877390877877E-2</v>
      </c>
      <c r="F44" s="331">
        <v>0.71126508183012782</v>
      </c>
      <c r="G44" s="333">
        <v>0.71289386401326704</v>
      </c>
      <c r="I44" s="24"/>
      <c r="J44" s="26"/>
      <c r="K44" s="26"/>
      <c r="L44" s="26"/>
      <c r="M44" s="26"/>
      <c r="N44" s="26"/>
      <c r="Q44" s="7"/>
    </row>
    <row r="45" spans="1:17" s="4" customFormat="1" x14ac:dyDescent="0.35">
      <c r="A45" s="138"/>
      <c r="B45" s="143">
        <v>2011</v>
      </c>
      <c r="C45" s="331">
        <v>-0.12946346822926205</v>
      </c>
      <c r="D45" s="331">
        <v>0.10587794833395732</v>
      </c>
      <c r="E45" s="331">
        <v>0.11525257479156449</v>
      </c>
      <c r="F45" s="331">
        <v>0.74949229482738022</v>
      </c>
      <c r="G45" s="333">
        <v>0.85385572139303478</v>
      </c>
      <c r="I45" s="24"/>
      <c r="J45" s="26"/>
      <c r="K45" s="26"/>
      <c r="L45" s="26"/>
      <c r="M45" s="26"/>
      <c r="N45" s="26"/>
      <c r="Q45" s="7"/>
    </row>
    <row r="46" spans="1:17" s="4" customFormat="1" x14ac:dyDescent="0.35">
      <c r="A46" s="138"/>
      <c r="B46" s="143">
        <v>2012</v>
      </c>
      <c r="C46" s="331">
        <v>-0.20115363486540927</v>
      </c>
      <c r="D46" s="331">
        <v>0.10745039311119431</v>
      </c>
      <c r="E46" s="331">
        <v>0.12309955860716038</v>
      </c>
      <c r="F46" s="331">
        <v>0.80575797395771109</v>
      </c>
      <c r="G46" s="333">
        <v>1.0163764510779436</v>
      </c>
      <c r="I46" s="24"/>
      <c r="J46" s="26"/>
      <c r="K46" s="26"/>
      <c r="L46" s="26"/>
      <c r="M46" s="26"/>
      <c r="N46" s="26"/>
      <c r="Q46" s="7"/>
    </row>
    <row r="47" spans="1:17" s="4" customFormat="1" x14ac:dyDescent="0.35">
      <c r="A47" s="138"/>
      <c r="B47" s="143">
        <v>2013</v>
      </c>
      <c r="C47" s="331">
        <v>-0.34645669291338582</v>
      </c>
      <c r="D47" s="331">
        <v>5.6420816173717706E-2</v>
      </c>
      <c r="E47" s="331">
        <v>0.14016674840608143</v>
      </c>
      <c r="F47" s="331">
        <v>0.79285628957113841</v>
      </c>
      <c r="G47" s="333">
        <v>1.1208540630182422</v>
      </c>
      <c r="I47" s="24"/>
      <c r="J47" s="26"/>
      <c r="K47" s="26"/>
      <c r="L47" s="26"/>
      <c r="M47" s="26"/>
      <c r="N47" s="26"/>
      <c r="Q47" s="7"/>
    </row>
    <row r="48" spans="1:17" s="4" customFormat="1" x14ac:dyDescent="0.35">
      <c r="A48" s="138"/>
      <c r="B48" s="143">
        <v>2014</v>
      </c>
      <c r="C48" s="331">
        <v>-0.41018128547885002</v>
      </c>
      <c r="D48" s="331">
        <v>7.1096967427929619E-2</v>
      </c>
      <c r="E48" s="331">
        <v>0.19475232957332025</v>
      </c>
      <c r="F48" s="331">
        <v>0.79393142993668619</v>
      </c>
      <c r="G48" s="333">
        <v>1.2968490878938641</v>
      </c>
      <c r="I48" s="24"/>
      <c r="J48" s="26"/>
      <c r="K48" s="26"/>
      <c r="L48" s="26"/>
      <c r="M48" s="26"/>
      <c r="N48" s="26"/>
      <c r="Q48" s="7"/>
    </row>
    <row r="49" spans="1:17" s="4" customFormat="1" x14ac:dyDescent="0.35">
      <c r="A49" s="138"/>
      <c r="B49" s="143">
        <v>2015</v>
      </c>
      <c r="C49" s="331">
        <v>-0.47537081120673869</v>
      </c>
      <c r="D49" s="331">
        <v>4.9307375514788469E-2</v>
      </c>
      <c r="E49" s="331">
        <v>0.22976949485041687</v>
      </c>
      <c r="F49" s="331">
        <v>0.83741488472106085</v>
      </c>
      <c r="G49" s="333">
        <v>1.4834162520729686</v>
      </c>
      <c r="I49" s="24"/>
      <c r="J49" s="26"/>
      <c r="K49" s="26"/>
      <c r="L49" s="26"/>
      <c r="M49" s="26"/>
      <c r="N49" s="26"/>
      <c r="Q49" s="7"/>
    </row>
    <row r="50" spans="1:17" s="4" customFormat="1" x14ac:dyDescent="0.35">
      <c r="A50" s="138"/>
      <c r="B50" s="143">
        <v>2016</v>
      </c>
      <c r="C50" s="331">
        <v>-0.54614539461637068</v>
      </c>
      <c r="D50" s="331">
        <v>-3.3133657806065142E-2</v>
      </c>
      <c r="E50" s="331">
        <v>0.24443354585581167</v>
      </c>
      <c r="F50" s="331">
        <v>0.81376179667901083</v>
      </c>
      <c r="G50" s="333">
        <v>1.6882255389718077</v>
      </c>
      <c r="I50" s="24"/>
      <c r="J50" s="26"/>
      <c r="K50" s="26"/>
      <c r="L50" s="26"/>
      <c r="M50" s="26"/>
      <c r="N50" s="26"/>
      <c r="Q50" s="7"/>
    </row>
    <row r="51" spans="1:17" s="4" customFormat="1" x14ac:dyDescent="0.35">
      <c r="A51" s="138"/>
      <c r="B51" s="143">
        <v>2017</v>
      </c>
      <c r="C51" s="331">
        <v>-0.52215711408166998</v>
      </c>
      <c r="D51" s="331">
        <v>-2.5833021340321977E-2</v>
      </c>
      <c r="E51" s="331">
        <v>0.26993624325649829</v>
      </c>
      <c r="F51" s="331">
        <v>0.83418946362441759</v>
      </c>
      <c r="G51" s="333">
        <v>1.7728026533996684</v>
      </c>
      <c r="I51" s="24"/>
      <c r="J51" s="26"/>
      <c r="K51" s="26"/>
      <c r="L51" s="26"/>
      <c r="M51" s="26"/>
      <c r="N51" s="26"/>
      <c r="Q51" s="7"/>
    </row>
    <row r="52" spans="1:17" s="4" customFormat="1" x14ac:dyDescent="0.35">
      <c r="A52" s="138"/>
      <c r="B52" s="143">
        <v>2018</v>
      </c>
      <c r="C52" s="331">
        <v>-0.55292071049258373</v>
      </c>
      <c r="D52" s="331">
        <v>-8.8992886559341122E-2</v>
      </c>
      <c r="E52" s="331">
        <v>0.24129475232957343</v>
      </c>
      <c r="F52" s="331">
        <v>0.74781985425875042</v>
      </c>
      <c r="G52" s="333">
        <v>1.8225538971807627</v>
      </c>
      <c r="I52" s="28"/>
      <c r="J52" s="26"/>
      <c r="K52" s="26"/>
      <c r="L52" s="26"/>
      <c r="M52" s="26"/>
      <c r="N52" s="26"/>
      <c r="Q52" s="7"/>
    </row>
    <row r="53" spans="1:17" s="4" customFormat="1" x14ac:dyDescent="0.35">
      <c r="A53" s="138"/>
      <c r="B53" s="143">
        <v>2019</v>
      </c>
      <c r="C53" s="331">
        <v>-0.5632668009522066</v>
      </c>
      <c r="D53" s="331">
        <v>-0.10453013852489701</v>
      </c>
      <c r="E53" s="218">
        <v>0.26262873957822452</v>
      </c>
      <c r="F53" s="331">
        <v>0.7512841954366265</v>
      </c>
      <c r="G53" s="333">
        <v>1.8227611940298507</v>
      </c>
      <c r="I53" s="28"/>
      <c r="J53" s="26"/>
      <c r="K53" s="26"/>
      <c r="L53" s="26"/>
      <c r="M53" s="26"/>
      <c r="N53" s="26"/>
      <c r="Q53" s="7"/>
    </row>
    <row r="54" spans="1:17" s="4" customFormat="1" ht="13.5" customHeight="1" x14ac:dyDescent="0.35">
      <c r="A54" s="138"/>
      <c r="B54" s="143">
        <v>2020</v>
      </c>
      <c r="C54" s="331">
        <v>-0.62754074345357991</v>
      </c>
      <c r="D54" s="331">
        <v>-0.16244852115312614</v>
      </c>
      <c r="E54" s="218">
        <v>0.24114762138303081</v>
      </c>
      <c r="F54" s="331">
        <v>0.73181220881615094</v>
      </c>
      <c r="G54" s="333">
        <v>1.7510364842454393</v>
      </c>
      <c r="I54" s="28"/>
      <c r="J54" s="26"/>
      <c r="K54" s="26"/>
      <c r="L54" s="26"/>
      <c r="M54" s="26"/>
      <c r="N54" s="26"/>
      <c r="Q54" s="7"/>
    </row>
    <row r="55" spans="1:17" s="4" customFormat="1" ht="14.25" customHeight="1" x14ac:dyDescent="0.35">
      <c r="A55" s="138"/>
      <c r="B55" s="143">
        <v>2021</v>
      </c>
      <c r="C55" s="270">
        <v>-0.64447903314411281</v>
      </c>
      <c r="D55" s="270">
        <v>-0.19393485585922876</v>
      </c>
      <c r="E55" s="270">
        <v>0.23643943109367327</v>
      </c>
      <c r="F55" s="270">
        <v>0.74041333174053281</v>
      </c>
      <c r="G55" s="327">
        <v>1.7220149253731343</v>
      </c>
    </row>
    <row r="56" spans="1:17" s="4" customFormat="1" ht="14.25" customHeight="1" x14ac:dyDescent="0.35">
      <c r="A56" s="138"/>
      <c r="B56" s="143">
        <v>2022</v>
      </c>
      <c r="C56" s="270">
        <v>-0.67289206262015933</v>
      </c>
      <c r="D56" s="270">
        <v>-0.20250842381130663</v>
      </c>
      <c r="E56" s="270">
        <v>0.2969447305183659</v>
      </c>
      <c r="F56" s="270">
        <v>0.8521084697168797</v>
      </c>
      <c r="G56" s="327">
        <v>1.8679519071310118</v>
      </c>
    </row>
    <row r="57" spans="1:17" s="4" customFormat="1" ht="6" customHeight="1" x14ac:dyDescent="0.35">
      <c r="A57" s="138"/>
      <c r="B57" s="160"/>
      <c r="C57" s="187"/>
      <c r="D57" s="187"/>
      <c r="E57" s="170"/>
      <c r="F57" s="187"/>
      <c r="G57" s="187"/>
    </row>
    <row r="58" spans="1:17" s="4" customFormat="1" ht="14.25" customHeight="1" x14ac:dyDescent="0.35"/>
    <row r="59" spans="1:17" s="4" customFormat="1" ht="18" customHeight="1" x14ac:dyDescent="0.35">
      <c r="B59" s="112" t="s">
        <v>231</v>
      </c>
      <c r="C59" s="112"/>
      <c r="D59" s="112"/>
    </row>
    <row r="60" spans="1:17" s="4" customFormat="1" x14ac:dyDescent="0.35"/>
    <row r="61" spans="1:17" s="4" customFormat="1" x14ac:dyDescent="0.35"/>
    <row r="62" spans="1:17" s="4" customFormat="1" x14ac:dyDescent="0.35"/>
    <row r="63" spans="1:17" s="4" customFormat="1" x14ac:dyDescent="0.35"/>
    <row r="64" spans="1:17" s="4" customFormat="1" x14ac:dyDescent="0.35"/>
    <row r="65" spans="3:10" s="4" customFormat="1" x14ac:dyDescent="0.35"/>
    <row r="66" spans="3:10" s="4" customFormat="1" x14ac:dyDescent="0.35"/>
    <row r="67" spans="3:10" s="4" customFormat="1" x14ac:dyDescent="0.35"/>
    <row r="68" spans="3:10" s="4" customFormat="1" x14ac:dyDescent="0.35"/>
    <row r="69" spans="3:10" s="4" customFormat="1" x14ac:dyDescent="0.35"/>
    <row r="70" spans="3:10" s="4" customFormat="1" x14ac:dyDescent="0.35"/>
    <row r="71" spans="3:10" s="4" customFormat="1" x14ac:dyDescent="0.35"/>
    <row r="72" spans="3:10" s="4" customFormat="1" x14ac:dyDescent="0.35"/>
    <row r="73" spans="3:10" s="4" customFormat="1" x14ac:dyDescent="0.35"/>
    <row r="74" spans="3:10" s="4" customFormat="1" x14ac:dyDescent="0.35"/>
    <row r="75" spans="3:10" s="4" customFormat="1" x14ac:dyDescent="0.35"/>
    <row r="76" spans="3:10" s="4" customFormat="1" x14ac:dyDescent="0.35"/>
    <row r="77" spans="3:10" s="4" customFormat="1" x14ac:dyDescent="0.35"/>
    <row r="78" spans="3:10" s="4" customFormat="1" x14ac:dyDescent="0.35">
      <c r="J78" s="28"/>
    </row>
    <row r="79" spans="3:10" s="4" customFormat="1" x14ac:dyDescent="0.35">
      <c r="C79" s="28"/>
      <c r="D79" s="28"/>
      <c r="F79" s="28"/>
      <c r="G79" s="28"/>
      <c r="H79" s="28"/>
      <c r="I79" s="28"/>
      <c r="J79" s="28"/>
    </row>
    <row r="80" spans="3:10" s="4" customFormat="1" x14ac:dyDescent="0.35">
      <c r="C80" s="28"/>
      <c r="D80" s="28"/>
      <c r="F80" s="28"/>
      <c r="G80" s="28"/>
      <c r="H80" s="28"/>
      <c r="I80" s="28"/>
      <c r="J80" s="28"/>
    </row>
    <row r="81" spans="3:10" s="4" customFormat="1" x14ac:dyDescent="0.35">
      <c r="C81" s="28"/>
      <c r="D81" s="28"/>
      <c r="F81" s="28"/>
      <c r="G81" s="28"/>
      <c r="H81" s="28"/>
      <c r="I81" s="28"/>
      <c r="J81" s="28"/>
    </row>
    <row r="82" spans="3:10" s="4" customFormat="1" x14ac:dyDescent="0.35">
      <c r="C82" s="28"/>
      <c r="D82" s="28"/>
      <c r="F82" s="28"/>
      <c r="G82" s="28"/>
      <c r="H82" s="28"/>
      <c r="I82" s="28"/>
      <c r="J82" s="28"/>
    </row>
    <row r="83" spans="3:10" s="4" customFormat="1" x14ac:dyDescent="0.35">
      <c r="C83" s="28"/>
      <c r="D83" s="28"/>
      <c r="F83" s="28"/>
      <c r="G83" s="28"/>
      <c r="H83" s="28"/>
      <c r="I83" s="28"/>
      <c r="J83" s="28"/>
    </row>
    <row r="84" spans="3:10" s="4" customFormat="1" x14ac:dyDescent="0.35">
      <c r="C84" s="28"/>
      <c r="D84" s="28"/>
      <c r="F84" s="28"/>
      <c r="G84" s="28"/>
      <c r="H84" s="28"/>
      <c r="I84" s="28"/>
      <c r="J84" s="28"/>
    </row>
    <row r="85" spans="3:10" s="4" customFormat="1" x14ac:dyDescent="0.35">
      <c r="C85" s="28"/>
      <c r="D85" s="28"/>
      <c r="F85" s="28"/>
      <c r="G85" s="28"/>
      <c r="H85" s="28"/>
      <c r="I85" s="28"/>
      <c r="J85" s="28"/>
    </row>
    <row r="86" spans="3:10" s="4" customFormat="1" x14ac:dyDescent="0.35">
      <c r="C86" s="28"/>
      <c r="D86" s="28"/>
      <c r="F86" s="28"/>
      <c r="G86" s="28"/>
      <c r="H86" s="28"/>
      <c r="I86" s="28"/>
      <c r="J86" s="28"/>
    </row>
    <row r="87" spans="3:10" s="4" customFormat="1" x14ac:dyDescent="0.35">
      <c r="C87" s="28"/>
      <c r="D87" s="28"/>
      <c r="F87" s="28"/>
      <c r="G87" s="28"/>
      <c r="H87" s="28"/>
      <c r="I87" s="28"/>
      <c r="J87" s="28"/>
    </row>
    <row r="88" spans="3:10" s="4" customFormat="1" x14ac:dyDescent="0.35">
      <c r="C88" s="28"/>
      <c r="D88" s="28"/>
      <c r="F88" s="28"/>
      <c r="G88" s="28"/>
      <c r="H88" s="28"/>
      <c r="I88" s="28"/>
      <c r="J88" s="28"/>
    </row>
    <row r="89" spans="3:10" s="4" customFormat="1" x14ac:dyDescent="0.35">
      <c r="C89" s="28"/>
      <c r="D89" s="28"/>
      <c r="F89" s="28"/>
      <c r="G89" s="28"/>
      <c r="H89" s="28"/>
      <c r="I89" s="28"/>
      <c r="J89" s="28"/>
    </row>
    <row r="90" spans="3:10" s="4" customFormat="1" x14ac:dyDescent="0.35">
      <c r="C90" s="28"/>
      <c r="D90" s="28"/>
      <c r="F90" s="28"/>
      <c r="G90" s="28"/>
      <c r="H90" s="28"/>
      <c r="I90" s="28"/>
      <c r="J90" s="28"/>
    </row>
    <row r="91" spans="3:10" s="4" customFormat="1" x14ac:dyDescent="0.35">
      <c r="C91" s="28"/>
      <c r="D91" s="28"/>
      <c r="F91" s="28"/>
      <c r="G91" s="28"/>
      <c r="H91" s="28"/>
      <c r="I91" s="28"/>
      <c r="J91" s="28"/>
    </row>
    <row r="92" spans="3:10" s="4" customFormat="1" x14ac:dyDescent="0.35">
      <c r="C92" s="28"/>
      <c r="D92" s="28"/>
      <c r="F92" s="28"/>
      <c r="G92" s="28"/>
      <c r="H92" s="28"/>
      <c r="I92" s="28"/>
      <c r="J92" s="28"/>
    </row>
    <row r="93" spans="3:10" s="4" customFormat="1" x14ac:dyDescent="0.35">
      <c r="C93" s="28"/>
      <c r="D93" s="28"/>
      <c r="F93" s="28"/>
      <c r="G93" s="28"/>
      <c r="H93" s="28"/>
      <c r="I93" s="28"/>
      <c r="J93" s="28"/>
    </row>
    <row r="94" spans="3:10" s="4" customFormat="1" x14ac:dyDescent="0.35">
      <c r="C94" s="28"/>
      <c r="D94" s="28"/>
      <c r="F94" s="28"/>
      <c r="G94" s="28"/>
      <c r="H94" s="28"/>
      <c r="I94" s="28"/>
      <c r="J94" s="28"/>
    </row>
    <row r="95" spans="3:10" s="4" customFormat="1" x14ac:dyDescent="0.35">
      <c r="C95" s="28"/>
      <c r="D95" s="28"/>
      <c r="F95" s="28"/>
      <c r="G95" s="28"/>
      <c r="H95" s="28"/>
      <c r="I95" s="28"/>
      <c r="J95" s="28"/>
    </row>
    <row r="96" spans="3:10" s="4" customFormat="1" x14ac:dyDescent="0.35">
      <c r="C96" s="28"/>
      <c r="D96" s="28"/>
      <c r="F96" s="28"/>
      <c r="G96" s="28"/>
      <c r="H96" s="28"/>
      <c r="I96" s="28"/>
      <c r="J96" s="28"/>
    </row>
    <row r="97" spans="3:10" s="4" customFormat="1" x14ac:dyDescent="0.35">
      <c r="C97" s="28"/>
      <c r="D97" s="28"/>
      <c r="F97" s="28"/>
      <c r="G97" s="28"/>
      <c r="H97" s="28"/>
      <c r="I97" s="28"/>
      <c r="J97" s="28"/>
    </row>
    <row r="98" spans="3:10" s="4" customFormat="1" x14ac:dyDescent="0.35">
      <c r="C98" s="28"/>
      <c r="D98" s="28"/>
      <c r="F98" s="28"/>
      <c r="G98" s="28"/>
      <c r="H98" s="28"/>
      <c r="I98" s="28"/>
      <c r="J98" s="28"/>
    </row>
    <row r="99" spans="3:10" s="4" customFormat="1" x14ac:dyDescent="0.35">
      <c r="C99" s="28"/>
      <c r="D99" s="28"/>
      <c r="F99" s="28"/>
      <c r="G99" s="28"/>
      <c r="H99" s="28"/>
      <c r="I99" s="28"/>
      <c r="J99" s="28"/>
    </row>
    <row r="100" spans="3:10" s="4" customFormat="1" x14ac:dyDescent="0.35">
      <c r="C100" s="28"/>
      <c r="D100" s="28"/>
      <c r="F100" s="28"/>
      <c r="G100" s="28"/>
      <c r="H100" s="28"/>
      <c r="I100" s="28"/>
      <c r="J100" s="28"/>
    </row>
    <row r="101" spans="3:10" s="4" customFormat="1" x14ac:dyDescent="0.35">
      <c r="C101" s="28"/>
      <c r="D101" s="28"/>
      <c r="F101" s="28"/>
      <c r="G101" s="28"/>
      <c r="H101" s="28"/>
      <c r="I101" s="28"/>
      <c r="J101" s="28"/>
    </row>
    <row r="102" spans="3:10" s="4" customFormat="1" x14ac:dyDescent="0.35">
      <c r="C102" s="28"/>
      <c r="D102" s="28"/>
      <c r="F102" s="28"/>
      <c r="G102" s="28"/>
      <c r="H102" s="28"/>
      <c r="I102" s="28"/>
      <c r="J102" s="28"/>
    </row>
    <row r="103" spans="3:10" s="4" customFormat="1" x14ac:dyDescent="0.35">
      <c r="C103" s="28"/>
      <c r="D103" s="28"/>
      <c r="F103" s="28"/>
      <c r="G103" s="28"/>
      <c r="H103" s="28"/>
      <c r="I103" s="28"/>
      <c r="J103" s="28"/>
    </row>
    <row r="104" spans="3:10" s="4" customFormat="1" x14ac:dyDescent="0.35">
      <c r="C104" s="28"/>
      <c r="D104" s="28"/>
      <c r="F104" s="28"/>
      <c r="G104" s="28"/>
      <c r="H104" s="28"/>
      <c r="I104" s="28"/>
      <c r="J104" s="28"/>
    </row>
    <row r="105" spans="3:10" s="4" customFormat="1" x14ac:dyDescent="0.35">
      <c r="C105" s="28"/>
      <c r="D105" s="28"/>
      <c r="F105" s="28"/>
      <c r="G105" s="28"/>
      <c r="H105" s="28"/>
      <c r="I105" s="28"/>
      <c r="J105" s="28"/>
    </row>
    <row r="106" spans="3:10" s="4" customFormat="1" x14ac:dyDescent="0.35">
      <c r="C106" s="28"/>
      <c r="D106" s="28"/>
      <c r="F106" s="28"/>
      <c r="G106" s="28"/>
      <c r="H106" s="28"/>
      <c r="I106" s="28"/>
      <c r="J106" s="28"/>
    </row>
    <row r="107" spans="3:10" s="4" customFormat="1" x14ac:dyDescent="0.35">
      <c r="C107" s="28"/>
      <c r="D107" s="28"/>
      <c r="F107" s="28"/>
      <c r="G107" s="28"/>
      <c r="H107" s="28"/>
      <c r="I107" s="28"/>
      <c r="J107" s="28"/>
    </row>
    <row r="108" spans="3:10" s="4" customFormat="1" x14ac:dyDescent="0.35">
      <c r="C108" s="28"/>
      <c r="D108" s="28"/>
      <c r="F108" s="28"/>
      <c r="G108" s="28"/>
      <c r="H108" s="28"/>
      <c r="I108" s="28"/>
      <c r="J108" s="28"/>
    </row>
    <row r="109" spans="3:10" s="4" customFormat="1" x14ac:dyDescent="0.35">
      <c r="C109" s="28"/>
      <c r="D109" s="28"/>
      <c r="F109" s="28"/>
      <c r="G109" s="28"/>
      <c r="H109" s="28"/>
      <c r="I109" s="28"/>
      <c r="J109" s="28"/>
    </row>
    <row r="110" spans="3:10" s="4" customFormat="1" x14ac:dyDescent="0.35">
      <c r="C110" s="28"/>
      <c r="D110" s="28"/>
      <c r="F110" s="28"/>
      <c r="G110" s="28"/>
      <c r="H110" s="28"/>
      <c r="I110" s="28"/>
      <c r="J110" s="28"/>
    </row>
    <row r="111" spans="3:10" s="4" customFormat="1" x14ac:dyDescent="0.35">
      <c r="C111" s="28"/>
      <c r="D111" s="28"/>
      <c r="E111" s="28"/>
      <c r="F111" s="28"/>
      <c r="G111" s="28"/>
      <c r="H111" s="28"/>
      <c r="I111" s="28"/>
      <c r="J111" s="28"/>
    </row>
    <row r="112" spans="3:10" s="4" customFormat="1" x14ac:dyDescent="0.35">
      <c r="C112" s="28"/>
      <c r="D112" s="28"/>
      <c r="E112" s="28"/>
      <c r="F112" s="28"/>
      <c r="G112" s="28"/>
      <c r="H112" s="28"/>
      <c r="I112" s="28"/>
      <c r="J112" s="28"/>
    </row>
    <row r="113" spans="3:10" s="4" customFormat="1" x14ac:dyDescent="0.35">
      <c r="C113" s="28"/>
      <c r="D113" s="28"/>
      <c r="E113" s="28"/>
      <c r="F113" s="28"/>
      <c r="G113" s="28"/>
      <c r="H113" s="28"/>
      <c r="I113" s="28"/>
      <c r="J113" s="28"/>
    </row>
    <row r="114" spans="3:10" s="4" customFormat="1" x14ac:dyDescent="0.35">
      <c r="C114" s="28"/>
      <c r="D114" s="28"/>
      <c r="E114" s="28"/>
      <c r="F114" s="28"/>
      <c r="G114" s="28"/>
      <c r="H114" s="28"/>
      <c r="I114" s="28"/>
      <c r="J114" s="28"/>
    </row>
    <row r="115" spans="3:10" s="4" customFormat="1" x14ac:dyDescent="0.35">
      <c r="C115" s="28"/>
      <c r="D115" s="28"/>
      <c r="E115" s="28"/>
      <c r="F115" s="28"/>
      <c r="G115" s="28"/>
      <c r="H115" s="28"/>
      <c r="I115" s="28"/>
      <c r="J115" s="28"/>
    </row>
    <row r="116" spans="3:10" s="4" customFormat="1" x14ac:dyDescent="0.35">
      <c r="C116" s="28"/>
      <c r="D116" s="28"/>
      <c r="E116" s="28"/>
      <c r="F116" s="28"/>
      <c r="G116" s="28"/>
      <c r="H116" s="28"/>
      <c r="I116" s="28"/>
      <c r="J116" s="28"/>
    </row>
    <row r="117" spans="3:10" s="4" customFormat="1" x14ac:dyDescent="0.35">
      <c r="C117" s="28"/>
      <c r="D117" s="28"/>
      <c r="E117" s="28"/>
      <c r="F117" s="28"/>
      <c r="G117" s="28"/>
      <c r="H117" s="28"/>
      <c r="I117" s="28"/>
      <c r="J117" s="28"/>
    </row>
    <row r="118" spans="3:10" s="4" customFormat="1" x14ac:dyDescent="0.35">
      <c r="C118" s="28"/>
      <c r="D118" s="28"/>
      <c r="E118" s="28"/>
      <c r="F118" s="28"/>
      <c r="G118" s="28"/>
      <c r="H118" s="28"/>
      <c r="I118" s="28"/>
      <c r="J118" s="28"/>
    </row>
    <row r="119" spans="3:10" s="4" customFormat="1" x14ac:dyDescent="0.35">
      <c r="C119" s="28"/>
      <c r="D119" s="28"/>
      <c r="E119" s="28"/>
      <c r="F119" s="28"/>
      <c r="G119" s="28"/>
      <c r="H119" s="28"/>
      <c r="I119" s="28"/>
      <c r="J119" s="64"/>
    </row>
  </sheetData>
  <mergeCells count="1">
    <mergeCell ref="B32:G32"/>
  </mergeCells>
  <hyperlinks>
    <hyperlink ref="K2" location="Contents!A1" display="Back to contents" xr:uid="{00000000-0004-0000-0A00-000000000000}"/>
  </hyperlinks>
  <pageMargins left="0.7" right="0.7" top="0.75" bottom="0.75" header="0.3" footer="0.3"/>
  <pageSetup paperSize="9" orientation="portrait" verticalDpi="1200" r:id="rId1"/>
  <ignoredErrors>
    <ignoredError sqref="H22:H26" formulaRange="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AE64"/>
  <sheetViews>
    <sheetView showGridLines="0" zoomScaleNormal="100" workbookViewId="0"/>
  </sheetViews>
  <sheetFormatPr defaultColWidth="8.88671875" defaultRowHeight="15" x14ac:dyDescent="0.35"/>
  <cols>
    <col min="1" max="1" width="1" style="4" customWidth="1"/>
    <col min="2" max="2" width="13.109375" style="4" customWidth="1"/>
    <col min="3" max="3" width="11.33203125" style="4" customWidth="1"/>
    <col min="4" max="4" width="10.5546875" style="4" customWidth="1"/>
    <col min="5" max="5" width="11" style="4" customWidth="1"/>
    <col min="6" max="6" width="11.109375" style="4" customWidth="1"/>
    <col min="7" max="8" width="9.21875" style="4" customWidth="1"/>
    <col min="9" max="9" width="8.88671875" style="4"/>
    <col min="10" max="10" width="1" style="4" customWidth="1"/>
    <col min="11" max="11" width="0.21875" style="4" customWidth="1"/>
    <col min="12" max="12" width="1" style="4" customWidth="1"/>
    <col min="13" max="13" width="9.88671875" style="4" customWidth="1"/>
    <col min="14" max="19" width="8.88671875" style="4"/>
    <col min="20" max="20" width="9.88671875" style="4" customWidth="1"/>
    <col min="21" max="22" width="8.88671875" style="4"/>
    <col min="23" max="23" width="1" style="4" customWidth="1"/>
    <col min="24" max="24" width="8.88671875" style="4"/>
    <col min="25" max="28" width="12.77734375" style="4" customWidth="1"/>
    <col min="29" max="29" width="0.88671875" style="4" customWidth="1"/>
    <col min="30" max="30" width="10.6640625" style="4" customWidth="1"/>
    <col min="31" max="31" width="8.88671875" style="4"/>
    <col min="32" max="32" width="13" style="4" customWidth="1"/>
    <col min="33" max="36" width="8.88671875" style="4"/>
    <col min="37" max="37" width="10.109375" style="4" customWidth="1"/>
    <col min="38" max="16384" width="8.88671875" style="4"/>
  </cols>
  <sheetData>
    <row r="1" spans="1:31" ht="6" customHeight="1" x14ac:dyDescent="0.35">
      <c r="A1" s="45"/>
      <c r="B1" s="45"/>
      <c r="C1" s="45"/>
      <c r="D1" s="45"/>
      <c r="E1" s="45"/>
      <c r="F1" s="45"/>
      <c r="G1" s="45"/>
      <c r="H1" s="45"/>
      <c r="I1" s="45"/>
      <c r="J1" s="45"/>
      <c r="K1" s="45"/>
      <c r="L1" s="45"/>
      <c r="M1" s="45"/>
      <c r="N1" s="45"/>
      <c r="O1" s="45"/>
      <c r="P1" s="45"/>
      <c r="Q1" s="45"/>
      <c r="R1" s="45"/>
      <c r="S1" s="45"/>
      <c r="T1" s="45"/>
      <c r="U1" s="45"/>
      <c r="V1" s="45"/>
      <c r="W1" s="45"/>
      <c r="Y1" s="73" t="s">
        <v>400</v>
      </c>
    </row>
    <row r="2" spans="1:31" ht="18.600000000000001" x14ac:dyDescent="0.35">
      <c r="A2" s="45"/>
      <c r="B2" s="158" t="s">
        <v>434</v>
      </c>
      <c r="C2" s="45"/>
      <c r="D2" s="45"/>
      <c r="E2" s="45"/>
      <c r="F2" s="45"/>
      <c r="G2" s="45"/>
      <c r="H2" s="45"/>
      <c r="I2" s="45"/>
      <c r="J2" s="45"/>
      <c r="K2" s="45"/>
      <c r="L2" s="45"/>
      <c r="M2" s="45"/>
      <c r="N2" s="45"/>
      <c r="O2" s="45"/>
      <c r="P2" s="45"/>
      <c r="Q2" s="45"/>
      <c r="R2" s="45"/>
      <c r="S2" s="45"/>
      <c r="T2" s="45"/>
      <c r="U2" s="45"/>
      <c r="V2" s="45"/>
      <c r="W2" s="45"/>
    </row>
    <row r="3" spans="1:31" ht="15.6" x14ac:dyDescent="0.35">
      <c r="A3" s="45"/>
      <c r="B3" s="203" t="s">
        <v>331</v>
      </c>
      <c r="C3" s="45"/>
      <c r="D3" s="45"/>
      <c r="E3" s="45"/>
      <c r="F3" s="45"/>
      <c r="G3" s="45"/>
      <c r="H3" s="45"/>
      <c r="I3" s="45"/>
      <c r="J3" s="45"/>
      <c r="K3" s="45"/>
      <c r="L3" s="45"/>
      <c r="M3" s="45"/>
      <c r="N3" s="45"/>
      <c r="O3" s="45"/>
      <c r="P3" s="45"/>
      <c r="Q3" s="45"/>
      <c r="R3" s="45"/>
      <c r="S3" s="45"/>
      <c r="T3" s="45"/>
      <c r="U3" s="45"/>
      <c r="V3" s="45"/>
      <c r="W3" s="45"/>
    </row>
    <row r="4" spans="1:31" s="42" customFormat="1" ht="6" customHeight="1" x14ac:dyDescent="0.35">
      <c r="A4" s="65"/>
      <c r="B4" s="65"/>
      <c r="C4" s="65"/>
      <c r="D4" s="65"/>
      <c r="E4" s="65"/>
      <c r="F4" s="65"/>
      <c r="G4" s="65"/>
      <c r="H4" s="65"/>
      <c r="I4" s="65"/>
      <c r="J4" s="204"/>
      <c r="K4" s="204"/>
      <c r="L4" s="204"/>
      <c r="M4" s="65"/>
      <c r="N4" s="65"/>
      <c r="O4" s="65"/>
      <c r="P4" s="65"/>
      <c r="Q4" s="65"/>
      <c r="R4" s="65"/>
      <c r="S4" s="65"/>
      <c r="T4" s="65"/>
      <c r="U4" s="65"/>
      <c r="V4" s="65"/>
      <c r="W4" s="65"/>
    </row>
    <row r="5" spans="1:31" x14ac:dyDescent="0.35">
      <c r="A5" s="142"/>
      <c r="B5" s="142"/>
      <c r="C5" s="299" t="s">
        <v>59</v>
      </c>
      <c r="D5" s="299"/>
      <c r="E5" s="299"/>
      <c r="F5" s="299"/>
      <c r="G5" s="299"/>
      <c r="H5" s="299"/>
      <c r="I5" s="299"/>
      <c r="J5" s="205"/>
      <c r="K5" s="205"/>
      <c r="L5" s="205"/>
      <c r="M5" s="299" t="s">
        <v>67</v>
      </c>
      <c r="N5" s="299"/>
      <c r="O5" s="299"/>
      <c r="P5" s="299"/>
      <c r="Q5" s="299"/>
      <c r="R5" s="299"/>
      <c r="S5" s="299"/>
      <c r="T5" s="299"/>
      <c r="U5" s="299"/>
      <c r="V5" s="299"/>
      <c r="W5" s="142"/>
    </row>
    <row r="6" spans="1:31" ht="53.4" x14ac:dyDescent="0.35">
      <c r="A6" s="206"/>
      <c r="B6" s="207"/>
      <c r="C6" s="208" t="s">
        <v>54</v>
      </c>
      <c r="D6" s="208" t="s">
        <v>55</v>
      </c>
      <c r="E6" s="208" t="s">
        <v>56</v>
      </c>
      <c r="F6" s="208" t="s">
        <v>57</v>
      </c>
      <c r="G6" s="208" t="s">
        <v>58</v>
      </c>
      <c r="H6" s="208" t="s">
        <v>68</v>
      </c>
      <c r="I6" s="208" t="s">
        <v>3</v>
      </c>
      <c r="J6" s="208"/>
      <c r="K6" s="208"/>
      <c r="L6" s="208"/>
      <c r="M6" s="208" t="s">
        <v>60</v>
      </c>
      <c r="N6" s="208" t="s">
        <v>61</v>
      </c>
      <c r="O6" s="208" t="s">
        <v>62</v>
      </c>
      <c r="P6" s="208" t="s">
        <v>63</v>
      </c>
      <c r="Q6" s="208" t="s">
        <v>64</v>
      </c>
      <c r="R6" s="208" t="s">
        <v>65</v>
      </c>
      <c r="S6" s="208" t="s">
        <v>66</v>
      </c>
      <c r="T6" s="208" t="s">
        <v>69</v>
      </c>
      <c r="U6" s="208" t="s">
        <v>70</v>
      </c>
      <c r="V6" s="208" t="s">
        <v>3</v>
      </c>
      <c r="W6" s="206"/>
    </row>
    <row r="7" spans="1:31" x14ac:dyDescent="0.35">
      <c r="A7" s="142"/>
      <c r="B7" s="173">
        <v>2002</v>
      </c>
      <c r="C7" s="172" t="s">
        <v>435</v>
      </c>
      <c r="D7" s="172" t="s">
        <v>435</v>
      </c>
      <c r="E7" s="172" t="s">
        <v>435</v>
      </c>
      <c r="F7" s="172" t="s">
        <v>435</v>
      </c>
      <c r="G7" s="172" t="s">
        <v>435</v>
      </c>
      <c r="H7" s="172" t="s">
        <v>435</v>
      </c>
      <c r="I7" s="172" t="s">
        <v>435</v>
      </c>
      <c r="J7" s="142"/>
      <c r="K7" s="142"/>
      <c r="L7" s="142"/>
      <c r="M7" s="191">
        <v>41342.28</v>
      </c>
      <c r="N7" s="191">
        <v>5501.85</v>
      </c>
      <c r="O7" s="191">
        <v>271.47000000000003</v>
      </c>
      <c r="P7" s="191">
        <v>441.84</v>
      </c>
      <c r="Q7" s="191">
        <v>676.15</v>
      </c>
      <c r="R7" s="191">
        <v>179.31</v>
      </c>
      <c r="S7" s="191">
        <v>22404.66</v>
      </c>
      <c r="T7" s="191">
        <v>390</v>
      </c>
      <c r="U7" s="191">
        <v>9.83</v>
      </c>
      <c r="V7" s="174">
        <f>SUM(M7:U7)</f>
        <v>71217.39</v>
      </c>
      <c r="W7" s="142"/>
    </row>
    <row r="8" spans="1:31" x14ac:dyDescent="0.35">
      <c r="A8" s="142"/>
      <c r="B8" s="173">
        <v>2003</v>
      </c>
      <c r="C8" s="172" t="s">
        <v>435</v>
      </c>
      <c r="D8" s="172" t="s">
        <v>435</v>
      </c>
      <c r="E8" s="172" t="s">
        <v>435</v>
      </c>
      <c r="F8" s="172" t="s">
        <v>435</v>
      </c>
      <c r="G8" s="172" t="s">
        <v>435</v>
      </c>
      <c r="H8" s="172" t="s">
        <v>435</v>
      </c>
      <c r="I8" s="172" t="s">
        <v>435</v>
      </c>
      <c r="J8" s="142"/>
      <c r="K8" s="142"/>
      <c r="L8" s="142"/>
      <c r="M8" s="191">
        <v>42462.81</v>
      </c>
      <c r="N8" s="191">
        <v>6136.17</v>
      </c>
      <c r="O8" s="191">
        <v>338.87</v>
      </c>
      <c r="P8" s="191">
        <v>489.61</v>
      </c>
      <c r="Q8" s="191">
        <v>946.98</v>
      </c>
      <c r="R8" s="191">
        <v>183.55</v>
      </c>
      <c r="S8" s="191">
        <v>22583.96</v>
      </c>
      <c r="T8" s="191">
        <v>503</v>
      </c>
      <c r="U8" s="191">
        <v>11.88</v>
      </c>
      <c r="V8" s="174">
        <f t="shared" ref="V8:V20" si="0">SUM(M8:U8)</f>
        <v>73656.830000000016</v>
      </c>
      <c r="W8" s="142"/>
    </row>
    <row r="9" spans="1:31" x14ac:dyDescent="0.35">
      <c r="A9" s="142"/>
      <c r="B9" s="173">
        <v>2004</v>
      </c>
      <c r="C9" s="174">
        <v>51281.17</v>
      </c>
      <c r="D9" s="174">
        <v>1858.78</v>
      </c>
      <c r="E9" s="174">
        <v>3836.67</v>
      </c>
      <c r="F9" s="174">
        <v>10044.41</v>
      </c>
      <c r="G9" s="209">
        <v>694.17</v>
      </c>
      <c r="H9" s="209">
        <v>6772</v>
      </c>
      <c r="I9" s="174">
        <f>SUM(C9:H9)</f>
        <v>74487.199999999997</v>
      </c>
      <c r="J9" s="174"/>
      <c r="K9" s="174"/>
      <c r="L9" s="174"/>
      <c r="M9" s="191">
        <v>41438</v>
      </c>
      <c r="N9" s="191">
        <v>6570.72</v>
      </c>
      <c r="O9" s="191">
        <v>342.03</v>
      </c>
      <c r="P9" s="191">
        <v>498.11</v>
      </c>
      <c r="Q9" s="191">
        <v>1133.32</v>
      </c>
      <c r="R9" s="191">
        <v>180.54</v>
      </c>
      <c r="S9" s="191">
        <v>23709.38</v>
      </c>
      <c r="T9" s="191">
        <v>607</v>
      </c>
      <c r="U9" s="191">
        <v>8.89</v>
      </c>
      <c r="V9" s="174">
        <f t="shared" si="0"/>
        <v>74487.990000000005</v>
      </c>
      <c r="W9" s="142"/>
    </row>
    <row r="10" spans="1:31" x14ac:dyDescent="0.35">
      <c r="A10" s="142"/>
      <c r="B10" s="173">
        <v>2005</v>
      </c>
      <c r="C10" s="174">
        <v>56824</v>
      </c>
      <c r="D10" s="174">
        <v>2157</v>
      </c>
      <c r="E10" s="174">
        <v>4564</v>
      </c>
      <c r="F10" s="174">
        <v>11170</v>
      </c>
      <c r="G10" s="209">
        <v>862</v>
      </c>
      <c r="H10" s="209">
        <v>613</v>
      </c>
      <c r="I10" s="174">
        <f t="shared" ref="I10:I20" si="1">SUM(C10:H10)</f>
        <v>76190</v>
      </c>
      <c r="J10" s="174"/>
      <c r="K10" s="174"/>
      <c r="L10" s="174"/>
      <c r="M10" s="191">
        <v>41154.080000000002</v>
      </c>
      <c r="N10" s="191">
        <v>7246.21</v>
      </c>
      <c r="O10" s="191">
        <v>370.03</v>
      </c>
      <c r="P10" s="191">
        <v>543.34</v>
      </c>
      <c r="Q10" s="191">
        <v>1237.3800000000001</v>
      </c>
      <c r="R10" s="191">
        <v>196.95</v>
      </c>
      <c r="S10" s="191">
        <v>24826.25</v>
      </c>
      <c r="T10" s="191">
        <v>612</v>
      </c>
      <c r="U10" s="191">
        <v>2.97</v>
      </c>
      <c r="V10" s="174">
        <f t="shared" si="0"/>
        <v>76189.209999999992</v>
      </c>
      <c r="W10" s="142"/>
    </row>
    <row r="11" spans="1:31" x14ac:dyDescent="0.35">
      <c r="A11" s="142"/>
      <c r="B11" s="173">
        <v>2006</v>
      </c>
      <c r="C11" s="174">
        <v>57137</v>
      </c>
      <c r="D11" s="174">
        <v>2299</v>
      </c>
      <c r="E11" s="174">
        <v>5117</v>
      </c>
      <c r="F11" s="174">
        <v>11806</v>
      </c>
      <c r="G11" s="174">
        <v>954</v>
      </c>
      <c r="H11" s="174">
        <v>668</v>
      </c>
      <c r="I11" s="174">
        <f t="shared" si="1"/>
        <v>77981</v>
      </c>
      <c r="J11" s="174"/>
      <c r="K11" s="174"/>
      <c r="L11" s="174"/>
      <c r="M11" s="191">
        <v>40826.54</v>
      </c>
      <c r="N11" s="191">
        <v>8242.93</v>
      </c>
      <c r="O11" s="191">
        <v>368.01</v>
      </c>
      <c r="P11" s="191">
        <v>579.09</v>
      </c>
      <c r="Q11" s="191">
        <v>1432.43</v>
      </c>
      <c r="R11" s="191">
        <v>186.8</v>
      </c>
      <c r="S11" s="191">
        <v>25597.98</v>
      </c>
      <c r="T11" s="191">
        <v>746</v>
      </c>
      <c r="U11" s="191">
        <v>1.96</v>
      </c>
      <c r="V11" s="174">
        <f t="shared" si="0"/>
        <v>77981.740000000005</v>
      </c>
      <c r="W11" s="142"/>
    </row>
    <row r="12" spans="1:31" x14ac:dyDescent="0.35">
      <c r="A12" s="142"/>
      <c r="B12" s="173">
        <v>2007</v>
      </c>
      <c r="C12" s="174">
        <v>58251</v>
      </c>
      <c r="D12" s="174">
        <v>2441</v>
      </c>
      <c r="E12" s="174">
        <v>5288</v>
      </c>
      <c r="F12" s="174">
        <v>12017</v>
      </c>
      <c r="G12" s="174">
        <v>1155</v>
      </c>
      <c r="H12" s="174">
        <v>581</v>
      </c>
      <c r="I12" s="174">
        <f t="shared" si="1"/>
        <v>79733</v>
      </c>
      <c r="J12" s="174"/>
      <c r="K12" s="174"/>
      <c r="L12" s="174"/>
      <c r="M12" s="191">
        <v>41350.14</v>
      </c>
      <c r="N12" s="191">
        <v>8863.66</v>
      </c>
      <c r="O12" s="191">
        <v>356.93</v>
      </c>
      <c r="P12" s="191">
        <v>607.87</v>
      </c>
      <c r="Q12" s="191">
        <v>1608.52</v>
      </c>
      <c r="R12" s="191">
        <v>231.08</v>
      </c>
      <c r="S12" s="191">
        <v>25900.25</v>
      </c>
      <c r="T12" s="191">
        <v>811</v>
      </c>
      <c r="U12" s="191">
        <v>3.89</v>
      </c>
      <c r="V12" s="174">
        <f t="shared" si="0"/>
        <v>79733.340000000011</v>
      </c>
      <c r="W12" s="142"/>
    </row>
    <row r="13" spans="1:31" x14ac:dyDescent="0.35">
      <c r="A13" s="142"/>
      <c r="B13" s="173">
        <v>2008</v>
      </c>
      <c r="C13" s="174">
        <v>60196</v>
      </c>
      <c r="D13" s="174">
        <v>2691</v>
      </c>
      <c r="E13" s="174">
        <v>5804</v>
      </c>
      <c r="F13" s="174">
        <v>12557</v>
      </c>
      <c r="G13" s="174">
        <v>1354</v>
      </c>
      <c r="H13" s="174">
        <v>592</v>
      </c>
      <c r="I13" s="174">
        <f t="shared" si="1"/>
        <v>83194</v>
      </c>
      <c r="J13" s="174"/>
      <c r="K13" s="174"/>
      <c r="L13" s="174"/>
      <c r="M13" s="191">
        <v>41793.599999999999</v>
      </c>
      <c r="N13" s="191">
        <v>9795.4699999999993</v>
      </c>
      <c r="O13" s="191">
        <v>434.02</v>
      </c>
      <c r="P13" s="191">
        <v>647.89</v>
      </c>
      <c r="Q13" s="191">
        <v>1736.6</v>
      </c>
      <c r="R13" s="191">
        <v>219.87</v>
      </c>
      <c r="S13" s="191">
        <v>27709.94</v>
      </c>
      <c r="T13" s="191">
        <v>839</v>
      </c>
      <c r="U13" s="191">
        <v>17.010000000000002</v>
      </c>
      <c r="V13" s="174">
        <f t="shared" si="0"/>
        <v>83193.399999999994</v>
      </c>
      <c r="W13" s="142"/>
    </row>
    <row r="14" spans="1:31" ht="12.75" customHeight="1" x14ac:dyDescent="0.35">
      <c r="A14" s="142"/>
      <c r="B14" s="173">
        <v>2009</v>
      </c>
      <c r="C14" s="174">
        <v>60718</v>
      </c>
      <c r="D14" s="174">
        <v>2846</v>
      </c>
      <c r="E14" s="174">
        <v>6040</v>
      </c>
      <c r="F14" s="174">
        <v>12099</v>
      </c>
      <c r="G14" s="174">
        <v>1448</v>
      </c>
      <c r="H14" s="174">
        <v>240</v>
      </c>
      <c r="I14" s="174">
        <f t="shared" si="1"/>
        <v>83391</v>
      </c>
      <c r="J14" s="174"/>
      <c r="K14" s="174"/>
      <c r="L14" s="174"/>
      <c r="M14" s="191">
        <v>40244</v>
      </c>
      <c r="N14" s="191">
        <v>9932</v>
      </c>
      <c r="O14" s="191">
        <v>431</v>
      </c>
      <c r="P14" s="191">
        <v>661</v>
      </c>
      <c r="Q14" s="191">
        <v>1817</v>
      </c>
      <c r="R14" s="191">
        <v>220</v>
      </c>
      <c r="S14" s="191">
        <v>29201</v>
      </c>
      <c r="T14" s="191">
        <v>846</v>
      </c>
      <c r="U14" s="191">
        <v>39</v>
      </c>
      <c r="V14" s="174">
        <f t="shared" si="0"/>
        <v>83391</v>
      </c>
      <c r="W14" s="142"/>
    </row>
    <row r="15" spans="1:31" x14ac:dyDescent="0.35">
      <c r="A15" s="142"/>
      <c r="B15" s="173">
        <v>2010</v>
      </c>
      <c r="C15" s="174">
        <v>61229</v>
      </c>
      <c r="D15" s="174">
        <v>2995</v>
      </c>
      <c r="E15" s="174">
        <v>6042</v>
      </c>
      <c r="F15" s="174">
        <v>11639</v>
      </c>
      <c r="G15" s="174">
        <v>1202</v>
      </c>
      <c r="H15" s="174">
        <v>1895</v>
      </c>
      <c r="I15" s="174">
        <f t="shared" si="1"/>
        <v>85002</v>
      </c>
      <c r="J15" s="174"/>
      <c r="K15" s="174"/>
      <c r="L15" s="174"/>
      <c r="M15" s="191">
        <v>41226</v>
      </c>
      <c r="N15" s="191">
        <v>10437</v>
      </c>
      <c r="O15" s="191">
        <v>435</v>
      </c>
      <c r="P15" s="191">
        <v>669</v>
      </c>
      <c r="Q15" s="191">
        <v>1872</v>
      </c>
      <c r="R15" s="191">
        <v>233</v>
      </c>
      <c r="S15" s="191">
        <v>26830</v>
      </c>
      <c r="T15" s="191">
        <v>935</v>
      </c>
      <c r="U15" s="191">
        <v>2365</v>
      </c>
      <c r="V15" s="174">
        <f t="shared" si="0"/>
        <v>85002</v>
      </c>
      <c r="W15" s="142"/>
      <c r="Y15" s="44"/>
      <c r="Z15" s="44"/>
      <c r="AA15" s="44"/>
      <c r="AB15" s="44"/>
      <c r="AC15" s="44">
        <v>1178</v>
      </c>
      <c r="AD15" s="44">
        <v>217</v>
      </c>
      <c r="AE15" s="44">
        <v>330</v>
      </c>
    </row>
    <row r="16" spans="1:31" x14ac:dyDescent="0.35">
      <c r="A16" s="142"/>
      <c r="B16" s="173">
        <v>2011</v>
      </c>
      <c r="C16" s="174">
        <v>61899</v>
      </c>
      <c r="D16" s="174">
        <v>3114</v>
      </c>
      <c r="E16" s="174">
        <v>6193</v>
      </c>
      <c r="F16" s="174">
        <v>11126</v>
      </c>
      <c r="G16" s="174">
        <v>924</v>
      </c>
      <c r="H16" s="174">
        <v>2118</v>
      </c>
      <c r="I16" s="174">
        <f t="shared" si="1"/>
        <v>85374</v>
      </c>
      <c r="J16" s="174"/>
      <c r="K16" s="174"/>
      <c r="L16" s="174"/>
      <c r="M16" s="191">
        <v>42511</v>
      </c>
      <c r="N16" s="191">
        <v>10672</v>
      </c>
      <c r="O16" s="191">
        <v>452</v>
      </c>
      <c r="P16" s="191">
        <v>711</v>
      </c>
      <c r="Q16" s="191">
        <v>1793</v>
      </c>
      <c r="R16" s="191">
        <v>228</v>
      </c>
      <c r="S16" s="191">
        <v>26113</v>
      </c>
      <c r="T16" s="191">
        <v>1027</v>
      </c>
      <c r="U16" s="191">
        <v>1867</v>
      </c>
      <c r="V16" s="174">
        <f t="shared" si="0"/>
        <v>85374</v>
      </c>
      <c r="W16" s="142"/>
    </row>
    <row r="17" spans="1:23" x14ac:dyDescent="0.35">
      <c r="A17" s="142"/>
      <c r="B17" s="173">
        <v>2012</v>
      </c>
      <c r="C17" s="174">
        <v>61867</v>
      </c>
      <c r="D17" s="174">
        <v>3159</v>
      </c>
      <c r="E17" s="174">
        <v>6335</v>
      </c>
      <c r="F17" s="174">
        <v>11281</v>
      </c>
      <c r="G17" s="174">
        <v>960</v>
      </c>
      <c r="H17" s="174">
        <v>2446</v>
      </c>
      <c r="I17" s="174">
        <f t="shared" si="1"/>
        <v>86048</v>
      </c>
      <c r="J17" s="174"/>
      <c r="K17" s="174"/>
      <c r="L17" s="174"/>
      <c r="M17" s="191">
        <v>43176</v>
      </c>
      <c r="N17" s="191">
        <v>11248</v>
      </c>
      <c r="O17" s="191">
        <v>456</v>
      </c>
      <c r="P17" s="191">
        <v>777</v>
      </c>
      <c r="Q17" s="191">
        <v>1756</v>
      </c>
      <c r="R17" s="191">
        <v>252</v>
      </c>
      <c r="S17" s="191">
        <v>25269</v>
      </c>
      <c r="T17" s="191">
        <v>1077</v>
      </c>
      <c r="U17" s="191">
        <v>2037</v>
      </c>
      <c r="V17" s="174">
        <f t="shared" si="0"/>
        <v>86048</v>
      </c>
      <c r="W17" s="142"/>
    </row>
    <row r="18" spans="1:23" x14ac:dyDescent="0.35">
      <c r="A18" s="142"/>
      <c r="B18" s="173">
        <v>2013</v>
      </c>
      <c r="C18" s="174">
        <v>60706</v>
      </c>
      <c r="D18" s="174">
        <v>3208</v>
      </c>
      <c r="E18" s="174">
        <v>6474</v>
      </c>
      <c r="F18" s="174">
        <v>10847</v>
      </c>
      <c r="G18" s="174">
        <v>1014</v>
      </c>
      <c r="H18" s="174">
        <v>1593</v>
      </c>
      <c r="I18" s="174">
        <f t="shared" si="1"/>
        <v>83842</v>
      </c>
      <c r="J18" s="174"/>
      <c r="K18" s="174"/>
      <c r="L18" s="174"/>
      <c r="M18" s="174">
        <v>42341</v>
      </c>
      <c r="N18" s="174">
        <v>11426</v>
      </c>
      <c r="O18" s="174">
        <v>451</v>
      </c>
      <c r="P18" s="174">
        <v>799</v>
      </c>
      <c r="Q18" s="174">
        <v>1638</v>
      </c>
      <c r="R18" s="174">
        <v>268</v>
      </c>
      <c r="S18" s="174">
        <v>24484</v>
      </c>
      <c r="T18" s="191">
        <v>1322</v>
      </c>
      <c r="U18" s="191">
        <v>1113</v>
      </c>
      <c r="V18" s="174">
        <f t="shared" si="0"/>
        <v>83842</v>
      </c>
      <c r="W18" s="142"/>
    </row>
    <row r="19" spans="1:23" x14ac:dyDescent="0.35">
      <c r="A19" s="142"/>
      <c r="B19" s="173">
        <v>2014</v>
      </c>
      <c r="C19" s="174">
        <v>62491</v>
      </c>
      <c r="D19" s="174">
        <v>3479</v>
      </c>
      <c r="E19" s="174">
        <v>6615</v>
      </c>
      <c r="F19" s="174">
        <v>10790</v>
      </c>
      <c r="G19" s="174">
        <v>1053</v>
      </c>
      <c r="H19" s="174">
        <v>1081</v>
      </c>
      <c r="I19" s="174">
        <f t="shared" si="1"/>
        <v>85509</v>
      </c>
      <c r="J19" s="174"/>
      <c r="K19" s="174"/>
      <c r="L19" s="174"/>
      <c r="M19" s="174">
        <v>42706</v>
      </c>
      <c r="N19" s="174">
        <v>12106</v>
      </c>
      <c r="O19" s="174">
        <v>447</v>
      </c>
      <c r="P19" s="174">
        <v>732</v>
      </c>
      <c r="Q19" s="174">
        <v>1629</v>
      </c>
      <c r="R19" s="174">
        <v>319</v>
      </c>
      <c r="S19" s="174">
        <v>25619</v>
      </c>
      <c r="T19" s="191">
        <v>1593</v>
      </c>
      <c r="U19" s="191">
        <v>358</v>
      </c>
      <c r="V19" s="174">
        <f t="shared" si="0"/>
        <v>85509</v>
      </c>
      <c r="W19" s="142"/>
    </row>
    <row r="20" spans="1:23" x14ac:dyDescent="0.35">
      <c r="A20" s="142"/>
      <c r="B20" s="173">
        <v>2015</v>
      </c>
      <c r="C20" s="174">
        <v>63498</v>
      </c>
      <c r="D20" s="174">
        <v>3492</v>
      </c>
      <c r="E20" s="174">
        <v>6992</v>
      </c>
      <c r="F20" s="174">
        <v>10686</v>
      </c>
      <c r="G20" s="174">
        <v>909</v>
      </c>
      <c r="H20" s="174">
        <v>616</v>
      </c>
      <c r="I20" s="174">
        <f t="shared" si="1"/>
        <v>86193</v>
      </c>
      <c r="J20" s="174"/>
      <c r="K20" s="174"/>
      <c r="L20" s="174"/>
      <c r="M20" s="174">
        <v>42678</v>
      </c>
      <c r="N20" s="174">
        <v>12543</v>
      </c>
      <c r="O20" s="174">
        <v>476</v>
      </c>
      <c r="P20" s="174">
        <v>788</v>
      </c>
      <c r="Q20" s="174">
        <v>1556</v>
      </c>
      <c r="R20" s="174">
        <v>372</v>
      </c>
      <c r="S20" s="174">
        <v>26284</v>
      </c>
      <c r="T20" s="191">
        <v>1317</v>
      </c>
      <c r="U20" s="191">
        <v>179</v>
      </c>
      <c r="V20" s="174">
        <f t="shared" si="0"/>
        <v>86193</v>
      </c>
      <c r="W20" s="142"/>
    </row>
    <row r="21" spans="1:23" x14ac:dyDescent="0.35">
      <c r="A21" s="142"/>
      <c r="B21" s="173">
        <v>2016</v>
      </c>
      <c r="C21" s="174">
        <v>62600</v>
      </c>
      <c r="D21" s="174">
        <v>3666</v>
      </c>
      <c r="E21" s="174">
        <v>6859</v>
      </c>
      <c r="F21" s="174">
        <v>10453</v>
      </c>
      <c r="G21" s="174">
        <v>1001</v>
      </c>
      <c r="H21" s="174">
        <v>555</v>
      </c>
      <c r="I21" s="174">
        <v>85134</v>
      </c>
      <c r="J21" s="174"/>
      <c r="K21" s="174"/>
      <c r="L21" s="174"/>
      <c r="M21" s="174">
        <v>42678</v>
      </c>
      <c r="N21" s="191">
        <v>12633</v>
      </c>
      <c r="O21" s="191">
        <v>407</v>
      </c>
      <c r="P21" s="191">
        <v>767</v>
      </c>
      <c r="Q21" s="191">
        <v>1579</v>
      </c>
      <c r="R21" s="191">
        <v>433</v>
      </c>
      <c r="S21" s="174">
        <v>26154</v>
      </c>
      <c r="T21" s="191">
        <v>1455</v>
      </c>
      <c r="U21" s="174">
        <v>109</v>
      </c>
      <c r="V21" s="174">
        <v>85134</v>
      </c>
      <c r="W21" s="142"/>
    </row>
    <row r="22" spans="1:23" x14ac:dyDescent="0.35">
      <c r="A22" s="142"/>
      <c r="B22" s="173">
        <v>2017</v>
      </c>
      <c r="C22" s="174">
        <v>62748</v>
      </c>
      <c r="D22" s="174">
        <v>3804</v>
      </c>
      <c r="E22" s="174">
        <v>6987</v>
      </c>
      <c r="F22" s="174">
        <v>10659</v>
      </c>
      <c r="G22" s="174">
        <v>1061</v>
      </c>
      <c r="H22" s="174">
        <v>604</v>
      </c>
      <c r="I22" s="174">
        <v>85863</v>
      </c>
      <c r="J22" s="174"/>
      <c r="K22" s="174"/>
      <c r="L22" s="174"/>
      <c r="M22" s="191">
        <v>41209</v>
      </c>
      <c r="N22" s="174">
        <v>13185</v>
      </c>
      <c r="O22" s="174">
        <v>395</v>
      </c>
      <c r="P22" s="174">
        <v>739</v>
      </c>
      <c r="Q22" s="174">
        <v>1543</v>
      </c>
      <c r="R22" s="174">
        <v>504</v>
      </c>
      <c r="S22" s="174">
        <v>26443</v>
      </c>
      <c r="T22" s="191">
        <v>1678</v>
      </c>
      <c r="U22" s="174">
        <v>167</v>
      </c>
      <c r="V22" s="174">
        <v>85863</v>
      </c>
      <c r="W22" s="142"/>
    </row>
    <row r="23" spans="1:23" x14ac:dyDescent="0.35">
      <c r="A23" s="142"/>
      <c r="B23" s="173">
        <v>2018</v>
      </c>
      <c r="C23" s="174">
        <v>60275</v>
      </c>
      <c r="D23" s="174">
        <v>3766</v>
      </c>
      <c r="E23" s="174">
        <v>6635</v>
      </c>
      <c r="F23" s="174">
        <v>10412</v>
      </c>
      <c r="G23" s="174">
        <v>1188</v>
      </c>
      <c r="H23" s="174">
        <v>497</v>
      </c>
      <c r="I23" s="174">
        <f>SUM(C23:H23)</f>
        <v>82773</v>
      </c>
      <c r="J23" s="174"/>
      <c r="K23" s="174"/>
      <c r="L23" s="174"/>
      <c r="M23" s="174">
        <v>39541</v>
      </c>
      <c r="N23" s="174">
        <v>12894</v>
      </c>
      <c r="O23" s="174">
        <v>354</v>
      </c>
      <c r="P23" s="174">
        <v>632</v>
      </c>
      <c r="Q23" s="174">
        <v>1518</v>
      </c>
      <c r="R23" s="174">
        <v>488</v>
      </c>
      <c r="S23" s="174">
        <v>25393</v>
      </c>
      <c r="T23" s="174">
        <v>1788</v>
      </c>
      <c r="U23" s="210">
        <v>165</v>
      </c>
      <c r="V23" s="174">
        <f>SUM(M23:U23)</f>
        <v>82773</v>
      </c>
      <c r="W23" s="142"/>
    </row>
    <row r="24" spans="1:23" ht="14.25" customHeight="1" x14ac:dyDescent="0.35">
      <c r="A24" s="142"/>
      <c r="B24" s="173">
        <v>2019</v>
      </c>
      <c r="C24" s="174">
        <v>59861</v>
      </c>
      <c r="D24" s="174">
        <v>3853</v>
      </c>
      <c r="E24" s="174">
        <v>6636</v>
      </c>
      <c r="F24" s="174">
        <v>10558</v>
      </c>
      <c r="G24" s="174">
        <v>1277</v>
      </c>
      <c r="H24" s="174">
        <v>525</v>
      </c>
      <c r="I24" s="174">
        <v>82710</v>
      </c>
      <c r="J24" s="174"/>
      <c r="K24" s="174"/>
      <c r="L24" s="174"/>
      <c r="M24" s="174">
        <v>39257</v>
      </c>
      <c r="N24" s="174">
        <v>13341</v>
      </c>
      <c r="O24" s="174">
        <v>341</v>
      </c>
      <c r="P24" s="174">
        <v>601</v>
      </c>
      <c r="Q24" s="174">
        <v>1603</v>
      </c>
      <c r="R24" s="174">
        <v>494</v>
      </c>
      <c r="S24" s="174">
        <v>25023</v>
      </c>
      <c r="T24" s="174">
        <v>1916</v>
      </c>
      <c r="U24" s="210">
        <v>134</v>
      </c>
      <c r="V24" s="174">
        <f>SUM(M24:U24)</f>
        <v>82710</v>
      </c>
      <c r="W24" s="142"/>
    </row>
    <row r="25" spans="1:23" ht="14.25" customHeight="1" x14ac:dyDescent="0.35">
      <c r="A25" s="142"/>
      <c r="B25" s="173">
        <v>2020</v>
      </c>
      <c r="C25" s="174">
        <v>57387</v>
      </c>
      <c r="D25" s="174">
        <v>3844</v>
      </c>
      <c r="E25" s="174">
        <v>6307</v>
      </c>
      <c r="F25" s="174">
        <v>10234</v>
      </c>
      <c r="G25" s="174">
        <v>1181</v>
      </c>
      <c r="H25" s="174">
        <v>561</v>
      </c>
      <c r="I25" s="174">
        <f>SUM(C25:H25)</f>
        <v>79514</v>
      </c>
      <c r="J25" s="174"/>
      <c r="K25" s="174"/>
      <c r="L25" s="174"/>
      <c r="M25" s="174">
        <v>36947</v>
      </c>
      <c r="N25" s="174">
        <v>13199</v>
      </c>
      <c r="O25" s="174">
        <v>336</v>
      </c>
      <c r="P25" s="174">
        <v>538</v>
      </c>
      <c r="Q25" s="174">
        <v>1606</v>
      </c>
      <c r="R25" s="174">
        <v>515</v>
      </c>
      <c r="S25" s="174">
        <v>24104</v>
      </c>
      <c r="T25" s="174">
        <v>1940</v>
      </c>
      <c r="U25" s="210">
        <v>329</v>
      </c>
      <c r="V25" s="174">
        <f>SUM(M25:U25)</f>
        <v>79514</v>
      </c>
      <c r="W25" s="142"/>
    </row>
    <row r="26" spans="1:23" ht="14.25" customHeight="1" x14ac:dyDescent="0.35">
      <c r="A26" s="142"/>
      <c r="B26" s="173">
        <v>2021</v>
      </c>
      <c r="C26" s="174">
        <v>56275</v>
      </c>
      <c r="D26" s="174">
        <v>3832</v>
      </c>
      <c r="E26" s="174">
        <v>6451</v>
      </c>
      <c r="F26" s="174">
        <v>9994</v>
      </c>
      <c r="G26" s="174">
        <v>1153</v>
      </c>
      <c r="H26" s="174">
        <v>619</v>
      </c>
      <c r="I26" s="174">
        <f>SUM(C26:H26)</f>
        <v>78324</v>
      </c>
      <c r="J26" s="174"/>
      <c r="K26" s="174"/>
      <c r="L26" s="174"/>
      <c r="M26" s="174">
        <v>35255</v>
      </c>
      <c r="N26" s="174">
        <v>13724</v>
      </c>
      <c r="O26" s="174">
        <v>329</v>
      </c>
      <c r="P26" s="174">
        <v>491</v>
      </c>
      <c r="Q26" s="174">
        <v>1481</v>
      </c>
      <c r="R26" s="174">
        <v>467</v>
      </c>
      <c r="S26" s="174">
        <v>24540</v>
      </c>
      <c r="T26" s="174">
        <v>1863</v>
      </c>
      <c r="U26" s="210">
        <v>174</v>
      </c>
      <c r="V26" s="174">
        <f>SUM(M26:U26)</f>
        <v>78324</v>
      </c>
      <c r="W26" s="142"/>
    </row>
    <row r="27" spans="1:23" ht="14.25" customHeight="1" x14ac:dyDescent="0.35">
      <c r="A27" s="142"/>
      <c r="B27" s="173">
        <v>2022</v>
      </c>
      <c r="C27" s="174">
        <v>57974</v>
      </c>
      <c r="D27" s="174">
        <v>3958</v>
      </c>
      <c r="E27" s="174">
        <v>6533</v>
      </c>
      <c r="F27" s="174">
        <v>10059</v>
      </c>
      <c r="G27" s="174">
        <v>1311</v>
      </c>
      <c r="H27" s="174">
        <v>824</v>
      </c>
      <c r="I27" s="174">
        <v>80659</v>
      </c>
      <c r="J27" s="174"/>
      <c r="K27" s="174"/>
      <c r="L27" s="174"/>
      <c r="M27" s="174">
        <v>36307</v>
      </c>
      <c r="N27" s="174">
        <v>14037</v>
      </c>
      <c r="O27" s="174">
        <v>347</v>
      </c>
      <c r="P27" s="174">
        <v>507</v>
      </c>
      <c r="Q27" s="174">
        <v>1583</v>
      </c>
      <c r="R27" s="174">
        <v>479</v>
      </c>
      <c r="S27" s="174">
        <v>25218</v>
      </c>
      <c r="T27" s="174">
        <v>1977</v>
      </c>
      <c r="U27" s="210">
        <v>204</v>
      </c>
      <c r="V27" s="174">
        <v>80659</v>
      </c>
      <c r="W27" s="142"/>
    </row>
    <row r="28" spans="1:23" ht="6" customHeight="1" x14ac:dyDescent="0.35">
      <c r="A28" s="142"/>
      <c r="B28" s="142"/>
      <c r="C28" s="142"/>
      <c r="D28" s="142"/>
      <c r="E28" s="142"/>
      <c r="F28" s="142"/>
      <c r="G28" s="142"/>
      <c r="H28" s="142"/>
      <c r="I28" s="142"/>
      <c r="J28" s="142"/>
      <c r="K28" s="142"/>
      <c r="L28" s="142"/>
      <c r="M28" s="142"/>
      <c r="N28" s="142"/>
      <c r="O28" s="142"/>
      <c r="P28" s="142"/>
      <c r="Q28" s="142"/>
      <c r="R28" s="142"/>
      <c r="S28" s="142"/>
      <c r="T28" s="142"/>
      <c r="U28" s="142"/>
      <c r="V28" s="142"/>
      <c r="W28" s="142"/>
    </row>
    <row r="29" spans="1:23" ht="16.2" customHeight="1" x14ac:dyDescent="0.35">
      <c r="B29" s="298" t="s">
        <v>330</v>
      </c>
      <c r="C29" s="298"/>
      <c r="D29" s="298"/>
      <c r="E29" s="298"/>
      <c r="F29" s="298"/>
      <c r="G29" s="298"/>
      <c r="H29" s="298"/>
      <c r="I29" s="298"/>
      <c r="J29" s="298"/>
      <c r="K29" s="298"/>
      <c r="L29" s="298"/>
      <c r="M29" s="298"/>
      <c r="N29" s="298"/>
      <c r="O29" s="298"/>
      <c r="P29" s="298"/>
      <c r="Q29" s="298"/>
      <c r="R29" s="298"/>
      <c r="S29" s="298"/>
      <c r="T29" s="298"/>
      <c r="U29" s="298"/>
      <c r="V29" s="298"/>
    </row>
    <row r="30" spans="1:23" x14ac:dyDescent="0.35">
      <c r="C30" s="27"/>
    </row>
    <row r="31" spans="1:23" x14ac:dyDescent="0.35">
      <c r="C31" s="27"/>
    </row>
    <row r="32" spans="1:23" x14ac:dyDescent="0.35">
      <c r="C32" s="27"/>
    </row>
    <row r="33" spans="1:23" ht="6" customHeight="1" x14ac:dyDescent="0.35">
      <c r="A33" s="45"/>
      <c r="B33" s="45"/>
      <c r="C33" s="45"/>
      <c r="D33" s="45"/>
      <c r="E33" s="45"/>
      <c r="F33" s="45"/>
      <c r="G33" s="45"/>
      <c r="H33" s="45"/>
      <c r="I33" s="45"/>
      <c r="J33" s="45"/>
      <c r="K33" s="45"/>
      <c r="L33" s="45"/>
      <c r="M33" s="45"/>
      <c r="N33" s="45"/>
      <c r="O33" s="45"/>
      <c r="P33" s="45"/>
      <c r="Q33" s="45"/>
      <c r="R33" s="45"/>
      <c r="S33" s="45"/>
      <c r="T33" s="45"/>
      <c r="U33" s="45"/>
      <c r="V33" s="45"/>
      <c r="W33" s="45"/>
    </row>
    <row r="34" spans="1:23" ht="18.600000000000001" x14ac:dyDescent="0.35">
      <c r="A34" s="45"/>
      <c r="B34" s="158" t="s">
        <v>436</v>
      </c>
      <c r="C34" s="45"/>
      <c r="D34" s="45"/>
      <c r="E34" s="45"/>
      <c r="F34" s="45"/>
      <c r="G34" s="45"/>
      <c r="H34" s="45"/>
      <c r="I34" s="45"/>
      <c r="J34" s="45"/>
      <c r="K34" s="45"/>
      <c r="L34" s="45"/>
      <c r="M34" s="45"/>
      <c r="N34" s="45"/>
      <c r="O34" s="45"/>
      <c r="P34" s="45"/>
      <c r="Q34" s="45"/>
      <c r="R34" s="45"/>
      <c r="S34" s="45"/>
      <c r="T34" s="45"/>
      <c r="U34" s="45"/>
      <c r="V34" s="45"/>
      <c r="W34" s="45"/>
    </row>
    <row r="35" spans="1:23" ht="15.6" x14ac:dyDescent="0.35">
      <c r="A35" s="45"/>
      <c r="B35" s="203" t="s">
        <v>331</v>
      </c>
      <c r="C35" s="45"/>
      <c r="D35" s="45"/>
      <c r="E35" s="45"/>
      <c r="F35" s="45"/>
      <c r="G35" s="45"/>
      <c r="H35" s="45"/>
      <c r="I35" s="45"/>
      <c r="J35" s="45"/>
      <c r="K35" s="45"/>
      <c r="L35" s="45"/>
      <c r="M35" s="45"/>
      <c r="N35" s="45"/>
      <c r="O35" s="45"/>
      <c r="P35" s="45"/>
      <c r="Q35" s="45"/>
      <c r="R35" s="45"/>
      <c r="S35" s="45"/>
      <c r="T35" s="45"/>
      <c r="U35" s="45"/>
      <c r="V35" s="45"/>
      <c r="W35" s="45"/>
    </row>
    <row r="36" spans="1:23" ht="6" customHeight="1" x14ac:dyDescent="0.35">
      <c r="A36" s="65"/>
      <c r="B36" s="65"/>
      <c r="C36" s="65"/>
      <c r="D36" s="65"/>
      <c r="E36" s="65"/>
      <c r="F36" s="65"/>
      <c r="G36" s="65"/>
      <c r="H36" s="65"/>
      <c r="I36" s="65"/>
      <c r="J36" s="204"/>
      <c r="K36" s="204"/>
      <c r="L36" s="204"/>
      <c r="M36" s="65"/>
      <c r="N36" s="65"/>
      <c r="O36" s="65"/>
      <c r="P36" s="65"/>
      <c r="Q36" s="65"/>
      <c r="R36" s="65"/>
      <c r="S36" s="65"/>
      <c r="T36" s="65"/>
      <c r="U36" s="65"/>
      <c r="V36" s="65"/>
      <c r="W36" s="65"/>
    </row>
    <row r="37" spans="1:23" x14ac:dyDescent="0.35">
      <c r="A37" s="142"/>
      <c r="B37" s="142"/>
      <c r="C37" s="299" t="s">
        <v>59</v>
      </c>
      <c r="D37" s="299"/>
      <c r="E37" s="299"/>
      <c r="F37" s="299"/>
      <c r="G37" s="299"/>
      <c r="H37" s="299"/>
      <c r="I37" s="299"/>
      <c r="J37" s="205"/>
      <c r="K37" s="205"/>
      <c r="L37" s="205"/>
      <c r="M37" s="299" t="s">
        <v>67</v>
      </c>
      <c r="N37" s="299"/>
      <c r="O37" s="299"/>
      <c r="P37" s="299"/>
      <c r="Q37" s="299"/>
      <c r="R37" s="299"/>
      <c r="S37" s="299"/>
      <c r="T37" s="299"/>
      <c r="U37" s="299"/>
      <c r="V37" s="299"/>
      <c r="W37" s="142"/>
    </row>
    <row r="38" spans="1:23" ht="53.4" x14ac:dyDescent="0.35">
      <c r="A38" s="206"/>
      <c r="B38" s="207"/>
      <c r="C38" s="208" t="s">
        <v>54</v>
      </c>
      <c r="D38" s="208" t="s">
        <v>55</v>
      </c>
      <c r="E38" s="208" t="s">
        <v>56</v>
      </c>
      <c r="F38" s="208" t="s">
        <v>57</v>
      </c>
      <c r="G38" s="208" t="s">
        <v>58</v>
      </c>
      <c r="H38" s="208" t="s">
        <v>68</v>
      </c>
      <c r="I38" s="208" t="s">
        <v>3</v>
      </c>
      <c r="J38" s="208"/>
      <c r="K38" s="208"/>
      <c r="L38" s="208"/>
      <c r="M38" s="208" t="s">
        <v>60</v>
      </c>
      <c r="N38" s="208" t="s">
        <v>61</v>
      </c>
      <c r="O38" s="208" t="s">
        <v>62</v>
      </c>
      <c r="P38" s="208" t="s">
        <v>63</v>
      </c>
      <c r="Q38" s="208" t="s">
        <v>64</v>
      </c>
      <c r="R38" s="208" t="s">
        <v>65</v>
      </c>
      <c r="S38" s="208" t="s">
        <v>66</v>
      </c>
      <c r="T38" s="208" t="s">
        <v>69</v>
      </c>
      <c r="U38" s="208" t="s">
        <v>70</v>
      </c>
      <c r="V38" s="208" t="s">
        <v>3</v>
      </c>
      <c r="W38" s="206"/>
    </row>
    <row r="39" spans="1:23" x14ac:dyDescent="0.35">
      <c r="A39" s="142"/>
      <c r="B39" s="173">
        <v>2002</v>
      </c>
      <c r="C39" s="172" t="s">
        <v>435</v>
      </c>
      <c r="D39" s="172" t="s">
        <v>435</v>
      </c>
      <c r="E39" s="172" t="s">
        <v>435</v>
      </c>
      <c r="F39" s="172" t="s">
        <v>435</v>
      </c>
      <c r="G39" s="172" t="s">
        <v>435</v>
      </c>
      <c r="H39" s="172" t="s">
        <v>435</v>
      </c>
      <c r="I39" s="172" t="s">
        <v>435</v>
      </c>
      <c r="J39" s="142"/>
      <c r="K39" s="142"/>
      <c r="L39" s="142"/>
      <c r="M39" s="211">
        <v>0.58050821576022371</v>
      </c>
      <c r="N39" s="211">
        <v>7.725430544421806E-2</v>
      </c>
      <c r="O39" s="211">
        <v>3.8118498866639176E-3</v>
      </c>
      <c r="P39" s="211">
        <v>6.204102677730818E-3</v>
      </c>
      <c r="Q39" s="211">
        <v>9.4941698930556141E-3</v>
      </c>
      <c r="R39" s="211">
        <v>2.5177839288971415E-3</v>
      </c>
      <c r="S39" s="212">
        <v>0.31459535374716763</v>
      </c>
      <c r="T39" s="211">
        <v>5.4761905764870071E-3</v>
      </c>
      <c r="U39" s="211">
        <v>1.3802808555606993E-4</v>
      </c>
      <c r="V39" s="211">
        <v>1</v>
      </c>
      <c r="W39" s="142"/>
    </row>
    <row r="40" spans="1:23" x14ac:dyDescent="0.35">
      <c r="A40" s="142"/>
      <c r="B40" s="173">
        <v>2003</v>
      </c>
      <c r="C40" s="172" t="s">
        <v>435</v>
      </c>
      <c r="D40" s="172" t="s">
        <v>435</v>
      </c>
      <c r="E40" s="172" t="s">
        <v>435</v>
      </c>
      <c r="F40" s="172" t="s">
        <v>435</v>
      </c>
      <c r="G40" s="172" t="s">
        <v>435</v>
      </c>
      <c r="H40" s="172" t="s">
        <v>435</v>
      </c>
      <c r="I40" s="172" t="s">
        <v>435</v>
      </c>
      <c r="J40" s="142"/>
      <c r="K40" s="142"/>
      <c r="L40" s="142"/>
      <c r="M40" s="211">
        <v>0.57649521436097628</v>
      </c>
      <c r="N40" s="211">
        <v>8.3307549347426416E-2</v>
      </c>
      <c r="O40" s="211">
        <v>4.6006595722351872E-3</v>
      </c>
      <c r="P40" s="211">
        <v>6.6471771864197778E-3</v>
      </c>
      <c r="Q40" s="211">
        <v>1.2856648867457366E-2</v>
      </c>
      <c r="R40" s="211">
        <v>2.4919617094572217E-3</v>
      </c>
      <c r="S40" s="211">
        <v>0.30661053428446478</v>
      </c>
      <c r="T40" s="211">
        <v>6.8289661664777037E-3</v>
      </c>
      <c r="U40" s="211">
        <v>1.6128850508500024E-4</v>
      </c>
      <c r="V40" s="211">
        <v>1</v>
      </c>
      <c r="W40" s="142"/>
    </row>
    <row r="41" spans="1:23" x14ac:dyDescent="0.35">
      <c r="A41" s="142"/>
      <c r="B41" s="173">
        <v>2004</v>
      </c>
      <c r="C41" s="175">
        <v>0.68845613743032363</v>
      </c>
      <c r="D41" s="175">
        <v>2.4954354573671719E-2</v>
      </c>
      <c r="E41" s="175">
        <v>5.1507775832626279E-2</v>
      </c>
      <c r="F41" s="175">
        <v>0.1348474637253112</v>
      </c>
      <c r="G41" s="175">
        <v>9.3193192924421915E-3</v>
      </c>
      <c r="H41" s="175">
        <v>9.0914949145625021E-2</v>
      </c>
      <c r="I41" s="175">
        <v>1</v>
      </c>
      <c r="J41" s="175"/>
      <c r="K41" s="175"/>
      <c r="L41" s="175"/>
      <c r="M41" s="211">
        <v>0.5563044458576476</v>
      </c>
      <c r="N41" s="211">
        <v>8.821180434590864E-2</v>
      </c>
      <c r="O41" s="211">
        <v>4.5917469379963124E-3</v>
      </c>
      <c r="P41" s="211">
        <v>6.6871182857800296E-3</v>
      </c>
      <c r="Q41" s="211">
        <v>1.5214801741864693E-2</v>
      </c>
      <c r="R41" s="211">
        <v>2.4237464321429534E-3</v>
      </c>
      <c r="S41" s="211">
        <v>0.31829802361427662</v>
      </c>
      <c r="T41" s="211">
        <v>8.1489646854479483E-3</v>
      </c>
      <c r="U41" s="211">
        <v>1.1934809893514378E-4</v>
      </c>
      <c r="V41" s="211">
        <v>1</v>
      </c>
      <c r="W41" s="142"/>
    </row>
    <row r="42" spans="1:23" x14ac:dyDescent="0.35">
      <c r="A42" s="142"/>
      <c r="B42" s="173">
        <v>2005</v>
      </c>
      <c r="C42" s="175">
        <v>0.74581966137288358</v>
      </c>
      <c r="D42" s="175">
        <v>2.8310801942512141E-2</v>
      </c>
      <c r="E42" s="175">
        <v>5.9902874392964954E-2</v>
      </c>
      <c r="F42" s="175">
        <v>0.14660716629478934</v>
      </c>
      <c r="G42" s="175">
        <v>1.1313820711379445E-2</v>
      </c>
      <c r="H42" s="175">
        <v>8.0456752854705348E-3</v>
      </c>
      <c r="I42" s="175">
        <v>1</v>
      </c>
      <c r="J42" s="175"/>
      <c r="K42" s="175"/>
      <c r="L42" s="175"/>
      <c r="M42" s="211">
        <v>0.54015627672212385</v>
      </c>
      <c r="N42" s="211">
        <v>9.5108086827517979E-2</v>
      </c>
      <c r="O42" s="211">
        <v>4.8567244626896641E-3</v>
      </c>
      <c r="P42" s="211">
        <v>7.1314560158846655E-3</v>
      </c>
      <c r="Q42" s="211">
        <v>1.6240882403164441E-2</v>
      </c>
      <c r="R42" s="211">
        <v>2.5850117096633501E-3</v>
      </c>
      <c r="S42" s="211">
        <v>0.32584994646879789</v>
      </c>
      <c r="T42" s="211">
        <v>8.0326334923278512E-3</v>
      </c>
      <c r="U42" s="211">
        <v>3.8981897830414573E-5</v>
      </c>
      <c r="V42" s="211">
        <v>1</v>
      </c>
      <c r="W42" s="142"/>
    </row>
    <row r="43" spans="1:23" x14ac:dyDescent="0.35">
      <c r="A43" s="142"/>
      <c r="B43" s="173">
        <v>2006</v>
      </c>
      <c r="C43" s="175">
        <v>0.73270412023441611</v>
      </c>
      <c r="D43" s="175">
        <v>2.9481540375219606E-2</v>
      </c>
      <c r="E43" s="175">
        <v>6.5618548107872432E-2</v>
      </c>
      <c r="F43" s="175">
        <v>0.15139585283594723</v>
      </c>
      <c r="G43" s="175">
        <v>1.2233749246611353E-2</v>
      </c>
      <c r="H43" s="175">
        <v>8.5661891999333165E-3</v>
      </c>
      <c r="I43" s="175">
        <v>1</v>
      </c>
      <c r="J43" s="175"/>
      <c r="K43" s="175"/>
      <c r="L43" s="175"/>
      <c r="M43" s="211">
        <v>0.52353974148307025</v>
      </c>
      <c r="N43" s="211">
        <v>0.10570333516538614</v>
      </c>
      <c r="O43" s="211">
        <v>4.719181695612331E-3</v>
      </c>
      <c r="P43" s="211">
        <v>7.4259692076632296E-3</v>
      </c>
      <c r="Q43" s="211">
        <v>1.8368787359707543E-2</v>
      </c>
      <c r="R43" s="211">
        <v>2.395432571778983E-3</v>
      </c>
      <c r="S43" s="211">
        <v>0.32825607635838849</v>
      </c>
      <c r="T43" s="211">
        <v>9.5663420693100718E-3</v>
      </c>
      <c r="U43" s="211">
        <v>2.5134089082905817E-5</v>
      </c>
      <c r="V43" s="211">
        <v>1</v>
      </c>
      <c r="W43" s="142"/>
    </row>
    <row r="44" spans="1:23" x14ac:dyDescent="0.35">
      <c r="A44" s="142"/>
      <c r="B44" s="173">
        <v>2007</v>
      </c>
      <c r="C44" s="175">
        <v>0.73057579672155815</v>
      </c>
      <c r="D44" s="175">
        <v>3.0614676482761217E-2</v>
      </c>
      <c r="E44" s="175">
        <v>6.6321347497272143E-2</v>
      </c>
      <c r="F44" s="175">
        <v>0.15071551302472</v>
      </c>
      <c r="G44" s="175">
        <v>1.4485846512736258E-2</v>
      </c>
      <c r="H44" s="175">
        <v>7.2868197609521779E-3</v>
      </c>
      <c r="I44" s="175">
        <v>1</v>
      </c>
      <c r="J44" s="175"/>
      <c r="K44" s="175"/>
      <c r="L44" s="175"/>
      <c r="M44" s="211">
        <v>0.51860539142095385</v>
      </c>
      <c r="N44" s="211">
        <v>0.11116629505298535</v>
      </c>
      <c r="O44" s="211">
        <v>4.476546448449293E-3</v>
      </c>
      <c r="P44" s="211">
        <v>7.6237869879776758E-3</v>
      </c>
      <c r="Q44" s="211">
        <v>2.0173744132630088E-2</v>
      </c>
      <c r="R44" s="211">
        <v>2.8981602927959618E-3</v>
      </c>
      <c r="S44" s="211">
        <v>0.32483588421104642</v>
      </c>
      <c r="T44" s="211">
        <v>1.0171403831822421E-2</v>
      </c>
      <c r="U44" s="211">
        <v>4.8787621338827644E-5</v>
      </c>
      <c r="V44" s="211">
        <v>1</v>
      </c>
      <c r="W44" s="142"/>
    </row>
    <row r="45" spans="1:23" ht="14.4" customHeight="1" x14ac:dyDescent="0.35">
      <c r="A45" s="142"/>
      <c r="B45" s="173">
        <v>2008</v>
      </c>
      <c r="C45" s="175">
        <v>0.723561795321778</v>
      </c>
      <c r="D45" s="175">
        <v>3.2346082650191121E-2</v>
      </c>
      <c r="E45" s="175">
        <v>6.9764646488929494E-2</v>
      </c>
      <c r="F45" s="175">
        <v>0.15093636560328869</v>
      </c>
      <c r="G45" s="175">
        <v>1.6275212154722697E-2</v>
      </c>
      <c r="H45" s="175">
        <v>7.1158977810899821E-3</v>
      </c>
      <c r="I45" s="175">
        <v>1</v>
      </c>
      <c r="J45" s="175"/>
      <c r="K45" s="175"/>
      <c r="L45" s="175"/>
      <c r="M45" s="211">
        <v>0.50236677428738341</v>
      </c>
      <c r="N45" s="211">
        <v>0.11774335464111335</v>
      </c>
      <c r="O45" s="211">
        <v>5.2170003870499341E-3</v>
      </c>
      <c r="P45" s="211">
        <v>7.7877572018934197E-3</v>
      </c>
      <c r="Q45" s="211">
        <v>2.087425204403234E-2</v>
      </c>
      <c r="R45" s="211">
        <v>2.6428779206042791E-3</v>
      </c>
      <c r="S45" s="211">
        <v>0.33307858556087383</v>
      </c>
      <c r="T45" s="211">
        <v>1.0084934622217628E-2</v>
      </c>
      <c r="U45" s="211">
        <v>2.0446333483184966E-4</v>
      </c>
      <c r="V45" s="211">
        <v>1</v>
      </c>
      <c r="W45" s="142"/>
    </row>
    <row r="46" spans="1:23" x14ac:dyDescent="0.35">
      <c r="A46" s="142"/>
      <c r="B46" s="173">
        <v>2009</v>
      </c>
      <c r="C46" s="175">
        <v>0.7281121463946949</v>
      </c>
      <c r="D46" s="175">
        <v>3.4128383158854074E-2</v>
      </c>
      <c r="E46" s="175">
        <v>7.2429878524061353E-2</v>
      </c>
      <c r="F46" s="175">
        <v>0.1450875993812282</v>
      </c>
      <c r="G46" s="175">
        <v>1.7363984122986894E-2</v>
      </c>
      <c r="H46" s="175">
        <v>2.878008418174623E-3</v>
      </c>
      <c r="I46" s="175">
        <v>1</v>
      </c>
      <c r="J46" s="175"/>
      <c r="K46" s="175"/>
      <c r="L46" s="175"/>
      <c r="M46" s="211">
        <v>0.48259404492091473</v>
      </c>
      <c r="N46" s="211">
        <v>0.11910158170545983</v>
      </c>
      <c r="O46" s="211">
        <v>5.1684234509719275E-3</v>
      </c>
      <c r="P46" s="211">
        <v>7.9265148517226082E-3</v>
      </c>
      <c r="Q46" s="211">
        <v>2.1788922065930375E-2</v>
      </c>
      <c r="R46" s="211">
        <v>2.638174383326738E-3</v>
      </c>
      <c r="S46" s="211">
        <v>0.35016968257965486</v>
      </c>
      <c r="T46" s="211">
        <v>1.0144979674065547E-2</v>
      </c>
      <c r="U46" s="211">
        <v>4.6767636795337625E-4</v>
      </c>
      <c r="V46" s="211">
        <v>1</v>
      </c>
      <c r="W46" s="142"/>
    </row>
    <row r="47" spans="1:23" ht="14.4" customHeight="1" x14ac:dyDescent="0.35">
      <c r="A47" s="142"/>
      <c r="B47" s="173">
        <v>2010</v>
      </c>
      <c r="C47" s="175">
        <v>0.72032422766523141</v>
      </c>
      <c r="D47" s="175">
        <v>3.5234465071410086E-2</v>
      </c>
      <c r="E47" s="175">
        <v>7.1080680454577536E-2</v>
      </c>
      <c r="F47" s="175">
        <v>0.13692618997200065</v>
      </c>
      <c r="G47" s="175">
        <v>1.4140843744853063E-2</v>
      </c>
      <c r="H47" s="175">
        <v>2.2293593091927248E-2</v>
      </c>
      <c r="I47" s="175">
        <v>1</v>
      </c>
      <c r="J47" s="175"/>
      <c r="K47" s="175"/>
      <c r="L47" s="175"/>
      <c r="M47" s="211">
        <v>0.48500035293287219</v>
      </c>
      <c r="N47" s="211">
        <v>0.1227853462271476</v>
      </c>
      <c r="O47" s="211">
        <v>5.1175266464318489E-3</v>
      </c>
      <c r="P47" s="211">
        <v>7.8704030493400162E-3</v>
      </c>
      <c r="Q47" s="211">
        <v>2.2023011223265335E-2</v>
      </c>
      <c r="R47" s="211">
        <v>2.7411119738359096E-3</v>
      </c>
      <c r="S47" s="211">
        <v>0.31563963200865863</v>
      </c>
      <c r="T47" s="211">
        <v>1.099974118256041E-2</v>
      </c>
      <c r="U47" s="211">
        <v>2.7822874755888096E-2</v>
      </c>
      <c r="V47" s="211">
        <v>1</v>
      </c>
      <c r="W47" s="142"/>
    </row>
    <row r="48" spans="1:23" x14ac:dyDescent="0.35">
      <c r="A48" s="142"/>
      <c r="B48" s="173">
        <v>2011</v>
      </c>
      <c r="C48" s="175">
        <v>0.72503338252863869</v>
      </c>
      <c r="D48" s="175">
        <v>3.6474804975753741E-2</v>
      </c>
      <c r="E48" s="175">
        <v>7.2539649073488421E-2</v>
      </c>
      <c r="F48" s="175">
        <v>0.13032070653829034</v>
      </c>
      <c r="G48" s="175">
        <v>1.0822967179703423E-2</v>
      </c>
      <c r="H48" s="175">
        <v>2.4808489704125379E-2</v>
      </c>
      <c r="I48" s="175">
        <v>1</v>
      </c>
      <c r="J48" s="175"/>
      <c r="K48" s="175"/>
      <c r="L48" s="175"/>
      <c r="M48" s="211">
        <v>0.49793848244196126</v>
      </c>
      <c r="N48" s="211">
        <v>0.12500292829198584</v>
      </c>
      <c r="O48" s="211">
        <v>5.2943519104176918E-3</v>
      </c>
      <c r="P48" s="211">
        <v>8.3280624077588031E-3</v>
      </c>
      <c r="Q48" s="211">
        <v>2.1001710122519737E-2</v>
      </c>
      <c r="R48" s="211">
        <v>2.6706022910956495E-3</v>
      </c>
      <c r="S48" s="211">
        <v>0.30586595450605569</v>
      </c>
      <c r="T48" s="211">
        <v>1.2029423477873826E-2</v>
      </c>
      <c r="U48" s="211">
        <v>2.1868484550331482E-2</v>
      </c>
      <c r="V48" s="211">
        <v>1</v>
      </c>
      <c r="W48" s="142"/>
    </row>
    <row r="49" spans="1:26" x14ac:dyDescent="0.35">
      <c r="A49" s="142"/>
      <c r="B49" s="173">
        <v>2012</v>
      </c>
      <c r="C49" s="175">
        <v>0.71898242841204907</v>
      </c>
      <c r="D49" s="175">
        <v>3.671206768315359E-2</v>
      </c>
      <c r="E49" s="175">
        <v>7.36216995165489E-2</v>
      </c>
      <c r="F49" s="175">
        <v>0.13110124581628857</v>
      </c>
      <c r="G49" s="175">
        <v>1.1156563778356266E-2</v>
      </c>
      <c r="H49" s="175">
        <v>2.8425994793603571E-2</v>
      </c>
      <c r="I49" s="175">
        <v>1</v>
      </c>
      <c r="J49" s="175"/>
      <c r="K49" s="175"/>
      <c r="L49" s="175"/>
      <c r="M49" s="211">
        <v>0.5017664559315731</v>
      </c>
      <c r="N49" s="211">
        <v>0.13071773893640759</v>
      </c>
      <c r="O49" s="211">
        <v>5.2993677947192263E-3</v>
      </c>
      <c r="P49" s="211">
        <v>9.029843808107103E-3</v>
      </c>
      <c r="Q49" s="211">
        <v>2.0407214577910004E-2</v>
      </c>
      <c r="R49" s="211">
        <v>2.9285979918185199E-3</v>
      </c>
      <c r="S49" s="211">
        <v>0.29366167720342135</v>
      </c>
      <c r="T49" s="211">
        <v>1.2516269988843436E-2</v>
      </c>
      <c r="U49" s="211">
        <v>2.3672833767199704E-2</v>
      </c>
      <c r="V49" s="211">
        <v>1</v>
      </c>
      <c r="W49" s="142"/>
    </row>
    <row r="50" spans="1:26" x14ac:dyDescent="0.35">
      <c r="A50" s="142"/>
      <c r="B50" s="173">
        <v>2013</v>
      </c>
      <c r="C50" s="175">
        <v>0.72405238424655904</v>
      </c>
      <c r="D50" s="175">
        <v>3.826244602943632E-2</v>
      </c>
      <c r="E50" s="175">
        <v>7.7216669449679157E-2</v>
      </c>
      <c r="F50" s="175">
        <v>0.12937429927721189</v>
      </c>
      <c r="G50" s="175">
        <v>1.2094177142720833E-2</v>
      </c>
      <c r="H50" s="175">
        <v>1.9000023854392787E-2</v>
      </c>
      <c r="I50" s="175">
        <v>1</v>
      </c>
      <c r="J50" s="175"/>
      <c r="K50" s="175"/>
      <c r="L50" s="175"/>
      <c r="M50" s="211">
        <v>0.50500942248515068</v>
      </c>
      <c r="N50" s="211">
        <v>0.13628014598888386</v>
      </c>
      <c r="O50" s="211">
        <v>5.3791655733403309E-3</v>
      </c>
      <c r="P50" s="211">
        <v>9.5298299181794336E-3</v>
      </c>
      <c r="Q50" s="211">
        <v>1.9536747692087499E-2</v>
      </c>
      <c r="R50" s="211">
        <v>3.1964886333818374E-3</v>
      </c>
      <c r="S50" s="211">
        <v>0.29202547649149591</v>
      </c>
      <c r="T50" s="211">
        <v>1.5767753631831301E-2</v>
      </c>
      <c r="U50" s="211">
        <v>1.3274969585649197E-2</v>
      </c>
      <c r="V50" s="211">
        <v>1</v>
      </c>
      <c r="W50" s="142"/>
    </row>
    <row r="51" spans="1:26" x14ac:dyDescent="0.35">
      <c r="A51" s="142"/>
      <c r="B51" s="173">
        <v>2014</v>
      </c>
      <c r="C51" s="175">
        <v>0.73081196131401371</v>
      </c>
      <c r="D51" s="175">
        <v>4.0685775766293605E-2</v>
      </c>
      <c r="E51" s="175">
        <v>7.7360277865487839E-2</v>
      </c>
      <c r="F51" s="175">
        <v>0.12618554772012303</v>
      </c>
      <c r="G51" s="175">
        <v>1.2314493211240922E-2</v>
      </c>
      <c r="H51" s="175">
        <v>1.264194412284087E-2</v>
      </c>
      <c r="I51" s="175">
        <v>1</v>
      </c>
      <c r="J51" s="175"/>
      <c r="K51" s="175"/>
      <c r="L51" s="175"/>
      <c r="M51" s="211">
        <v>0.49943280824240721</v>
      </c>
      <c r="N51" s="211">
        <v>0.1415757405653206</v>
      </c>
      <c r="O51" s="211">
        <v>5.2275199101848926E-3</v>
      </c>
      <c r="P51" s="211">
        <v>8.5605024032557979E-3</v>
      </c>
      <c r="Q51" s="211">
        <v>1.9050626249868436E-2</v>
      </c>
      <c r="R51" s="211">
        <v>3.7306014571565566E-3</v>
      </c>
      <c r="S51" s="211">
        <v>0.29960588943853861</v>
      </c>
      <c r="T51" s="211">
        <v>1.8629617934954216E-2</v>
      </c>
      <c r="U51" s="211">
        <v>4.1866937983136279E-3</v>
      </c>
      <c r="V51" s="211">
        <v>1</v>
      </c>
      <c r="W51" s="142"/>
    </row>
    <row r="52" spans="1:26" x14ac:dyDescent="0.35">
      <c r="A52" s="142"/>
      <c r="B52" s="173">
        <v>2015</v>
      </c>
      <c r="C52" s="175">
        <v>0.73669555532351816</v>
      </c>
      <c r="D52" s="175">
        <v>4.0513730813407124E-2</v>
      </c>
      <c r="E52" s="175">
        <v>8.1120276588586074E-2</v>
      </c>
      <c r="F52" s="175">
        <v>0.1239775851867321</v>
      </c>
      <c r="G52" s="175">
        <v>1.0546100031325049E-2</v>
      </c>
      <c r="H52" s="175">
        <v>7.1467520564314968E-3</v>
      </c>
      <c r="I52" s="175">
        <v>1</v>
      </c>
      <c r="J52" s="175"/>
      <c r="K52" s="175"/>
      <c r="L52" s="175"/>
      <c r="M52" s="211">
        <v>0.49514461731231074</v>
      </c>
      <c r="N52" s="211">
        <v>0.14552225818801992</v>
      </c>
      <c r="O52" s="211">
        <v>5.5224902254243386E-3</v>
      </c>
      <c r="P52" s="211">
        <v>9.1422737345260054E-3</v>
      </c>
      <c r="Q52" s="211">
        <v>1.8052510064622416E-2</v>
      </c>
      <c r="R52" s="211">
        <v>4.3158957223904497E-3</v>
      </c>
      <c r="S52" s="211">
        <v>0.30494355690137248</v>
      </c>
      <c r="T52" s="211">
        <v>1.5279663081688767E-2</v>
      </c>
      <c r="U52" s="211">
        <v>2.0767347696448667E-3</v>
      </c>
      <c r="V52" s="211">
        <v>1</v>
      </c>
      <c r="W52" s="142"/>
    </row>
    <row r="53" spans="1:26" x14ac:dyDescent="0.35">
      <c r="A53" s="142"/>
      <c r="B53" s="173">
        <v>2016</v>
      </c>
      <c r="C53" s="175">
        <v>0.73531139145347335</v>
      </c>
      <c r="D53" s="175">
        <v>4.3061526534639509E-2</v>
      </c>
      <c r="E53" s="175">
        <v>8.0567105974111403E-2</v>
      </c>
      <c r="F53" s="175">
        <v>0.1227829069466958</v>
      </c>
      <c r="G53" s="175">
        <v>1.1757934550238448E-2</v>
      </c>
      <c r="H53" s="175">
        <v>6.5191345408414968E-3</v>
      </c>
      <c r="I53" s="175">
        <v>1</v>
      </c>
      <c r="J53" s="175"/>
      <c r="K53" s="175"/>
      <c r="L53" s="175"/>
      <c r="M53" s="211">
        <v>0.50130382690816833</v>
      </c>
      <c r="N53" s="211">
        <v>0.14838959757558673</v>
      </c>
      <c r="O53" s="211">
        <v>4.7806986632837646E-3</v>
      </c>
      <c r="P53" s="211">
        <v>9.0093264735593304E-3</v>
      </c>
      <c r="Q53" s="211">
        <v>1.8547231423403105E-2</v>
      </c>
      <c r="R53" s="211">
        <v>5.0860995606925551E-3</v>
      </c>
      <c r="S53" s="211">
        <v>0.30720981041651985</v>
      </c>
      <c r="T53" s="211">
        <v>1.7090704066530411E-2</v>
      </c>
      <c r="U53" s="211">
        <v>1.2803345314445463E-3</v>
      </c>
      <c r="V53" s="211">
        <v>1</v>
      </c>
      <c r="W53" s="142"/>
    </row>
    <row r="54" spans="1:26" x14ac:dyDescent="0.35">
      <c r="A54" s="142"/>
      <c r="B54" s="173">
        <v>2017</v>
      </c>
      <c r="C54" s="175">
        <v>0.73079207574857619</v>
      </c>
      <c r="D54" s="175">
        <v>4.4303134062401731E-2</v>
      </c>
      <c r="E54" s="175">
        <v>8.1373816428496559E-2</v>
      </c>
      <c r="F54" s="175">
        <v>0.12413961776318089</v>
      </c>
      <c r="G54" s="175">
        <v>1.2356894122031609E-2</v>
      </c>
      <c r="H54" s="175">
        <v>7.0344618753129988E-3</v>
      </c>
      <c r="I54" s="175">
        <v>1</v>
      </c>
      <c r="J54" s="175"/>
      <c r="K54" s="175"/>
      <c r="L54" s="175"/>
      <c r="M54" s="211">
        <v>0.47993897254929363</v>
      </c>
      <c r="N54" s="211">
        <v>0.15355857587086405</v>
      </c>
      <c r="O54" s="211">
        <v>4.6003517230937653E-3</v>
      </c>
      <c r="P54" s="211">
        <v>8.6067339832058051E-3</v>
      </c>
      <c r="Q54" s="211">
        <v>1.7970487870211851E-2</v>
      </c>
      <c r="R54" s="211">
        <v>5.8698158694664758E-3</v>
      </c>
      <c r="S54" s="211">
        <v>0.30796734332599607</v>
      </c>
      <c r="T54" s="211">
        <v>1.9542759978104656E-2</v>
      </c>
      <c r="U54" s="211">
        <v>1.9449588297636934E-3</v>
      </c>
      <c r="V54" s="211">
        <v>1</v>
      </c>
      <c r="W54" s="142"/>
    </row>
    <row r="55" spans="1:26" x14ac:dyDescent="0.35">
      <c r="A55" s="142"/>
      <c r="B55" s="173">
        <v>2018</v>
      </c>
      <c r="C55" s="175">
        <v>0.72819639254346225</v>
      </c>
      <c r="D55" s="175">
        <v>4.5497928068331459E-2</v>
      </c>
      <c r="E55" s="175">
        <v>8.0158989042320564E-2</v>
      </c>
      <c r="F55" s="175">
        <v>0.1257898106870598</v>
      </c>
      <c r="G55" s="175">
        <v>1.4352506252038709E-2</v>
      </c>
      <c r="H55" s="175">
        <v>6.0043734067872371E-3</v>
      </c>
      <c r="I55" s="175">
        <v>1</v>
      </c>
      <c r="J55" s="175"/>
      <c r="K55" s="175"/>
      <c r="L55" s="175"/>
      <c r="M55" s="211">
        <v>0.47770408224904254</v>
      </c>
      <c r="N55" s="211">
        <v>0.15577543401833932</v>
      </c>
      <c r="O55" s="211">
        <v>4.2767569134862819E-3</v>
      </c>
      <c r="P55" s="211">
        <v>7.6353400263370905E-3</v>
      </c>
      <c r="Q55" s="211">
        <v>1.8339313544271683E-2</v>
      </c>
      <c r="R55" s="211">
        <v>5.8956422988172474E-3</v>
      </c>
      <c r="S55" s="211">
        <v>0.30677878052021795</v>
      </c>
      <c r="T55" s="211">
        <v>2.160124678337139E-2</v>
      </c>
      <c r="U55" s="211">
        <v>1.9934036461164871E-3</v>
      </c>
      <c r="V55" s="211">
        <v>1</v>
      </c>
      <c r="W55" s="142"/>
    </row>
    <row r="56" spans="1:26" x14ac:dyDescent="0.35">
      <c r="A56" s="142"/>
      <c r="B56" s="173">
        <v>2019</v>
      </c>
      <c r="C56" s="175">
        <v>0.72374561721678154</v>
      </c>
      <c r="D56" s="175">
        <v>4.6584451698706321E-2</v>
      </c>
      <c r="E56" s="175">
        <v>8.0232136380123317E-2</v>
      </c>
      <c r="F56" s="175">
        <v>0.12765082819489784</v>
      </c>
      <c r="G56" s="175">
        <v>1.5439487365493894E-2</v>
      </c>
      <c r="H56" s="175">
        <v>6.3474791439970986E-3</v>
      </c>
      <c r="I56" s="175">
        <v>1</v>
      </c>
      <c r="J56" s="175"/>
      <c r="K56" s="175"/>
      <c r="L56" s="175"/>
      <c r="M56" s="211">
        <v>0.47463426429694111</v>
      </c>
      <c r="N56" s="211">
        <v>0.16129851287631483</v>
      </c>
      <c r="O56" s="211">
        <v>4.1228388344819247E-3</v>
      </c>
      <c r="P56" s="211">
        <v>7.2663523153185831E-3</v>
      </c>
      <c r="Q56" s="211">
        <v>1.9380969653004475E-2</v>
      </c>
      <c r="R56" s="211">
        <v>5.9726756135896506E-3</v>
      </c>
      <c r="S56" s="211">
        <v>0.30253899165759884</v>
      </c>
      <c r="T56" s="211">
        <v>2.316527626647322E-2</v>
      </c>
      <c r="U56" s="211">
        <v>1.6201184862773546E-3</v>
      </c>
      <c r="V56" s="211">
        <v>1</v>
      </c>
      <c r="W56" s="142"/>
    </row>
    <row r="57" spans="1:26" x14ac:dyDescent="0.35">
      <c r="A57" s="142"/>
      <c r="B57" s="173">
        <v>2020</v>
      </c>
      <c r="C57" s="175">
        <v>0.7217219609125437</v>
      </c>
      <c r="D57" s="175">
        <v>4.8343687904016899E-2</v>
      </c>
      <c r="E57" s="175">
        <v>7.931936514324521E-2</v>
      </c>
      <c r="F57" s="175">
        <v>0.12870689438337904</v>
      </c>
      <c r="G57" s="175">
        <v>1.4852730336796035E-2</v>
      </c>
      <c r="H57" s="175">
        <v>7.0553613200191158E-3</v>
      </c>
      <c r="I57" s="175">
        <v>1</v>
      </c>
      <c r="J57" s="175"/>
      <c r="K57" s="175"/>
      <c r="L57" s="175"/>
      <c r="M57" s="211">
        <v>0.46466031139170461</v>
      </c>
      <c r="N57" s="211">
        <v>0.16599592524586865</v>
      </c>
      <c r="O57" s="211">
        <v>4.2256709510274919E-3</v>
      </c>
      <c r="P57" s="211">
        <v>6.7661040822999726E-3</v>
      </c>
      <c r="Q57" s="211">
        <v>2.0197701033780213E-2</v>
      </c>
      <c r="R57" s="211">
        <v>6.4768468445808285E-3</v>
      </c>
      <c r="S57" s="212">
        <v>0.30314158512966272</v>
      </c>
      <c r="T57" s="211">
        <v>2.4398219181527781E-2</v>
      </c>
      <c r="U57" s="211">
        <v>4.1376361395477528E-3</v>
      </c>
      <c r="V57" s="211">
        <v>1</v>
      </c>
      <c r="W57" s="142"/>
    </row>
    <row r="58" spans="1:26" ht="14.25" customHeight="1" x14ac:dyDescent="0.35">
      <c r="A58" s="142"/>
      <c r="B58" s="173">
        <v>2021</v>
      </c>
      <c r="C58" s="175">
        <v>0.71848986262192938</v>
      </c>
      <c r="D58" s="175">
        <v>4.8924978295286248E-2</v>
      </c>
      <c r="E58" s="175">
        <v>8.2363004953781724E-2</v>
      </c>
      <c r="F58" s="175">
        <v>0.1275981819110362</v>
      </c>
      <c r="G58" s="175">
        <v>1.472090291609213E-2</v>
      </c>
      <c r="H58" s="175">
        <v>7.9030693018742656E-3</v>
      </c>
      <c r="I58" s="175">
        <v>1</v>
      </c>
      <c r="J58" s="175"/>
      <c r="K58" s="175"/>
      <c r="L58" s="175"/>
      <c r="M58" s="211">
        <v>0.45011746080384046</v>
      </c>
      <c r="N58" s="211">
        <v>0.17522087738113476</v>
      </c>
      <c r="O58" s="211">
        <v>4.2005004851641894E-3</v>
      </c>
      <c r="P58" s="211">
        <v>6.2688320310505079E-3</v>
      </c>
      <c r="Q58" s="211">
        <v>1.8908635922578011E-2</v>
      </c>
      <c r="R58" s="211">
        <v>5.9624125427710532E-3</v>
      </c>
      <c r="S58" s="212">
        <v>0.31331392676574232</v>
      </c>
      <c r="T58" s="211">
        <v>2.378581277769266E-2</v>
      </c>
      <c r="U58" s="211">
        <v>2.2215412900260458E-3</v>
      </c>
      <c r="V58" s="211">
        <v>1</v>
      </c>
      <c r="W58" s="142"/>
    </row>
    <row r="59" spans="1:26" ht="14.25" customHeight="1" x14ac:dyDescent="0.35">
      <c r="A59" s="142"/>
      <c r="B59" s="173">
        <v>2022</v>
      </c>
      <c r="C59" s="175">
        <v>0.71875426176868051</v>
      </c>
      <c r="D59" s="175">
        <v>4.907077945424565E-2</v>
      </c>
      <c r="E59" s="175">
        <v>8.0995301206313E-2</v>
      </c>
      <c r="F59" s="175">
        <v>0.12471019972972638</v>
      </c>
      <c r="G59" s="175">
        <v>1.6253610880372929E-2</v>
      </c>
      <c r="H59" s="175">
        <v>1.0215846960661551E-2</v>
      </c>
      <c r="I59" s="175">
        <v>1</v>
      </c>
      <c r="J59" s="175"/>
      <c r="K59" s="175"/>
      <c r="L59" s="175"/>
      <c r="M59" s="211">
        <v>0.45012955776788705</v>
      </c>
      <c r="N59" s="211">
        <v>0.17402893663447352</v>
      </c>
      <c r="O59" s="211">
        <v>4.3020617662009198E-3</v>
      </c>
      <c r="P59" s="211">
        <v>6.2857213702128718E-3</v>
      </c>
      <c r="Q59" s="211">
        <v>1.9625832207193245E-2</v>
      </c>
      <c r="R59" s="211">
        <v>5.9385809395107797E-3</v>
      </c>
      <c r="S59" s="212">
        <v>0.31264954933733369</v>
      </c>
      <c r="T59" s="211">
        <v>2.4510593982072677E-2</v>
      </c>
      <c r="U59" s="211">
        <v>2.5291659951152384E-3</v>
      </c>
      <c r="V59" s="211">
        <v>1</v>
      </c>
      <c r="W59" s="142"/>
    </row>
    <row r="60" spans="1:26" ht="6" customHeight="1" x14ac:dyDescent="0.35">
      <c r="A60" s="142"/>
      <c r="B60" s="142"/>
      <c r="C60" s="142"/>
      <c r="D60" s="142"/>
      <c r="E60" s="142"/>
      <c r="F60" s="142"/>
      <c r="G60" s="142"/>
      <c r="H60" s="142"/>
      <c r="I60" s="142"/>
      <c r="J60" s="142"/>
      <c r="K60" s="142"/>
      <c r="L60" s="142"/>
      <c r="M60" s="142"/>
      <c r="N60" s="142"/>
      <c r="O60" s="142"/>
      <c r="P60" s="142"/>
      <c r="Q60" s="142"/>
      <c r="R60" s="142"/>
      <c r="S60" s="142"/>
      <c r="T60" s="142"/>
      <c r="U60" s="142"/>
      <c r="V60" s="142"/>
      <c r="W60" s="142"/>
    </row>
    <row r="61" spans="1:26" ht="4.8" customHeight="1" x14ac:dyDescent="0.35"/>
    <row r="62" spans="1:26" ht="27" customHeight="1" x14ac:dyDescent="0.35">
      <c r="B62" s="298" t="s">
        <v>466</v>
      </c>
      <c r="C62" s="298"/>
      <c r="D62" s="298"/>
      <c r="E62" s="298"/>
      <c r="F62" s="298"/>
      <c r="G62" s="298"/>
      <c r="H62" s="298"/>
      <c r="I62" s="298"/>
      <c r="J62" s="298"/>
      <c r="K62" s="298"/>
      <c r="L62" s="298"/>
      <c r="M62" s="298"/>
      <c r="N62" s="298"/>
      <c r="O62" s="298"/>
      <c r="P62" s="298"/>
      <c r="Q62" s="298"/>
      <c r="R62" s="298"/>
      <c r="S62" s="298"/>
      <c r="T62" s="298"/>
      <c r="U62" s="298"/>
      <c r="V62" s="298"/>
    </row>
    <row r="63" spans="1:26" ht="16.2" customHeight="1" x14ac:dyDescent="0.35">
      <c r="B63" s="298" t="s">
        <v>422</v>
      </c>
      <c r="C63" s="298"/>
      <c r="D63" s="298"/>
      <c r="E63" s="298"/>
      <c r="F63" s="298"/>
      <c r="G63" s="298"/>
      <c r="H63" s="298"/>
      <c r="I63" s="298"/>
      <c r="J63" s="298"/>
      <c r="K63" s="298"/>
      <c r="L63" s="298"/>
      <c r="M63" s="298"/>
      <c r="N63" s="298"/>
      <c r="O63" s="298"/>
      <c r="P63" s="298"/>
      <c r="Q63" s="298"/>
      <c r="R63" s="298"/>
      <c r="S63" s="298"/>
      <c r="T63" s="298"/>
      <c r="U63" s="298"/>
      <c r="V63" s="298"/>
    </row>
    <row r="64" spans="1:26" x14ac:dyDescent="0.35">
      <c r="X64" s="6"/>
      <c r="Y64" s="6"/>
      <c r="Z64" s="7"/>
    </row>
  </sheetData>
  <mergeCells count="7">
    <mergeCell ref="B63:V63"/>
    <mergeCell ref="B29:V29"/>
    <mergeCell ref="B62:V62"/>
    <mergeCell ref="C5:I5"/>
    <mergeCell ref="M5:V5"/>
    <mergeCell ref="C37:I37"/>
    <mergeCell ref="M37:V37"/>
  </mergeCells>
  <hyperlinks>
    <hyperlink ref="Y1" location="Contents!A1" display="Back to contents" xr:uid="{00000000-0004-0000-0B00-000000000000}"/>
  </hyperlinks>
  <pageMargins left="0.7" right="0.7" top="0.75" bottom="0.75" header="0.3" footer="0.3"/>
  <pageSetup paperSize="9" orientation="landscape" r:id="rId1"/>
  <ignoredErrors>
    <ignoredError sqref="I9:I26"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sheetPr>
  <dimension ref="A1:I48"/>
  <sheetViews>
    <sheetView showGridLines="0" topLeftCell="A25" workbookViewId="0">
      <selection activeCell="F26" sqref="F26"/>
    </sheetView>
  </sheetViews>
  <sheetFormatPr defaultColWidth="8.88671875" defaultRowHeight="15" x14ac:dyDescent="0.35"/>
  <cols>
    <col min="1" max="1" width="0.88671875" style="4" customWidth="1"/>
    <col min="2" max="2" width="32.44140625" style="4" customWidth="1"/>
    <col min="3" max="4" width="13.6640625" style="4" customWidth="1"/>
    <col min="5" max="5" width="0.88671875" style="4" customWidth="1"/>
    <col min="6" max="7" width="8.88671875" style="4"/>
    <col min="8" max="9" width="11.5546875" style="4" customWidth="1"/>
    <col min="10" max="16384" width="8.88671875" style="4"/>
  </cols>
  <sheetData>
    <row r="1" spans="1:9" ht="6" customHeight="1" x14ac:dyDescent="0.35">
      <c r="A1" s="95"/>
      <c r="B1" s="95"/>
      <c r="C1" s="95"/>
      <c r="D1" s="95"/>
      <c r="E1" s="95"/>
      <c r="G1" s="73" t="s">
        <v>400</v>
      </c>
    </row>
    <row r="2" spans="1:9" ht="16.8" customHeight="1" x14ac:dyDescent="0.4">
      <c r="A2" s="95"/>
      <c r="B2" s="213" t="s">
        <v>359</v>
      </c>
      <c r="C2" s="95"/>
      <c r="D2" s="95"/>
      <c r="E2" s="95"/>
    </row>
    <row r="3" spans="1:9" ht="15.6" x14ac:dyDescent="0.35">
      <c r="A3" s="95"/>
      <c r="B3" s="203" t="s">
        <v>467</v>
      </c>
      <c r="C3" s="95"/>
      <c r="D3" s="95"/>
      <c r="E3" s="95"/>
      <c r="H3" s="5"/>
      <c r="I3" s="5"/>
    </row>
    <row r="4" spans="1:9" ht="6" customHeight="1" x14ac:dyDescent="0.35">
      <c r="A4" s="65"/>
      <c r="B4" s="65"/>
      <c r="C4" s="65"/>
      <c r="D4" s="65"/>
      <c r="E4" s="65"/>
      <c r="H4" s="6"/>
      <c r="I4" s="6"/>
    </row>
    <row r="5" spans="1:9" ht="14.4" customHeight="1" x14ac:dyDescent="0.35">
      <c r="A5" s="142"/>
      <c r="B5" s="214" t="s">
        <v>9</v>
      </c>
      <c r="C5" s="214" t="s">
        <v>3</v>
      </c>
      <c r="D5" s="215" t="s">
        <v>49</v>
      </c>
      <c r="E5" s="142"/>
      <c r="H5" s="6"/>
      <c r="I5" s="6"/>
    </row>
    <row r="6" spans="1:9" ht="14.4" customHeight="1" x14ac:dyDescent="0.35">
      <c r="A6" s="142"/>
      <c r="B6" s="216" t="s">
        <v>234</v>
      </c>
      <c r="C6" s="217">
        <v>70666</v>
      </c>
      <c r="D6" s="218">
        <v>0.87610805985692852</v>
      </c>
      <c r="E6" s="142"/>
      <c r="H6" s="8"/>
      <c r="I6" s="8"/>
    </row>
    <row r="7" spans="1:9" ht="14.4" customHeight="1" x14ac:dyDescent="0.35">
      <c r="A7" s="142"/>
      <c r="B7" s="216" t="s">
        <v>235</v>
      </c>
      <c r="C7" s="217">
        <v>9682</v>
      </c>
      <c r="D7" s="218">
        <v>0.12003620178777322</v>
      </c>
      <c r="E7" s="142"/>
      <c r="H7" s="6"/>
      <c r="I7" s="6"/>
    </row>
    <row r="8" spans="1:9" ht="14.25" customHeight="1" x14ac:dyDescent="0.35">
      <c r="A8" s="142"/>
      <c r="B8" s="219" t="s">
        <v>236</v>
      </c>
      <c r="C8" s="220">
        <v>311</v>
      </c>
      <c r="D8" s="221">
        <v>3.855738355298231E-3</v>
      </c>
      <c r="E8" s="142"/>
      <c r="H8" s="8"/>
      <c r="I8" s="8"/>
    </row>
    <row r="9" spans="1:9" ht="14.25" customHeight="1" x14ac:dyDescent="0.35">
      <c r="A9" s="142"/>
      <c r="B9" s="222" t="s">
        <v>233</v>
      </c>
      <c r="C9" s="217">
        <v>80659</v>
      </c>
      <c r="D9" s="218">
        <v>1</v>
      </c>
      <c r="E9" s="142"/>
    </row>
    <row r="10" spans="1:9" ht="6" customHeight="1" x14ac:dyDescent="0.35">
      <c r="A10" s="142"/>
      <c r="B10" s="219"/>
      <c r="C10" s="220"/>
      <c r="D10" s="218"/>
      <c r="E10" s="142"/>
    </row>
    <row r="11" spans="1:9" ht="14.4" customHeight="1" x14ac:dyDescent="0.35">
      <c r="A11" s="142"/>
      <c r="B11" s="223" t="s">
        <v>406</v>
      </c>
      <c r="C11" s="217">
        <v>4079</v>
      </c>
      <c r="D11" s="218">
        <v>0.42129725263375334</v>
      </c>
      <c r="E11" s="142"/>
    </row>
    <row r="12" spans="1:9" ht="14.4" customHeight="1" x14ac:dyDescent="0.35">
      <c r="A12" s="142"/>
      <c r="B12" s="223" t="s">
        <v>73</v>
      </c>
      <c r="C12" s="217">
        <v>1593</v>
      </c>
      <c r="D12" s="218">
        <v>0.16453212146250776</v>
      </c>
      <c r="E12" s="142"/>
    </row>
    <row r="13" spans="1:9" ht="14.4" customHeight="1" x14ac:dyDescent="0.35">
      <c r="A13" s="142"/>
      <c r="B13" s="223" t="s">
        <v>407</v>
      </c>
      <c r="C13" s="217">
        <v>1574</v>
      </c>
      <c r="D13" s="218">
        <v>0.1625697170006197</v>
      </c>
      <c r="E13" s="142"/>
    </row>
    <row r="14" spans="1:9" ht="14.4" customHeight="1" x14ac:dyDescent="0.35">
      <c r="A14" s="142"/>
      <c r="B14" s="223" t="s">
        <v>74</v>
      </c>
      <c r="C14" s="217">
        <v>1190</v>
      </c>
      <c r="D14" s="218">
        <v>0.1229084899814088</v>
      </c>
      <c r="E14" s="142"/>
    </row>
    <row r="15" spans="1:9" ht="14.4" customHeight="1" x14ac:dyDescent="0.35">
      <c r="A15" s="142"/>
      <c r="B15" s="223" t="s">
        <v>78</v>
      </c>
      <c r="C15" s="217">
        <v>509</v>
      </c>
      <c r="D15" s="218">
        <v>5.2571782689526954E-2</v>
      </c>
      <c r="E15" s="142"/>
    </row>
    <row r="16" spans="1:9" ht="14.4" customHeight="1" x14ac:dyDescent="0.35">
      <c r="A16" s="142"/>
      <c r="B16" s="223" t="s">
        <v>75</v>
      </c>
      <c r="C16" s="217">
        <v>501</v>
      </c>
      <c r="D16" s="218">
        <v>5.1745507126626733E-2</v>
      </c>
      <c r="E16" s="142"/>
    </row>
    <row r="17" spans="1:9" ht="14.4" customHeight="1" x14ac:dyDescent="0.35">
      <c r="A17" s="142"/>
      <c r="B17" s="223" t="s">
        <v>237</v>
      </c>
      <c r="C17" s="217">
        <v>131</v>
      </c>
      <c r="D17" s="218">
        <v>1.3530262342491221E-2</v>
      </c>
      <c r="E17" s="142"/>
    </row>
    <row r="18" spans="1:9" ht="14.4" customHeight="1" x14ac:dyDescent="0.35">
      <c r="A18" s="142"/>
      <c r="B18" s="223" t="s">
        <v>76</v>
      </c>
      <c r="C18" s="217">
        <v>65</v>
      </c>
      <c r="D18" s="218">
        <v>6.7134889485643461E-3</v>
      </c>
      <c r="E18" s="142"/>
    </row>
    <row r="19" spans="1:9" ht="14.4" customHeight="1" x14ac:dyDescent="0.35">
      <c r="A19" s="142"/>
      <c r="B19" s="223" t="s">
        <v>77</v>
      </c>
      <c r="C19" s="217">
        <v>40</v>
      </c>
      <c r="D19" s="218">
        <v>4.1313778145011361E-3</v>
      </c>
      <c r="E19" s="142"/>
    </row>
    <row r="20" spans="1:9" ht="4.8" customHeight="1" x14ac:dyDescent="0.35">
      <c r="A20" s="142"/>
      <c r="B20" s="142"/>
      <c r="C20" s="142"/>
      <c r="D20" s="142"/>
      <c r="E20" s="142"/>
    </row>
    <row r="21" spans="1:9" x14ac:dyDescent="0.35">
      <c r="A21" s="142"/>
      <c r="B21" s="224" t="s">
        <v>238</v>
      </c>
      <c r="C21" s="174">
        <v>9682</v>
      </c>
      <c r="D21" s="218">
        <v>1</v>
      </c>
      <c r="E21" s="142"/>
    </row>
    <row r="22" spans="1:9" ht="6" customHeight="1" x14ac:dyDescent="0.35">
      <c r="A22" s="142"/>
      <c r="B22" s="142"/>
      <c r="C22" s="142"/>
      <c r="D22" s="142"/>
      <c r="E22" s="142"/>
    </row>
    <row r="23" spans="1:9" ht="17.399999999999999" customHeight="1" x14ac:dyDescent="0.35">
      <c r="B23" s="113" t="s">
        <v>468</v>
      </c>
    </row>
    <row r="25" spans="1:9" ht="6" customHeight="1" x14ac:dyDescent="0.35">
      <c r="A25" s="53"/>
      <c r="B25" s="95"/>
      <c r="C25" s="53"/>
      <c r="D25" s="53"/>
      <c r="E25" s="53"/>
    </row>
    <row r="26" spans="1:9" ht="18.600000000000001" x14ac:dyDescent="0.4">
      <c r="A26" s="53"/>
      <c r="B26" s="213" t="s">
        <v>437</v>
      </c>
      <c r="C26" s="53"/>
      <c r="D26" s="53"/>
      <c r="E26" s="53"/>
    </row>
    <row r="27" spans="1:9" x14ac:dyDescent="0.35">
      <c r="A27" s="53"/>
      <c r="B27" s="203" t="s">
        <v>467</v>
      </c>
      <c r="C27" s="53"/>
      <c r="D27" s="53"/>
      <c r="E27" s="53"/>
    </row>
    <row r="28" spans="1:9" ht="6" customHeight="1" x14ac:dyDescent="0.35">
      <c r="A28" s="65"/>
      <c r="B28" s="65"/>
      <c r="C28" s="65"/>
      <c r="D28" s="65"/>
      <c r="E28" s="65"/>
      <c r="H28" s="6"/>
      <c r="I28" s="6"/>
    </row>
    <row r="29" spans="1:9" ht="39.6" x14ac:dyDescent="0.35">
      <c r="A29" s="125"/>
      <c r="B29" s="225" t="s">
        <v>53</v>
      </c>
      <c r="C29" s="215" t="s">
        <v>48</v>
      </c>
      <c r="D29" s="226" t="s">
        <v>239</v>
      </c>
      <c r="E29" s="125"/>
      <c r="H29" s="6"/>
      <c r="I29" s="6"/>
    </row>
    <row r="30" spans="1:9" x14ac:dyDescent="0.35">
      <c r="A30" s="125"/>
      <c r="B30" s="224" t="s">
        <v>408</v>
      </c>
      <c r="C30" s="174">
        <v>1336</v>
      </c>
      <c r="D30" s="218">
        <v>0.13798801900433794</v>
      </c>
      <c r="E30" s="125"/>
      <c r="H30" s="6"/>
      <c r="I30" s="6"/>
    </row>
    <row r="31" spans="1:9" x14ac:dyDescent="0.35">
      <c r="A31" s="125"/>
      <c r="B31" s="224" t="s">
        <v>83</v>
      </c>
      <c r="C31" s="174">
        <v>830</v>
      </c>
      <c r="D31" s="218">
        <v>8.5726089650898576E-2</v>
      </c>
      <c r="E31" s="125"/>
      <c r="H31" s="6"/>
      <c r="I31" s="6"/>
    </row>
    <row r="32" spans="1:9" x14ac:dyDescent="0.35">
      <c r="A32" s="125"/>
      <c r="B32" s="224" t="s">
        <v>85</v>
      </c>
      <c r="C32" s="174">
        <v>752</v>
      </c>
      <c r="D32" s="218">
        <v>7.7669902912621352E-2</v>
      </c>
      <c r="E32" s="125"/>
      <c r="H32" s="6"/>
      <c r="I32" s="6"/>
    </row>
    <row r="33" spans="1:9" x14ac:dyDescent="0.35">
      <c r="A33" s="125"/>
      <c r="B33" s="224" t="s">
        <v>81</v>
      </c>
      <c r="C33" s="174">
        <v>632</v>
      </c>
      <c r="D33" s="218">
        <v>6.527576946911795E-2</v>
      </c>
      <c r="E33" s="125"/>
      <c r="H33" s="6"/>
      <c r="I33" s="6"/>
    </row>
    <row r="34" spans="1:9" x14ac:dyDescent="0.35">
      <c r="A34" s="125"/>
      <c r="B34" s="224" t="s">
        <v>82</v>
      </c>
      <c r="C34" s="174">
        <v>414</v>
      </c>
      <c r="D34" s="218">
        <v>4.2759760380086761E-2</v>
      </c>
      <c r="E34" s="125"/>
      <c r="H34" s="6"/>
      <c r="I34" s="6"/>
    </row>
    <row r="35" spans="1:9" x14ac:dyDescent="0.35">
      <c r="A35" s="125"/>
      <c r="B35" s="224" t="s">
        <v>86</v>
      </c>
      <c r="C35" s="174">
        <v>395</v>
      </c>
      <c r="D35" s="218">
        <v>4.0797355918198719E-2</v>
      </c>
      <c r="E35" s="125"/>
      <c r="H35" s="6"/>
      <c r="I35" s="6"/>
    </row>
    <row r="36" spans="1:9" x14ac:dyDescent="0.35">
      <c r="A36" s="125"/>
      <c r="B36" s="224" t="s">
        <v>80</v>
      </c>
      <c r="C36" s="174">
        <v>277</v>
      </c>
      <c r="D36" s="218">
        <v>2.8609791365420367E-2</v>
      </c>
      <c r="E36" s="125"/>
      <c r="H36" s="6"/>
      <c r="I36" s="6"/>
    </row>
    <row r="37" spans="1:9" x14ac:dyDescent="0.35">
      <c r="A37" s="125"/>
      <c r="B37" s="224" t="s">
        <v>79</v>
      </c>
      <c r="C37" s="174">
        <v>257</v>
      </c>
      <c r="D37" s="218">
        <v>2.6544102458169801E-2</v>
      </c>
      <c r="E37" s="125"/>
      <c r="H37" s="6"/>
      <c r="I37" s="6"/>
    </row>
    <row r="38" spans="1:9" ht="14.25" customHeight="1" x14ac:dyDescent="0.35">
      <c r="A38" s="125"/>
      <c r="B38" s="224" t="s">
        <v>84</v>
      </c>
      <c r="C38" s="174">
        <v>248</v>
      </c>
      <c r="D38" s="218">
        <v>2.5614542449907043E-2</v>
      </c>
      <c r="E38" s="125"/>
    </row>
    <row r="39" spans="1:9" ht="15" customHeight="1" x14ac:dyDescent="0.35">
      <c r="A39" s="125"/>
      <c r="B39" s="224" t="s">
        <v>438</v>
      </c>
      <c r="C39" s="174">
        <v>236</v>
      </c>
      <c r="D39" s="218">
        <v>2.4375129105556705E-2</v>
      </c>
      <c r="E39" s="125"/>
    </row>
    <row r="40" spans="1:9" ht="6" customHeight="1" x14ac:dyDescent="0.35">
      <c r="A40" s="125"/>
      <c r="B40" s="142"/>
      <c r="C40" s="142"/>
      <c r="D40" s="142"/>
      <c r="E40" s="125"/>
    </row>
    <row r="41" spans="1:9" ht="14.25" customHeight="1" x14ac:dyDescent="0.35">
      <c r="A41" s="125"/>
      <c r="B41" s="142" t="s">
        <v>409</v>
      </c>
      <c r="C41" s="174">
        <v>4305</v>
      </c>
      <c r="D41" s="218">
        <v>0.44463953728568478</v>
      </c>
      <c r="E41" s="125"/>
    </row>
    <row r="42" spans="1:9" ht="14.25" customHeight="1" x14ac:dyDescent="0.35">
      <c r="A42" s="125"/>
      <c r="B42" s="224" t="s">
        <v>238</v>
      </c>
      <c r="C42" s="174">
        <v>9682</v>
      </c>
      <c r="D42" s="218">
        <v>1</v>
      </c>
      <c r="E42" s="125"/>
    </row>
    <row r="43" spans="1:9" ht="6" customHeight="1" x14ac:dyDescent="0.35">
      <c r="A43" s="125"/>
      <c r="B43" s="125"/>
      <c r="C43" s="125"/>
      <c r="D43" s="125"/>
      <c r="E43" s="125"/>
    </row>
    <row r="44" spans="1:9" ht="14.25" customHeight="1" x14ac:dyDescent="0.35">
      <c r="A44" s="61"/>
      <c r="B44" s="61"/>
      <c r="C44" s="61"/>
      <c r="D44" s="61"/>
      <c r="E44" s="61"/>
    </row>
    <row r="45" spans="1:9" ht="17.399999999999999" customHeight="1" x14ac:dyDescent="0.35">
      <c r="B45" s="113" t="s">
        <v>469</v>
      </c>
    </row>
    <row r="47" spans="1:9" x14ac:dyDescent="0.35">
      <c r="C47" s="6"/>
    </row>
    <row r="48" spans="1:9" x14ac:dyDescent="0.35">
      <c r="C48" s="7"/>
    </row>
  </sheetData>
  <hyperlinks>
    <hyperlink ref="G1" location="Contents!A1" display="Back to contents" xr:uid="{00000000-0004-0000-0C00-000000000000}"/>
  </hyperlinks>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sheetPr>
  <dimension ref="A1:Y161"/>
  <sheetViews>
    <sheetView showGridLines="0" zoomScaleNormal="100" zoomScaleSheetLayoutView="70" zoomScalePageLayoutView="70" workbookViewId="0">
      <selection activeCell="G2" sqref="G2"/>
    </sheetView>
  </sheetViews>
  <sheetFormatPr defaultColWidth="8.88671875" defaultRowHeight="15" x14ac:dyDescent="0.35"/>
  <cols>
    <col min="1" max="1" width="1.44140625" style="25" customWidth="1"/>
    <col min="2" max="2" width="16.33203125" style="25" customWidth="1"/>
    <col min="3" max="4" width="13" style="25" customWidth="1"/>
    <col min="5" max="5" width="17.77734375" style="25" bestFit="1" customWidth="1"/>
    <col min="6" max="6" width="1.44140625" style="25" customWidth="1"/>
    <col min="7" max="9" width="9.6640625" style="25" customWidth="1"/>
    <col min="10" max="16384" width="8.88671875" style="25"/>
  </cols>
  <sheetData>
    <row r="1" spans="1:11" ht="6" customHeight="1" x14ac:dyDescent="0.35">
      <c r="A1" s="29"/>
      <c r="B1" s="29"/>
      <c r="C1" s="29"/>
      <c r="D1" s="29"/>
      <c r="E1" s="29"/>
      <c r="F1" s="29"/>
    </row>
    <row r="2" spans="1:11" ht="41.4" customHeight="1" x14ac:dyDescent="0.35">
      <c r="A2" s="29"/>
      <c r="B2" s="306" t="s">
        <v>472</v>
      </c>
      <c r="C2" s="306"/>
      <c r="D2" s="306"/>
      <c r="E2" s="306"/>
      <c r="F2" s="29"/>
      <c r="H2" s="73" t="s">
        <v>400</v>
      </c>
    </row>
    <row r="3" spans="1:11" s="231" customFormat="1" ht="15" customHeight="1" x14ac:dyDescent="0.3">
      <c r="A3" s="137"/>
      <c r="B3" s="137" t="s">
        <v>473</v>
      </c>
      <c r="C3" s="137"/>
      <c r="D3" s="137"/>
      <c r="E3" s="137"/>
      <c r="F3" s="137"/>
    </row>
    <row r="4" spans="1:11" s="231" customFormat="1" ht="6" customHeight="1" x14ac:dyDescent="0.3">
      <c r="A4" s="137"/>
      <c r="B4" s="137"/>
      <c r="C4" s="137"/>
      <c r="D4" s="137"/>
      <c r="E4" s="137"/>
      <c r="F4" s="137"/>
    </row>
    <row r="5" spans="1:11" x14ac:dyDescent="0.35">
      <c r="A5" s="144"/>
      <c r="B5" s="227" t="s">
        <v>439</v>
      </c>
      <c r="C5" s="228" t="s">
        <v>440</v>
      </c>
      <c r="D5" s="228" t="s">
        <v>441</v>
      </c>
      <c r="E5" s="179" t="s">
        <v>442</v>
      </c>
      <c r="F5" s="144"/>
    </row>
    <row r="6" spans="1:11" x14ac:dyDescent="0.35">
      <c r="A6" s="144"/>
      <c r="B6" s="229" t="s">
        <v>143</v>
      </c>
      <c r="C6" s="230">
        <v>641</v>
      </c>
      <c r="D6" s="230">
        <v>1095</v>
      </c>
      <c r="E6" s="175">
        <v>1.7082683307332294</v>
      </c>
      <c r="F6" s="336"/>
      <c r="G6" s="66"/>
    </row>
    <row r="7" spans="1:11" x14ac:dyDescent="0.35">
      <c r="A7" s="144"/>
      <c r="B7" s="229" t="s">
        <v>114</v>
      </c>
      <c r="C7" s="230">
        <v>578</v>
      </c>
      <c r="D7" s="230">
        <v>948</v>
      </c>
      <c r="E7" s="175">
        <v>1.6401384083044983</v>
      </c>
      <c r="F7" s="336"/>
      <c r="G7" s="66"/>
    </row>
    <row r="8" spans="1:11" x14ac:dyDescent="0.35">
      <c r="A8" s="144"/>
      <c r="B8" s="229" t="s">
        <v>147</v>
      </c>
      <c r="C8" s="230">
        <v>403</v>
      </c>
      <c r="D8" s="230">
        <v>655</v>
      </c>
      <c r="E8" s="175">
        <v>1.6253101736972704</v>
      </c>
      <c r="F8" s="336"/>
      <c r="G8" s="66"/>
    </row>
    <row r="9" spans="1:11" x14ac:dyDescent="0.35">
      <c r="A9" s="144"/>
      <c r="B9" s="229" t="s">
        <v>184</v>
      </c>
      <c r="C9" s="230">
        <v>946</v>
      </c>
      <c r="D9" s="230">
        <v>1507</v>
      </c>
      <c r="E9" s="175">
        <v>1.5930232558139534</v>
      </c>
      <c r="F9" s="336"/>
      <c r="G9" s="66"/>
    </row>
    <row r="10" spans="1:11" x14ac:dyDescent="0.35">
      <c r="A10" s="144"/>
      <c r="B10" s="229" t="s">
        <v>118</v>
      </c>
      <c r="C10" s="230">
        <v>241</v>
      </c>
      <c r="D10" s="230">
        <v>376</v>
      </c>
      <c r="E10" s="175">
        <v>1.5601659751037344</v>
      </c>
      <c r="F10" s="336"/>
      <c r="G10" s="66"/>
    </row>
    <row r="11" spans="1:11" x14ac:dyDescent="0.35">
      <c r="A11" s="144"/>
      <c r="B11" s="229" t="s">
        <v>93</v>
      </c>
      <c r="C11" s="230">
        <v>229</v>
      </c>
      <c r="D11" s="230">
        <v>353</v>
      </c>
      <c r="E11" s="175">
        <v>1.5414847161572052</v>
      </c>
      <c r="F11" s="336"/>
      <c r="G11" s="66"/>
    </row>
    <row r="12" spans="1:11" x14ac:dyDescent="0.35">
      <c r="A12" s="144"/>
      <c r="B12" s="229" t="s">
        <v>110</v>
      </c>
      <c r="C12" s="230">
        <v>738</v>
      </c>
      <c r="D12" s="230">
        <v>1127</v>
      </c>
      <c r="E12" s="175">
        <v>1.52710027100271</v>
      </c>
      <c r="F12" s="144"/>
      <c r="G12" s="67"/>
      <c r="H12" s="68"/>
      <c r="I12" s="68"/>
      <c r="J12" s="68"/>
      <c r="K12" s="69"/>
    </row>
    <row r="13" spans="1:11" x14ac:dyDescent="0.35">
      <c r="A13" s="144"/>
      <c r="B13" s="229" t="s">
        <v>144</v>
      </c>
      <c r="C13" s="230">
        <v>194</v>
      </c>
      <c r="D13" s="230">
        <v>293</v>
      </c>
      <c r="E13" s="175">
        <v>1.5103092783505154</v>
      </c>
      <c r="F13" s="336"/>
      <c r="G13" s="66"/>
    </row>
    <row r="14" spans="1:11" x14ac:dyDescent="0.35">
      <c r="A14" s="144"/>
      <c r="B14" s="229" t="s">
        <v>89</v>
      </c>
      <c r="C14" s="230">
        <v>780</v>
      </c>
      <c r="D14" s="230">
        <v>1154</v>
      </c>
      <c r="E14" s="175">
        <v>1.4794871794871796</v>
      </c>
      <c r="F14" s="336"/>
      <c r="G14" s="66"/>
    </row>
    <row r="15" spans="1:11" x14ac:dyDescent="0.35">
      <c r="A15" s="144"/>
      <c r="B15" s="229" t="s">
        <v>192</v>
      </c>
      <c r="C15" s="230">
        <v>396</v>
      </c>
      <c r="D15" s="230">
        <v>572</v>
      </c>
      <c r="E15" s="175">
        <v>1.4444444444444444</v>
      </c>
      <c r="F15" s="336"/>
      <c r="G15" s="66"/>
    </row>
    <row r="16" spans="1:11" x14ac:dyDescent="0.35">
      <c r="A16" s="144"/>
      <c r="B16" s="229" t="s">
        <v>136</v>
      </c>
      <c r="C16" s="230">
        <v>653</v>
      </c>
      <c r="D16" s="230">
        <v>932</v>
      </c>
      <c r="E16" s="175">
        <v>1.4272588055130169</v>
      </c>
      <c r="F16" s="336"/>
      <c r="G16" s="66"/>
    </row>
    <row r="17" spans="1:7" x14ac:dyDescent="0.35">
      <c r="A17" s="144"/>
      <c r="B17" s="229" t="s">
        <v>98</v>
      </c>
      <c r="C17" s="230">
        <v>509</v>
      </c>
      <c r="D17" s="230">
        <v>726</v>
      </c>
      <c r="E17" s="175">
        <v>1.4263261296660117</v>
      </c>
      <c r="F17" s="336"/>
      <c r="G17" s="66"/>
    </row>
    <row r="18" spans="1:7" x14ac:dyDescent="0.35">
      <c r="A18" s="144"/>
      <c r="B18" s="229" t="s">
        <v>97</v>
      </c>
      <c r="C18" s="230">
        <v>371</v>
      </c>
      <c r="D18" s="230">
        <v>508</v>
      </c>
      <c r="E18" s="175">
        <v>1.3692722371967656</v>
      </c>
      <c r="F18" s="336"/>
      <c r="G18" s="66"/>
    </row>
    <row r="19" spans="1:7" x14ac:dyDescent="0.35">
      <c r="A19" s="144"/>
      <c r="B19" s="229" t="s">
        <v>103</v>
      </c>
      <c r="C19" s="230">
        <v>534</v>
      </c>
      <c r="D19" s="230">
        <v>731</v>
      </c>
      <c r="E19" s="175">
        <v>1.3689138576779025</v>
      </c>
      <c r="F19" s="336"/>
      <c r="G19" s="66"/>
    </row>
    <row r="20" spans="1:7" x14ac:dyDescent="0.35">
      <c r="A20" s="144"/>
      <c r="B20" s="229" t="s">
        <v>122</v>
      </c>
      <c r="C20" s="230">
        <v>996</v>
      </c>
      <c r="D20" s="230">
        <v>1357</v>
      </c>
      <c r="E20" s="175">
        <v>1.3624497991967872</v>
      </c>
      <c r="F20" s="336"/>
      <c r="G20" s="66"/>
    </row>
    <row r="21" spans="1:7" x14ac:dyDescent="0.35">
      <c r="A21" s="144"/>
      <c r="B21" s="229" t="s">
        <v>178</v>
      </c>
      <c r="C21" s="230">
        <v>265</v>
      </c>
      <c r="D21" s="230">
        <v>361</v>
      </c>
      <c r="E21" s="175">
        <v>1.3622641509433961</v>
      </c>
      <c r="F21" s="336"/>
      <c r="G21" s="66"/>
    </row>
    <row r="22" spans="1:7" x14ac:dyDescent="0.35">
      <c r="A22" s="144"/>
      <c r="B22" s="229" t="s">
        <v>182</v>
      </c>
      <c r="C22" s="230">
        <v>373</v>
      </c>
      <c r="D22" s="230">
        <v>508</v>
      </c>
      <c r="E22" s="175">
        <v>1.3619302949061662</v>
      </c>
      <c r="F22" s="336"/>
      <c r="G22" s="66"/>
    </row>
    <row r="23" spans="1:7" x14ac:dyDescent="0.35">
      <c r="A23" s="144"/>
      <c r="B23" s="229" t="s">
        <v>162</v>
      </c>
      <c r="C23" s="230">
        <v>1600</v>
      </c>
      <c r="D23" s="230">
        <v>2084</v>
      </c>
      <c r="E23" s="175">
        <v>1.3025</v>
      </c>
      <c r="F23" s="336"/>
      <c r="G23" s="66"/>
    </row>
    <row r="24" spans="1:7" x14ac:dyDescent="0.35">
      <c r="A24" s="144"/>
      <c r="B24" s="229" t="s">
        <v>180</v>
      </c>
      <c r="C24" s="230">
        <v>926</v>
      </c>
      <c r="D24" s="230">
        <v>1197</v>
      </c>
      <c r="E24" s="175">
        <v>1.2926565874730021</v>
      </c>
      <c r="F24" s="336"/>
      <c r="G24" s="66"/>
    </row>
    <row r="25" spans="1:7" x14ac:dyDescent="0.35">
      <c r="A25" s="144"/>
      <c r="B25" s="229" t="s">
        <v>139</v>
      </c>
      <c r="C25" s="230">
        <v>478</v>
      </c>
      <c r="D25" s="230">
        <v>610</v>
      </c>
      <c r="E25" s="175">
        <v>1.2761506276150627</v>
      </c>
      <c r="F25" s="336"/>
      <c r="G25" s="66"/>
    </row>
    <row r="26" spans="1:7" x14ac:dyDescent="0.35">
      <c r="A26" s="144"/>
      <c r="B26" s="229" t="s">
        <v>161</v>
      </c>
      <c r="C26" s="230">
        <v>719</v>
      </c>
      <c r="D26" s="230">
        <v>894</v>
      </c>
      <c r="E26" s="175">
        <v>1.2433936022253129</v>
      </c>
      <c r="F26" s="336"/>
      <c r="G26" s="66"/>
    </row>
    <row r="27" spans="1:7" x14ac:dyDescent="0.35">
      <c r="A27" s="144"/>
      <c r="B27" s="229" t="s">
        <v>105</v>
      </c>
      <c r="C27" s="230">
        <v>528</v>
      </c>
      <c r="D27" s="230">
        <v>652</v>
      </c>
      <c r="E27" s="175">
        <v>1.2348484848484849</v>
      </c>
      <c r="F27" s="336"/>
      <c r="G27" s="66"/>
    </row>
    <row r="28" spans="1:7" x14ac:dyDescent="0.35">
      <c r="A28" s="144"/>
      <c r="B28" s="229" t="s">
        <v>95</v>
      </c>
      <c r="C28" s="230">
        <v>789</v>
      </c>
      <c r="D28" s="230">
        <v>962</v>
      </c>
      <c r="E28" s="175">
        <v>1.2192648922686946</v>
      </c>
      <c r="F28" s="336"/>
      <c r="G28" s="66"/>
    </row>
    <row r="29" spans="1:7" x14ac:dyDescent="0.35">
      <c r="A29" s="144"/>
      <c r="B29" s="229" t="s">
        <v>138</v>
      </c>
      <c r="C29" s="230">
        <v>369</v>
      </c>
      <c r="D29" s="230">
        <v>448</v>
      </c>
      <c r="E29" s="175">
        <v>1.2140921409214092</v>
      </c>
      <c r="F29" s="144"/>
    </row>
    <row r="30" spans="1:7" x14ac:dyDescent="0.35">
      <c r="A30" s="144"/>
      <c r="B30" s="229" t="s">
        <v>160</v>
      </c>
      <c r="C30" s="230">
        <v>576</v>
      </c>
      <c r="D30" s="230">
        <v>694</v>
      </c>
      <c r="E30" s="175">
        <v>1.2048611111111112</v>
      </c>
      <c r="F30" s="336"/>
      <c r="G30" s="66"/>
    </row>
    <row r="31" spans="1:7" x14ac:dyDescent="0.35">
      <c r="A31" s="144"/>
      <c r="B31" s="229" t="s">
        <v>165</v>
      </c>
      <c r="C31" s="230">
        <v>903</v>
      </c>
      <c r="D31" s="230">
        <v>1082</v>
      </c>
      <c r="E31" s="175">
        <v>1.1982281284606866</v>
      </c>
      <c r="F31" s="336"/>
      <c r="G31" s="66"/>
    </row>
    <row r="32" spans="1:7" x14ac:dyDescent="0.35">
      <c r="A32" s="144"/>
      <c r="B32" s="229" t="s">
        <v>135</v>
      </c>
      <c r="C32" s="230">
        <v>985</v>
      </c>
      <c r="D32" s="230">
        <v>1141</v>
      </c>
      <c r="E32" s="175">
        <v>1.1583756345177665</v>
      </c>
      <c r="F32" s="336"/>
      <c r="G32" s="66"/>
    </row>
    <row r="33" spans="1:7" x14ac:dyDescent="0.35">
      <c r="A33" s="144"/>
      <c r="B33" s="229" t="s">
        <v>168</v>
      </c>
      <c r="C33" s="230">
        <v>892</v>
      </c>
      <c r="D33" s="230">
        <v>1030</v>
      </c>
      <c r="E33" s="175">
        <v>1.1547085201793721</v>
      </c>
      <c r="F33" s="336"/>
      <c r="G33" s="66"/>
    </row>
    <row r="34" spans="1:7" x14ac:dyDescent="0.35">
      <c r="A34" s="144"/>
      <c r="B34" s="229" t="s">
        <v>101</v>
      </c>
      <c r="C34" s="230">
        <v>867</v>
      </c>
      <c r="D34" s="230">
        <v>999</v>
      </c>
      <c r="E34" s="175">
        <v>1.1522491349480968</v>
      </c>
      <c r="F34" s="336"/>
      <c r="G34" s="66"/>
    </row>
    <row r="35" spans="1:7" x14ac:dyDescent="0.35">
      <c r="A35" s="144"/>
      <c r="B35" s="229" t="s">
        <v>175</v>
      </c>
      <c r="C35" s="230">
        <v>662</v>
      </c>
      <c r="D35" s="230">
        <v>753</v>
      </c>
      <c r="E35" s="175">
        <v>1.1374622356495467</v>
      </c>
      <c r="F35" s="336"/>
      <c r="G35" s="66"/>
    </row>
    <row r="36" spans="1:7" x14ac:dyDescent="0.35">
      <c r="A36" s="144"/>
      <c r="B36" s="229" t="s">
        <v>166</v>
      </c>
      <c r="C36" s="230">
        <v>458</v>
      </c>
      <c r="D36" s="230">
        <v>509</v>
      </c>
      <c r="E36" s="175">
        <v>1.1113537117903931</v>
      </c>
      <c r="F36" s="336"/>
      <c r="G36" s="66"/>
    </row>
    <row r="37" spans="1:7" x14ac:dyDescent="0.35">
      <c r="A37" s="144"/>
      <c r="B37" s="229" t="s">
        <v>100</v>
      </c>
      <c r="C37" s="230">
        <v>409</v>
      </c>
      <c r="D37" s="230">
        <v>454</v>
      </c>
      <c r="E37" s="175">
        <v>1.1100244498777505</v>
      </c>
      <c r="F37" s="336"/>
      <c r="G37" s="66"/>
    </row>
    <row r="38" spans="1:7" x14ac:dyDescent="0.35">
      <c r="A38" s="144"/>
      <c r="B38" s="229" t="s">
        <v>128</v>
      </c>
      <c r="C38" s="230">
        <v>436</v>
      </c>
      <c r="D38" s="230">
        <v>481</v>
      </c>
      <c r="E38" s="175">
        <v>1.1032110091743119</v>
      </c>
      <c r="F38" s="336"/>
      <c r="G38" s="66"/>
    </row>
    <row r="39" spans="1:7" x14ac:dyDescent="0.35">
      <c r="A39" s="144"/>
      <c r="B39" s="229" t="s">
        <v>410</v>
      </c>
      <c r="C39" s="230">
        <v>1007</v>
      </c>
      <c r="D39" s="230">
        <v>1110</v>
      </c>
      <c r="E39" s="175">
        <v>1.102284011916584</v>
      </c>
      <c r="F39" s="336"/>
      <c r="G39" s="66"/>
    </row>
    <row r="40" spans="1:7" x14ac:dyDescent="0.35">
      <c r="A40" s="144"/>
      <c r="B40" s="229" t="s">
        <v>142</v>
      </c>
      <c r="C40" s="230">
        <v>495</v>
      </c>
      <c r="D40" s="230">
        <v>544</v>
      </c>
      <c r="E40" s="175">
        <v>1.098989898989899</v>
      </c>
      <c r="F40" s="336"/>
      <c r="G40" s="66"/>
    </row>
    <row r="41" spans="1:7" x14ac:dyDescent="0.35">
      <c r="A41" s="144"/>
      <c r="B41" s="229" t="s">
        <v>190</v>
      </c>
      <c r="C41" s="230">
        <v>729</v>
      </c>
      <c r="D41" s="230">
        <v>796</v>
      </c>
      <c r="E41" s="175">
        <v>1.0919067215363512</v>
      </c>
      <c r="F41" s="336"/>
      <c r="G41" s="66"/>
    </row>
    <row r="42" spans="1:7" x14ac:dyDescent="0.35">
      <c r="A42" s="144"/>
      <c r="B42" s="229" t="s">
        <v>116</v>
      </c>
      <c r="C42" s="230">
        <v>346</v>
      </c>
      <c r="D42" s="230">
        <v>377</v>
      </c>
      <c r="E42" s="175">
        <v>1.0895953757225434</v>
      </c>
      <c r="F42" s="336"/>
      <c r="G42" s="66"/>
    </row>
    <row r="43" spans="1:7" x14ac:dyDescent="0.35">
      <c r="A43" s="144"/>
      <c r="B43" s="229" t="s">
        <v>133</v>
      </c>
      <c r="C43" s="230">
        <v>526</v>
      </c>
      <c r="D43" s="230">
        <v>572</v>
      </c>
      <c r="E43" s="175">
        <v>1.0874524714828897</v>
      </c>
      <c r="F43" s="336"/>
      <c r="G43" s="66"/>
    </row>
    <row r="44" spans="1:7" x14ac:dyDescent="0.35">
      <c r="A44" s="144"/>
      <c r="B44" s="229" t="s">
        <v>132</v>
      </c>
      <c r="C44" s="230">
        <v>999</v>
      </c>
      <c r="D44" s="230">
        <v>1084</v>
      </c>
      <c r="E44" s="175">
        <v>1.0850850850850851</v>
      </c>
      <c r="F44" s="336"/>
      <c r="G44" s="66"/>
    </row>
    <row r="45" spans="1:7" x14ac:dyDescent="0.35">
      <c r="A45" s="144"/>
      <c r="B45" s="229" t="s">
        <v>111</v>
      </c>
      <c r="C45" s="230">
        <v>1060</v>
      </c>
      <c r="D45" s="230">
        <v>1148</v>
      </c>
      <c r="E45" s="175">
        <v>1.0830188679245283</v>
      </c>
      <c r="F45" s="336"/>
      <c r="G45" s="66"/>
    </row>
    <row r="46" spans="1:7" x14ac:dyDescent="0.35">
      <c r="A46" s="144"/>
      <c r="B46" s="229" t="s">
        <v>195</v>
      </c>
      <c r="C46" s="230">
        <v>1028</v>
      </c>
      <c r="D46" s="230">
        <v>1110</v>
      </c>
      <c r="E46" s="175">
        <v>1.0797665369649805</v>
      </c>
      <c r="F46" s="336"/>
      <c r="G46" s="66"/>
    </row>
    <row r="47" spans="1:7" x14ac:dyDescent="0.35">
      <c r="A47" s="144"/>
      <c r="B47" s="229" t="s">
        <v>117</v>
      </c>
      <c r="C47" s="230">
        <v>414</v>
      </c>
      <c r="D47" s="230">
        <v>446</v>
      </c>
      <c r="E47" s="175">
        <v>1.0772946859903381</v>
      </c>
      <c r="F47" s="336"/>
      <c r="G47" s="66"/>
    </row>
    <row r="48" spans="1:7" x14ac:dyDescent="0.35">
      <c r="A48" s="144"/>
      <c r="B48" s="229" t="s">
        <v>164</v>
      </c>
      <c r="C48" s="230">
        <v>1559</v>
      </c>
      <c r="D48" s="230">
        <v>1653</v>
      </c>
      <c r="E48" s="175">
        <v>1.0602950609364978</v>
      </c>
      <c r="F48" s="336"/>
      <c r="G48" s="66"/>
    </row>
    <row r="49" spans="1:7" x14ac:dyDescent="0.35">
      <c r="A49" s="144"/>
      <c r="B49" s="229" t="s">
        <v>174</v>
      </c>
      <c r="C49" s="230">
        <v>964</v>
      </c>
      <c r="D49" s="230">
        <v>1021</v>
      </c>
      <c r="E49" s="175">
        <v>1.0591286307053942</v>
      </c>
      <c r="F49" s="336"/>
      <c r="G49" s="66"/>
    </row>
    <row r="50" spans="1:7" x14ac:dyDescent="0.35">
      <c r="A50" s="144"/>
      <c r="B50" s="229" t="s">
        <v>411</v>
      </c>
      <c r="C50" s="230">
        <v>1105</v>
      </c>
      <c r="D50" s="230">
        <v>1167</v>
      </c>
      <c r="E50" s="175">
        <v>1.0561085972850679</v>
      </c>
      <c r="F50" s="336"/>
      <c r="G50" s="66"/>
    </row>
    <row r="51" spans="1:7" x14ac:dyDescent="0.35">
      <c r="A51" s="144"/>
      <c r="B51" s="229" t="s">
        <v>415</v>
      </c>
      <c r="C51" s="230">
        <v>570</v>
      </c>
      <c r="D51" s="230">
        <v>601</v>
      </c>
      <c r="E51" s="175">
        <v>1.0543859649122806</v>
      </c>
      <c r="F51" s="336"/>
      <c r="G51" s="66"/>
    </row>
    <row r="52" spans="1:7" x14ac:dyDescent="0.35">
      <c r="A52" s="144"/>
      <c r="B52" s="229" t="s">
        <v>149</v>
      </c>
      <c r="C52" s="230">
        <v>1114</v>
      </c>
      <c r="D52" s="230">
        <v>1168</v>
      </c>
      <c r="E52" s="175">
        <v>1.0484739676840216</v>
      </c>
      <c r="F52" s="336"/>
      <c r="G52" s="66"/>
    </row>
    <row r="53" spans="1:7" x14ac:dyDescent="0.35">
      <c r="A53" s="144"/>
      <c r="B53" s="229" t="s">
        <v>140</v>
      </c>
      <c r="C53" s="230">
        <v>920</v>
      </c>
      <c r="D53" s="230">
        <v>962</v>
      </c>
      <c r="E53" s="175">
        <v>1.0456521739130435</v>
      </c>
      <c r="F53" s="336"/>
      <c r="G53" s="66"/>
    </row>
    <row r="54" spans="1:7" x14ac:dyDescent="0.35">
      <c r="A54" s="144"/>
      <c r="B54" s="229" t="s">
        <v>123</v>
      </c>
      <c r="C54" s="230">
        <v>233</v>
      </c>
      <c r="D54" s="230">
        <v>243</v>
      </c>
      <c r="E54" s="175">
        <v>1.0429184549356223</v>
      </c>
      <c r="F54" s="336"/>
      <c r="G54" s="66"/>
    </row>
    <row r="55" spans="1:7" x14ac:dyDescent="0.35">
      <c r="A55" s="144"/>
      <c r="B55" s="229" t="s">
        <v>171</v>
      </c>
      <c r="C55" s="230">
        <v>600</v>
      </c>
      <c r="D55" s="230">
        <v>622</v>
      </c>
      <c r="E55" s="175">
        <v>1.0366666666666666</v>
      </c>
      <c r="F55" s="336"/>
      <c r="G55" s="66"/>
    </row>
    <row r="56" spans="1:7" x14ac:dyDescent="0.35">
      <c r="A56" s="144"/>
      <c r="B56" s="229" t="s">
        <v>154</v>
      </c>
      <c r="C56" s="230">
        <v>560</v>
      </c>
      <c r="D56" s="230">
        <v>575</v>
      </c>
      <c r="E56" s="175">
        <v>1.0267857142857142</v>
      </c>
      <c r="F56" s="336"/>
      <c r="G56" s="66"/>
    </row>
    <row r="57" spans="1:7" x14ac:dyDescent="0.35">
      <c r="A57" s="144"/>
      <c r="B57" s="229" t="s">
        <v>169</v>
      </c>
      <c r="C57" s="230">
        <v>961</v>
      </c>
      <c r="D57" s="230">
        <v>983</v>
      </c>
      <c r="E57" s="175">
        <v>1.0228928199791882</v>
      </c>
      <c r="F57" s="336"/>
      <c r="G57" s="66"/>
    </row>
    <row r="58" spans="1:7" x14ac:dyDescent="0.35">
      <c r="A58" s="144"/>
      <c r="B58" s="229" t="s">
        <v>163</v>
      </c>
      <c r="C58" s="230">
        <v>714</v>
      </c>
      <c r="D58" s="230">
        <v>730</v>
      </c>
      <c r="E58" s="175">
        <v>1.0224089635854341</v>
      </c>
      <c r="F58" s="336"/>
      <c r="G58" s="66"/>
    </row>
    <row r="59" spans="1:7" x14ac:dyDescent="0.35">
      <c r="A59" s="144"/>
      <c r="B59" s="229" t="s">
        <v>187</v>
      </c>
      <c r="C59" s="230">
        <v>806</v>
      </c>
      <c r="D59" s="230">
        <v>822</v>
      </c>
      <c r="E59" s="175">
        <v>1.0198511166253101</v>
      </c>
      <c r="F59" s="336"/>
      <c r="G59" s="66"/>
    </row>
    <row r="60" spans="1:7" x14ac:dyDescent="0.35">
      <c r="A60" s="144"/>
      <c r="B60" s="229" t="s">
        <v>137</v>
      </c>
      <c r="C60" s="230">
        <v>951</v>
      </c>
      <c r="D60" s="230">
        <v>965</v>
      </c>
      <c r="E60" s="175">
        <v>1.0147213459516298</v>
      </c>
      <c r="F60" s="336"/>
      <c r="G60" s="66"/>
    </row>
    <row r="61" spans="1:7" x14ac:dyDescent="0.35">
      <c r="A61" s="144"/>
      <c r="B61" s="229" t="s">
        <v>102</v>
      </c>
      <c r="C61" s="230">
        <v>604</v>
      </c>
      <c r="D61" s="230">
        <v>611</v>
      </c>
      <c r="E61" s="175">
        <v>1.0115894039735098</v>
      </c>
      <c r="F61" s="336"/>
      <c r="G61" s="66"/>
    </row>
    <row r="62" spans="1:7" x14ac:dyDescent="0.35">
      <c r="A62" s="144"/>
      <c r="B62" s="229" t="s">
        <v>412</v>
      </c>
      <c r="C62" s="230">
        <v>1240</v>
      </c>
      <c r="D62" s="230">
        <v>1254</v>
      </c>
      <c r="E62" s="175">
        <v>1.0112903225806451</v>
      </c>
      <c r="F62" s="336"/>
      <c r="G62" s="66"/>
    </row>
    <row r="63" spans="1:7" x14ac:dyDescent="0.35">
      <c r="A63" s="144"/>
      <c r="B63" s="229" t="s">
        <v>159</v>
      </c>
      <c r="C63" s="230">
        <v>1328</v>
      </c>
      <c r="D63" s="230">
        <v>1340</v>
      </c>
      <c r="E63" s="175">
        <v>1.0090361445783131</v>
      </c>
      <c r="F63" s="336"/>
      <c r="G63" s="66"/>
    </row>
    <row r="64" spans="1:7" x14ac:dyDescent="0.35">
      <c r="A64" s="144"/>
      <c r="B64" s="229" t="s">
        <v>177</v>
      </c>
      <c r="C64" s="230">
        <v>581</v>
      </c>
      <c r="D64" s="230">
        <v>585</v>
      </c>
      <c r="E64" s="175">
        <v>1.0068846815834767</v>
      </c>
      <c r="F64" s="336"/>
      <c r="G64" s="66"/>
    </row>
    <row r="65" spans="1:7" x14ac:dyDescent="0.35">
      <c r="A65" s="144"/>
      <c r="B65" s="229" t="s">
        <v>119</v>
      </c>
      <c r="C65" s="230">
        <v>671</v>
      </c>
      <c r="D65" s="230">
        <v>674</v>
      </c>
      <c r="E65" s="175">
        <v>1.0044709388971684</v>
      </c>
      <c r="F65" s="336"/>
      <c r="G65" s="66"/>
    </row>
    <row r="66" spans="1:7" x14ac:dyDescent="0.35">
      <c r="A66" s="144"/>
      <c r="B66" s="229" t="s">
        <v>148</v>
      </c>
      <c r="C66" s="230">
        <v>924</v>
      </c>
      <c r="D66" s="230">
        <v>928</v>
      </c>
      <c r="E66" s="175">
        <v>1.0043290043290043</v>
      </c>
      <c r="F66" s="336"/>
      <c r="G66" s="66"/>
    </row>
    <row r="67" spans="1:7" x14ac:dyDescent="0.35">
      <c r="A67" s="144"/>
      <c r="B67" s="229" t="s">
        <v>219</v>
      </c>
      <c r="C67" s="230">
        <v>1007</v>
      </c>
      <c r="D67" s="230">
        <v>1011</v>
      </c>
      <c r="E67" s="175">
        <v>1.0039721946375373</v>
      </c>
      <c r="F67" s="336"/>
      <c r="G67" s="66"/>
    </row>
    <row r="68" spans="1:7" x14ac:dyDescent="0.35">
      <c r="A68" s="144"/>
      <c r="B68" s="229" t="s">
        <v>194</v>
      </c>
      <c r="C68" s="230">
        <v>1177</v>
      </c>
      <c r="D68" s="230">
        <v>1173</v>
      </c>
      <c r="E68" s="175">
        <v>0.99660152931180968</v>
      </c>
      <c r="F68" s="336"/>
      <c r="G68" s="66"/>
    </row>
    <row r="69" spans="1:7" x14ac:dyDescent="0.35">
      <c r="A69" s="144"/>
      <c r="B69" s="229" t="s">
        <v>173</v>
      </c>
      <c r="C69" s="230">
        <v>752</v>
      </c>
      <c r="D69" s="230">
        <v>746</v>
      </c>
      <c r="E69" s="175">
        <v>0.99202127659574468</v>
      </c>
      <c r="F69" s="336"/>
      <c r="G69" s="66"/>
    </row>
    <row r="70" spans="1:7" x14ac:dyDescent="0.35">
      <c r="A70" s="144"/>
      <c r="B70" s="229" t="s">
        <v>183</v>
      </c>
      <c r="C70" s="230">
        <v>750</v>
      </c>
      <c r="D70" s="230">
        <v>744</v>
      </c>
      <c r="E70" s="175">
        <v>0.99199999999999999</v>
      </c>
      <c r="F70" s="336"/>
      <c r="G70" s="66"/>
    </row>
    <row r="71" spans="1:7" x14ac:dyDescent="0.35">
      <c r="A71" s="144"/>
      <c r="B71" s="229" t="s">
        <v>125</v>
      </c>
      <c r="C71" s="230">
        <v>586</v>
      </c>
      <c r="D71" s="230">
        <v>580</v>
      </c>
      <c r="E71" s="175">
        <v>0.98976109215017061</v>
      </c>
      <c r="F71" s="336"/>
      <c r="G71" s="66"/>
    </row>
    <row r="72" spans="1:7" x14ac:dyDescent="0.35">
      <c r="A72" s="144"/>
      <c r="B72" s="229" t="s">
        <v>126</v>
      </c>
      <c r="C72" s="230">
        <v>810</v>
      </c>
      <c r="D72" s="230">
        <v>799</v>
      </c>
      <c r="E72" s="175">
        <v>0.98641975308641971</v>
      </c>
      <c r="F72" s="336"/>
      <c r="G72" s="66"/>
    </row>
    <row r="73" spans="1:7" x14ac:dyDescent="0.35">
      <c r="A73" s="144"/>
      <c r="B73" s="229" t="s">
        <v>106</v>
      </c>
      <c r="C73" s="230">
        <v>483</v>
      </c>
      <c r="D73" s="230">
        <v>476</v>
      </c>
      <c r="E73" s="175">
        <v>0.98550724637681164</v>
      </c>
      <c r="F73" s="336"/>
      <c r="G73" s="66"/>
    </row>
    <row r="74" spans="1:7" x14ac:dyDescent="0.35">
      <c r="A74" s="144"/>
      <c r="B74" s="229" t="s">
        <v>185</v>
      </c>
      <c r="C74" s="230">
        <v>267</v>
      </c>
      <c r="D74" s="230">
        <v>263</v>
      </c>
      <c r="E74" s="175">
        <v>0.98501872659176026</v>
      </c>
      <c r="F74" s="336"/>
      <c r="G74" s="66"/>
    </row>
    <row r="75" spans="1:7" x14ac:dyDescent="0.35">
      <c r="A75" s="144"/>
      <c r="B75" s="229" t="s">
        <v>221</v>
      </c>
      <c r="C75" s="230">
        <v>187</v>
      </c>
      <c r="D75" s="230">
        <v>184</v>
      </c>
      <c r="E75" s="175">
        <v>0.98395721925133695</v>
      </c>
      <c r="F75" s="336"/>
      <c r="G75" s="66"/>
    </row>
    <row r="76" spans="1:7" x14ac:dyDescent="0.35">
      <c r="A76" s="144"/>
      <c r="B76" s="229" t="s">
        <v>156</v>
      </c>
      <c r="C76" s="230">
        <v>959</v>
      </c>
      <c r="D76" s="230">
        <v>943</v>
      </c>
      <c r="E76" s="175">
        <v>0.98331595411887385</v>
      </c>
      <c r="F76" s="336"/>
      <c r="G76" s="66"/>
    </row>
    <row r="77" spans="1:7" x14ac:dyDescent="0.35">
      <c r="A77" s="144"/>
      <c r="B77" s="229" t="s">
        <v>124</v>
      </c>
      <c r="C77" s="230">
        <v>852</v>
      </c>
      <c r="D77" s="230">
        <v>836</v>
      </c>
      <c r="E77" s="175">
        <v>0.98122065727699526</v>
      </c>
      <c r="F77" s="336"/>
      <c r="G77" s="66"/>
    </row>
    <row r="78" spans="1:7" x14ac:dyDescent="0.35">
      <c r="A78" s="144"/>
      <c r="B78" s="229" t="s">
        <v>179</v>
      </c>
      <c r="C78" s="230">
        <v>604</v>
      </c>
      <c r="D78" s="230">
        <v>592</v>
      </c>
      <c r="E78" s="175">
        <v>0.98013245033112584</v>
      </c>
      <c r="F78" s="336"/>
      <c r="G78" s="66"/>
    </row>
    <row r="79" spans="1:7" x14ac:dyDescent="0.35">
      <c r="A79" s="144"/>
      <c r="B79" s="229" t="s">
        <v>155</v>
      </c>
      <c r="C79" s="230">
        <v>695</v>
      </c>
      <c r="D79" s="230">
        <v>681</v>
      </c>
      <c r="E79" s="175">
        <v>0.97985611510791371</v>
      </c>
      <c r="F79" s="336"/>
      <c r="G79" s="66"/>
    </row>
    <row r="80" spans="1:7" x14ac:dyDescent="0.35">
      <c r="A80" s="144"/>
      <c r="B80" s="229" t="s">
        <v>134</v>
      </c>
      <c r="C80" s="230">
        <v>495</v>
      </c>
      <c r="D80" s="230">
        <v>485</v>
      </c>
      <c r="E80" s="175">
        <v>0.97979797979797978</v>
      </c>
      <c r="F80" s="336"/>
      <c r="G80" s="66"/>
    </row>
    <row r="81" spans="1:25" x14ac:dyDescent="0.35">
      <c r="A81" s="144"/>
      <c r="B81" s="229" t="s">
        <v>186</v>
      </c>
      <c r="C81" s="230">
        <v>743</v>
      </c>
      <c r="D81" s="230">
        <v>725</v>
      </c>
      <c r="E81" s="175">
        <v>0.97577388963660838</v>
      </c>
      <c r="F81" s="336"/>
      <c r="G81" s="66"/>
    </row>
    <row r="82" spans="1:25" x14ac:dyDescent="0.35">
      <c r="A82" s="144"/>
      <c r="B82" s="229" t="s">
        <v>146</v>
      </c>
      <c r="C82" s="230">
        <v>447</v>
      </c>
      <c r="D82" s="230">
        <v>436</v>
      </c>
      <c r="E82" s="175">
        <v>0.97539149888143173</v>
      </c>
      <c r="F82" s="336"/>
      <c r="G82" s="66"/>
    </row>
    <row r="83" spans="1:25" x14ac:dyDescent="0.35">
      <c r="A83" s="144"/>
      <c r="B83" s="229" t="s">
        <v>170</v>
      </c>
      <c r="C83" s="230">
        <v>695</v>
      </c>
      <c r="D83" s="230">
        <v>677</v>
      </c>
      <c r="E83" s="175">
        <v>0.97410071942446042</v>
      </c>
      <c r="F83" s="336"/>
      <c r="G83" s="66"/>
      <c r="V83" s="6"/>
      <c r="W83" s="6"/>
      <c r="X83" s="6"/>
      <c r="Y83" s="38"/>
    </row>
    <row r="84" spans="1:25" x14ac:dyDescent="0.35">
      <c r="A84" s="144"/>
      <c r="B84" s="229" t="s">
        <v>413</v>
      </c>
      <c r="C84" s="230">
        <v>464</v>
      </c>
      <c r="D84" s="230">
        <v>449</v>
      </c>
      <c r="E84" s="175">
        <v>0.96767241379310343</v>
      </c>
      <c r="F84" s="336"/>
      <c r="G84" s="66"/>
    </row>
    <row r="85" spans="1:25" x14ac:dyDescent="0.35">
      <c r="A85" s="144"/>
      <c r="B85" s="229" t="s">
        <v>129</v>
      </c>
      <c r="C85" s="230">
        <v>314</v>
      </c>
      <c r="D85" s="230">
        <v>303</v>
      </c>
      <c r="E85" s="175">
        <v>0.96496815286624205</v>
      </c>
      <c r="F85" s="336"/>
      <c r="G85" s="66"/>
    </row>
    <row r="86" spans="1:25" x14ac:dyDescent="0.35">
      <c r="A86" s="144"/>
      <c r="B86" s="229" t="s">
        <v>108</v>
      </c>
      <c r="C86" s="230">
        <v>640</v>
      </c>
      <c r="D86" s="230">
        <v>617</v>
      </c>
      <c r="E86" s="175">
        <v>0.96406250000000004</v>
      </c>
      <c r="F86" s="336"/>
      <c r="G86" s="66"/>
      <c r="V86" s="6"/>
      <c r="W86" s="6"/>
      <c r="X86" s="6"/>
      <c r="Y86" s="38"/>
    </row>
    <row r="87" spans="1:25" x14ac:dyDescent="0.35">
      <c r="A87" s="144"/>
      <c r="B87" s="229" t="s">
        <v>172</v>
      </c>
      <c r="C87" s="230">
        <v>192</v>
      </c>
      <c r="D87" s="230">
        <v>185</v>
      </c>
      <c r="E87" s="175">
        <v>0.96354166666666663</v>
      </c>
      <c r="F87" s="336"/>
      <c r="G87" s="66"/>
    </row>
    <row r="88" spans="1:25" x14ac:dyDescent="0.35">
      <c r="A88" s="144"/>
      <c r="B88" s="229" t="s">
        <v>113</v>
      </c>
      <c r="C88" s="230">
        <v>297</v>
      </c>
      <c r="D88" s="230">
        <v>285</v>
      </c>
      <c r="E88" s="175">
        <v>0.95959595959595956</v>
      </c>
      <c r="F88" s="336"/>
      <c r="G88" s="66"/>
    </row>
    <row r="89" spans="1:25" x14ac:dyDescent="0.35">
      <c r="A89" s="144"/>
      <c r="B89" s="229" t="s">
        <v>153</v>
      </c>
      <c r="C89" s="230">
        <v>888</v>
      </c>
      <c r="D89" s="230">
        <v>849</v>
      </c>
      <c r="E89" s="175">
        <v>0.95608108108108103</v>
      </c>
      <c r="F89" s="336"/>
      <c r="G89" s="66"/>
    </row>
    <row r="90" spans="1:25" x14ac:dyDescent="0.35">
      <c r="A90" s="144"/>
      <c r="B90" s="229" t="s">
        <v>90</v>
      </c>
      <c r="C90" s="230">
        <v>416</v>
      </c>
      <c r="D90" s="230">
        <v>397</v>
      </c>
      <c r="E90" s="175">
        <v>0.95432692307692313</v>
      </c>
      <c r="F90" s="336"/>
      <c r="G90" s="66"/>
    </row>
    <row r="91" spans="1:25" x14ac:dyDescent="0.35">
      <c r="A91" s="144"/>
      <c r="B91" s="229" t="s">
        <v>158</v>
      </c>
      <c r="C91" s="230">
        <v>300</v>
      </c>
      <c r="D91" s="230">
        <v>280</v>
      </c>
      <c r="E91" s="175">
        <v>0.93333333333333335</v>
      </c>
      <c r="F91" s="336"/>
      <c r="G91" s="66"/>
    </row>
    <row r="92" spans="1:25" x14ac:dyDescent="0.35">
      <c r="A92" s="144"/>
      <c r="B92" s="229" t="s">
        <v>127</v>
      </c>
      <c r="C92" s="230">
        <v>621</v>
      </c>
      <c r="D92" s="230">
        <v>575</v>
      </c>
      <c r="E92" s="175">
        <v>0.92592592592592593</v>
      </c>
      <c r="F92" s="336"/>
      <c r="G92" s="66"/>
    </row>
    <row r="93" spans="1:25" x14ac:dyDescent="0.35">
      <c r="A93" s="144"/>
      <c r="B93" s="229" t="s">
        <v>109</v>
      </c>
      <c r="C93" s="230">
        <v>337</v>
      </c>
      <c r="D93" s="230">
        <v>312</v>
      </c>
      <c r="E93" s="175">
        <v>0.9258160237388724</v>
      </c>
      <c r="F93" s="336"/>
      <c r="G93" s="66"/>
    </row>
    <row r="94" spans="1:25" x14ac:dyDescent="0.35">
      <c r="A94" s="144"/>
      <c r="B94" s="229" t="s">
        <v>414</v>
      </c>
      <c r="C94" s="230">
        <v>1111</v>
      </c>
      <c r="D94" s="230">
        <v>1023</v>
      </c>
      <c r="E94" s="175">
        <v>0.92079207920792083</v>
      </c>
      <c r="F94" s="336"/>
      <c r="G94" s="66"/>
    </row>
    <row r="95" spans="1:25" x14ac:dyDescent="0.35">
      <c r="A95" s="144"/>
      <c r="B95" s="229" t="s">
        <v>104</v>
      </c>
      <c r="C95" s="230">
        <v>710</v>
      </c>
      <c r="D95" s="230">
        <v>651</v>
      </c>
      <c r="E95" s="175">
        <v>0.91690140845070423</v>
      </c>
      <c r="F95" s="336"/>
      <c r="G95" s="66"/>
    </row>
    <row r="96" spans="1:25" x14ac:dyDescent="0.35">
      <c r="A96" s="144"/>
      <c r="B96" s="229" t="s">
        <v>150</v>
      </c>
      <c r="C96" s="230">
        <v>890</v>
      </c>
      <c r="D96" s="230">
        <v>807</v>
      </c>
      <c r="E96" s="175">
        <v>0.90674157303370784</v>
      </c>
      <c r="F96" s="336"/>
      <c r="G96" s="66"/>
    </row>
    <row r="97" spans="1:7" x14ac:dyDescent="0.35">
      <c r="A97" s="144"/>
      <c r="B97" s="229" t="s">
        <v>92</v>
      </c>
      <c r="C97" s="230">
        <v>401</v>
      </c>
      <c r="D97" s="230">
        <v>361</v>
      </c>
      <c r="E97" s="175">
        <v>0.90024937655860349</v>
      </c>
      <c r="F97" s="336"/>
      <c r="G97" s="66"/>
    </row>
    <row r="98" spans="1:7" x14ac:dyDescent="0.35">
      <c r="A98" s="144"/>
      <c r="B98" s="229" t="s">
        <v>96</v>
      </c>
      <c r="C98" s="230">
        <v>483</v>
      </c>
      <c r="D98" s="230">
        <v>432</v>
      </c>
      <c r="E98" s="175">
        <v>0.89440993788819878</v>
      </c>
      <c r="F98" s="336"/>
      <c r="G98" s="66"/>
    </row>
    <row r="99" spans="1:7" x14ac:dyDescent="0.35">
      <c r="A99" s="144"/>
      <c r="B99" s="229" t="s">
        <v>167</v>
      </c>
      <c r="C99" s="230">
        <v>735</v>
      </c>
      <c r="D99" s="230">
        <v>657</v>
      </c>
      <c r="E99" s="175">
        <v>0.89387755102040811</v>
      </c>
      <c r="F99" s="336"/>
      <c r="G99" s="66"/>
    </row>
    <row r="100" spans="1:7" x14ac:dyDescent="0.35">
      <c r="A100" s="144"/>
      <c r="B100" s="229" t="s">
        <v>152</v>
      </c>
      <c r="C100" s="230">
        <v>253</v>
      </c>
      <c r="D100" s="230">
        <v>226</v>
      </c>
      <c r="E100" s="175">
        <v>0.89328063241106714</v>
      </c>
      <c r="F100" s="336"/>
      <c r="G100" s="66"/>
    </row>
    <row r="101" spans="1:7" x14ac:dyDescent="0.35">
      <c r="A101" s="144"/>
      <c r="B101" s="229" t="s">
        <v>151</v>
      </c>
      <c r="C101" s="230">
        <v>533</v>
      </c>
      <c r="D101" s="230">
        <v>474</v>
      </c>
      <c r="E101" s="175">
        <v>0.88930581613508441</v>
      </c>
      <c r="F101" s="336"/>
      <c r="G101" s="66"/>
    </row>
    <row r="102" spans="1:7" x14ac:dyDescent="0.35">
      <c r="A102" s="144"/>
      <c r="B102" s="229" t="s">
        <v>181</v>
      </c>
      <c r="C102" s="230">
        <v>430</v>
      </c>
      <c r="D102" s="230">
        <v>381</v>
      </c>
      <c r="E102" s="175">
        <v>0.88604651162790693</v>
      </c>
      <c r="F102" s="336"/>
      <c r="G102" s="66"/>
    </row>
    <row r="103" spans="1:7" x14ac:dyDescent="0.35">
      <c r="A103" s="144"/>
      <c r="B103" s="229" t="s">
        <v>94</v>
      </c>
      <c r="C103" s="230">
        <v>792</v>
      </c>
      <c r="D103" s="230">
        <v>697</v>
      </c>
      <c r="E103" s="175">
        <v>0.88005050505050508</v>
      </c>
      <c r="F103" s="336"/>
      <c r="G103" s="66"/>
    </row>
    <row r="104" spans="1:7" x14ac:dyDescent="0.35">
      <c r="A104" s="144"/>
      <c r="B104" s="229" t="s">
        <v>99</v>
      </c>
      <c r="C104" s="230">
        <v>527</v>
      </c>
      <c r="D104" s="230">
        <v>461</v>
      </c>
      <c r="E104" s="175">
        <v>0.8747628083491461</v>
      </c>
      <c r="F104" s="336"/>
      <c r="G104" s="66"/>
    </row>
    <row r="105" spans="1:7" x14ac:dyDescent="0.35">
      <c r="A105" s="144"/>
      <c r="B105" s="229" t="s">
        <v>145</v>
      </c>
      <c r="C105" s="230">
        <v>614</v>
      </c>
      <c r="D105" s="230">
        <v>535</v>
      </c>
      <c r="E105" s="175">
        <v>0.87133550488599354</v>
      </c>
      <c r="F105" s="336"/>
      <c r="G105" s="66"/>
    </row>
    <row r="106" spans="1:7" x14ac:dyDescent="0.35">
      <c r="A106" s="144"/>
      <c r="B106" s="229" t="s">
        <v>157</v>
      </c>
      <c r="C106" s="230">
        <v>341</v>
      </c>
      <c r="D106" s="230">
        <v>296</v>
      </c>
      <c r="E106" s="175">
        <v>0.86803519061583578</v>
      </c>
      <c r="F106" s="336"/>
      <c r="G106" s="66"/>
    </row>
    <row r="107" spans="1:7" x14ac:dyDescent="0.35">
      <c r="A107" s="144"/>
      <c r="B107" s="229" t="s">
        <v>91</v>
      </c>
      <c r="C107" s="230">
        <v>128</v>
      </c>
      <c r="D107" s="230">
        <v>111</v>
      </c>
      <c r="E107" s="175">
        <v>0.8671875</v>
      </c>
      <c r="F107" s="336"/>
      <c r="G107" s="66"/>
    </row>
    <row r="108" spans="1:7" x14ac:dyDescent="0.35">
      <c r="A108" s="144"/>
      <c r="B108" s="229" t="s">
        <v>121</v>
      </c>
      <c r="C108" s="230">
        <v>429</v>
      </c>
      <c r="D108" s="230">
        <v>371</v>
      </c>
      <c r="E108" s="175">
        <v>0.86480186480186483</v>
      </c>
      <c r="F108" s="336"/>
      <c r="G108" s="66"/>
    </row>
    <row r="109" spans="1:7" x14ac:dyDescent="0.35">
      <c r="A109" s="144"/>
      <c r="B109" s="229" t="s">
        <v>227</v>
      </c>
      <c r="C109" s="230">
        <v>2106</v>
      </c>
      <c r="D109" s="230">
        <v>1808</v>
      </c>
      <c r="E109" s="175">
        <v>0.85849952516619188</v>
      </c>
      <c r="F109" s="336"/>
      <c r="G109" s="66"/>
    </row>
    <row r="110" spans="1:7" x14ac:dyDescent="0.35">
      <c r="A110" s="144"/>
      <c r="B110" s="229" t="s">
        <v>131</v>
      </c>
      <c r="C110" s="230">
        <v>1034</v>
      </c>
      <c r="D110" s="230">
        <v>875</v>
      </c>
      <c r="E110" s="175">
        <v>0.84622823984526108</v>
      </c>
      <c r="F110" s="336"/>
      <c r="G110" s="66"/>
    </row>
    <row r="111" spans="1:7" x14ac:dyDescent="0.35">
      <c r="A111" s="144"/>
      <c r="B111" s="229" t="s">
        <v>193</v>
      </c>
      <c r="C111" s="230">
        <v>561</v>
      </c>
      <c r="D111" s="230">
        <v>469</v>
      </c>
      <c r="E111" s="175">
        <v>0.83600713012477723</v>
      </c>
      <c r="F111" s="336"/>
      <c r="G111" s="66"/>
    </row>
    <row r="112" spans="1:7" x14ac:dyDescent="0.35">
      <c r="A112" s="144"/>
      <c r="B112" s="229" t="s">
        <v>176</v>
      </c>
      <c r="C112" s="230">
        <v>473</v>
      </c>
      <c r="D112" s="230">
        <v>387</v>
      </c>
      <c r="E112" s="175">
        <v>0.81818181818181823</v>
      </c>
      <c r="F112" s="336"/>
      <c r="G112" s="66"/>
    </row>
    <row r="113" spans="1:10" x14ac:dyDescent="0.35">
      <c r="A113" s="144"/>
      <c r="B113" s="229" t="s">
        <v>141</v>
      </c>
      <c r="C113" s="230">
        <v>616</v>
      </c>
      <c r="D113" s="230">
        <v>486</v>
      </c>
      <c r="E113" s="175">
        <v>0.78896103896103897</v>
      </c>
      <c r="F113" s="336"/>
      <c r="G113" s="66"/>
    </row>
    <row r="114" spans="1:10" x14ac:dyDescent="0.35">
      <c r="A114" s="144"/>
      <c r="B114" s="229" t="s">
        <v>220</v>
      </c>
      <c r="C114" s="230">
        <v>531</v>
      </c>
      <c r="D114" s="230">
        <v>397</v>
      </c>
      <c r="E114" s="175">
        <v>0.74764595103578158</v>
      </c>
      <c r="F114" s="336"/>
      <c r="G114" s="66"/>
    </row>
    <row r="115" spans="1:10" x14ac:dyDescent="0.35">
      <c r="A115" s="144"/>
      <c r="B115" s="229" t="s">
        <v>112</v>
      </c>
      <c r="C115" s="230">
        <v>356</v>
      </c>
      <c r="D115" s="230">
        <v>262</v>
      </c>
      <c r="E115" s="175">
        <v>0.7359550561797753</v>
      </c>
      <c r="F115" s="336"/>
      <c r="G115" s="66"/>
    </row>
    <row r="116" spans="1:10" ht="13.5" customHeight="1" x14ac:dyDescent="0.35">
      <c r="A116" s="144"/>
      <c r="B116" s="229" t="s">
        <v>130</v>
      </c>
      <c r="C116" s="230">
        <v>488</v>
      </c>
      <c r="D116" s="230">
        <v>332</v>
      </c>
      <c r="E116" s="175">
        <v>0.68032786885245899</v>
      </c>
      <c r="F116" s="336"/>
      <c r="G116" s="66"/>
    </row>
    <row r="117" spans="1:10" x14ac:dyDescent="0.35">
      <c r="A117" s="144"/>
      <c r="B117" s="229" t="s">
        <v>191</v>
      </c>
      <c r="C117" s="230">
        <v>473</v>
      </c>
      <c r="D117" s="230">
        <v>317</v>
      </c>
      <c r="E117" s="175">
        <v>0.67019027484143767</v>
      </c>
      <c r="F117" s="336"/>
      <c r="G117" s="66"/>
    </row>
    <row r="118" spans="1:10" x14ac:dyDescent="0.35">
      <c r="A118" s="144"/>
      <c r="B118" s="229" t="s">
        <v>115</v>
      </c>
      <c r="C118" s="230">
        <v>109</v>
      </c>
      <c r="D118" s="230">
        <v>70</v>
      </c>
      <c r="E118" s="175">
        <v>0.64220183486238536</v>
      </c>
      <c r="F118" s="336"/>
      <c r="G118" s="66"/>
    </row>
    <row r="119" spans="1:10" x14ac:dyDescent="0.35">
      <c r="A119" s="144"/>
      <c r="B119" s="229" t="s">
        <v>120</v>
      </c>
      <c r="C119" s="230">
        <v>556</v>
      </c>
      <c r="D119" s="230">
        <v>352</v>
      </c>
      <c r="E119" s="175">
        <v>0.63309352517985606</v>
      </c>
      <c r="F119" s="336"/>
      <c r="G119" s="66"/>
      <c r="J119" s="31"/>
    </row>
    <row r="120" spans="1:10" x14ac:dyDescent="0.35">
      <c r="A120" s="144"/>
      <c r="B120" s="229" t="s">
        <v>189</v>
      </c>
      <c r="C120" s="230">
        <v>276</v>
      </c>
      <c r="D120" s="230">
        <v>155</v>
      </c>
      <c r="E120" s="175">
        <v>0.56159420289855078</v>
      </c>
      <c r="F120" s="336"/>
      <c r="G120" s="66"/>
    </row>
    <row r="121" spans="1:10" x14ac:dyDescent="0.35">
      <c r="A121" s="144"/>
      <c r="B121" s="229" t="s">
        <v>470</v>
      </c>
      <c r="C121" s="230">
        <v>353</v>
      </c>
      <c r="D121" s="230">
        <v>187</v>
      </c>
      <c r="E121" s="175">
        <v>0.52974504249291787</v>
      </c>
      <c r="F121" s="336"/>
      <c r="G121" s="66"/>
    </row>
    <row r="122" spans="1:10" ht="14.25" customHeight="1" x14ac:dyDescent="0.35">
      <c r="A122" s="144"/>
      <c r="B122" s="229" t="s">
        <v>188</v>
      </c>
      <c r="C122" s="230">
        <v>118</v>
      </c>
      <c r="D122" s="230">
        <v>54</v>
      </c>
      <c r="E122" s="175">
        <v>0.4576271186440678</v>
      </c>
      <c r="F122" s="336"/>
      <c r="G122" s="66"/>
      <c r="I122" s="70"/>
    </row>
    <row r="123" spans="1:10" ht="14.25" customHeight="1" x14ac:dyDescent="0.35">
      <c r="A123" s="144"/>
      <c r="B123" s="229" t="s">
        <v>107</v>
      </c>
      <c r="C123" s="230">
        <v>188</v>
      </c>
      <c r="D123" s="230">
        <v>83</v>
      </c>
      <c r="E123" s="175">
        <v>0.44148936170212766</v>
      </c>
      <c r="F123" s="336"/>
      <c r="G123" s="66"/>
      <c r="I123" s="70"/>
    </row>
    <row r="124" spans="1:10" ht="17.399999999999999" customHeight="1" x14ac:dyDescent="0.35">
      <c r="A124" s="144"/>
      <c r="B124" s="144" t="s">
        <v>471</v>
      </c>
      <c r="C124" s="144">
        <v>1680</v>
      </c>
      <c r="D124" s="144">
        <v>670</v>
      </c>
      <c r="E124" s="337">
        <v>0.39880952380952384</v>
      </c>
      <c r="F124" s="336"/>
      <c r="G124" s="66"/>
      <c r="H124" s="22"/>
      <c r="I124" s="70"/>
    </row>
    <row r="125" spans="1:10" s="4" customFormat="1" ht="6" customHeight="1" x14ac:dyDescent="0.35">
      <c r="A125" s="144"/>
      <c r="B125" s="144"/>
      <c r="C125" s="144"/>
      <c r="D125" s="144"/>
      <c r="E125" s="337"/>
      <c r="F125" s="336"/>
      <c r="G125" s="233"/>
      <c r="H125" s="6"/>
      <c r="I125" s="234"/>
    </row>
    <row r="126" spans="1:10" s="4" customFormat="1" ht="6" customHeight="1" x14ac:dyDescent="0.35">
      <c r="E126" s="232"/>
      <c r="F126" s="233"/>
      <c r="G126" s="233"/>
      <c r="H126" s="6"/>
      <c r="I126" s="234"/>
    </row>
    <row r="127" spans="1:10" s="4" customFormat="1" x14ac:dyDescent="0.35">
      <c r="B127" s="62" t="s">
        <v>443</v>
      </c>
      <c r="E127" s="232"/>
      <c r="F127" s="233"/>
      <c r="G127" s="233"/>
      <c r="H127" s="6"/>
      <c r="I127" s="234"/>
    </row>
    <row r="128" spans="1:10" ht="13.8" customHeight="1" x14ac:dyDescent="0.35">
      <c r="I128" s="70"/>
    </row>
    <row r="129" spans="9:9" ht="13.8" customHeight="1" x14ac:dyDescent="0.35">
      <c r="I129" s="70"/>
    </row>
    <row r="130" spans="9:9" ht="13.8" customHeight="1" x14ac:dyDescent="0.35">
      <c r="I130" s="70"/>
    </row>
    <row r="131" spans="9:9" ht="13.8" customHeight="1" x14ac:dyDescent="0.35">
      <c r="I131" s="70"/>
    </row>
    <row r="132" spans="9:9" x14ac:dyDescent="0.35">
      <c r="I132" s="70"/>
    </row>
    <row r="133" spans="9:9" ht="13.8" customHeight="1" x14ac:dyDescent="0.35">
      <c r="I133" s="70"/>
    </row>
    <row r="134" spans="9:9" x14ac:dyDescent="0.35">
      <c r="I134" s="70"/>
    </row>
    <row r="135" spans="9:9" ht="13.8" customHeight="1" x14ac:dyDescent="0.35">
      <c r="I135" s="70"/>
    </row>
    <row r="136" spans="9:9" ht="13.8" customHeight="1" x14ac:dyDescent="0.35">
      <c r="I136" s="70"/>
    </row>
    <row r="137" spans="9:9" x14ac:dyDescent="0.35">
      <c r="I137" s="70"/>
    </row>
    <row r="138" spans="9:9" ht="13.8" customHeight="1" x14ac:dyDescent="0.35">
      <c r="I138" s="70"/>
    </row>
    <row r="139" spans="9:9" ht="13.8" customHeight="1" x14ac:dyDescent="0.35">
      <c r="I139" s="70"/>
    </row>
    <row r="140" spans="9:9" ht="12.75" customHeight="1" x14ac:dyDescent="0.35">
      <c r="I140" s="71"/>
    </row>
    <row r="141" spans="9:9" ht="12.75" customHeight="1" x14ac:dyDescent="0.35">
      <c r="I141" s="71"/>
    </row>
    <row r="142" spans="9:9" ht="12.75" customHeight="1" x14ac:dyDescent="0.35">
      <c r="I142" s="71"/>
    </row>
    <row r="143" spans="9:9" ht="12.75" customHeight="1" x14ac:dyDescent="0.35">
      <c r="I143" s="71"/>
    </row>
    <row r="144" spans="9:9" ht="12.75" customHeight="1" x14ac:dyDescent="0.35">
      <c r="I144" s="71"/>
    </row>
    <row r="145" spans="9:9" ht="12.75" customHeight="1" x14ac:dyDescent="0.35">
      <c r="I145" s="71"/>
    </row>
    <row r="146" spans="9:9" ht="12.75" customHeight="1" x14ac:dyDescent="0.35">
      <c r="I146" s="71"/>
    </row>
    <row r="147" spans="9:9" ht="12.75" customHeight="1" x14ac:dyDescent="0.35">
      <c r="I147" s="71"/>
    </row>
    <row r="148" spans="9:9" ht="12.75" customHeight="1" x14ac:dyDescent="0.35">
      <c r="I148" s="71"/>
    </row>
    <row r="149" spans="9:9" ht="12.75" customHeight="1" x14ac:dyDescent="0.35">
      <c r="I149" s="71"/>
    </row>
    <row r="150" spans="9:9" ht="12.75" customHeight="1" x14ac:dyDescent="0.35">
      <c r="I150" s="71"/>
    </row>
    <row r="151" spans="9:9" ht="13.8" customHeight="1" x14ac:dyDescent="0.35">
      <c r="I151" s="72"/>
    </row>
    <row r="152" spans="9:9" ht="13.8" customHeight="1" x14ac:dyDescent="0.35">
      <c r="I152" s="72"/>
    </row>
    <row r="153" spans="9:9" ht="13.8" customHeight="1" x14ac:dyDescent="0.35">
      <c r="I153" s="72"/>
    </row>
    <row r="156" spans="9:9" ht="13.8" customHeight="1" x14ac:dyDescent="0.35"/>
    <row r="157" spans="9:9" ht="13.8" customHeight="1" x14ac:dyDescent="0.35"/>
    <row r="158" spans="9:9" ht="13.8" customHeight="1" x14ac:dyDescent="0.35"/>
    <row r="160" spans="9:9" ht="13.8" customHeight="1" x14ac:dyDescent="0.35"/>
    <row r="161" ht="13.8" customHeight="1" x14ac:dyDescent="0.35"/>
  </sheetData>
  <sortState xmlns:xlrd2="http://schemas.microsoft.com/office/spreadsheetml/2017/richdata2" ref="B5:E121">
    <sortCondition descending="1" ref="E5:E121"/>
  </sortState>
  <mergeCells count="1">
    <mergeCell ref="B2:E2"/>
  </mergeCells>
  <hyperlinks>
    <hyperlink ref="H2" location="Contents!A1" display="Back to contents" xr:uid="{00000000-0004-0000-0D00-000000000000}"/>
  </hyperlinks>
  <pageMargins left="0.7" right="0.7" top="0.75" bottom="0.75" header="0.3" footer="0.3"/>
  <pageSetup paperSize="9" orientation="portrait"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sheetPr>
  <dimension ref="A1:G139"/>
  <sheetViews>
    <sheetView showGridLines="0" zoomScaleNormal="100" workbookViewId="0">
      <selection activeCell="F2" sqref="F2"/>
    </sheetView>
  </sheetViews>
  <sheetFormatPr defaultColWidth="8.88671875" defaultRowHeight="15" x14ac:dyDescent="0.35"/>
  <cols>
    <col min="1" max="1" width="1.44140625" style="25" customWidth="1"/>
    <col min="2" max="2" width="15.44140625" style="21" customWidth="1"/>
    <col min="3" max="3" width="15.44140625" style="33" customWidth="1"/>
    <col min="4" max="4" width="13.21875" style="25" customWidth="1"/>
    <col min="5" max="5" width="1.44140625" style="25" customWidth="1"/>
    <col min="6" max="6" width="8.88671875" style="21"/>
    <col min="7" max="7" width="10.109375" style="25" bestFit="1" customWidth="1"/>
    <col min="8" max="8" width="10" style="25" bestFit="1" customWidth="1"/>
    <col min="9" max="16384" width="8.88671875" style="25"/>
  </cols>
  <sheetData>
    <row r="1" spans="1:7" ht="6" customHeight="1" x14ac:dyDescent="0.35">
      <c r="A1" s="29"/>
      <c r="B1" s="192"/>
      <c r="C1" s="193"/>
      <c r="D1" s="29"/>
      <c r="E1" s="29"/>
    </row>
    <row r="2" spans="1:7" ht="19.5" customHeight="1" x14ac:dyDescent="0.35">
      <c r="A2" s="75"/>
      <c r="B2" s="338" t="s">
        <v>474</v>
      </c>
      <c r="C2" s="78"/>
      <c r="D2" s="75"/>
      <c r="E2" s="75"/>
      <c r="G2" s="73" t="s">
        <v>400</v>
      </c>
    </row>
    <row r="3" spans="1:7" ht="15" customHeight="1" x14ac:dyDescent="0.35">
      <c r="A3" s="29"/>
      <c r="B3" s="317" t="s">
        <v>262</v>
      </c>
      <c r="C3" s="193"/>
      <c r="D3" s="29"/>
      <c r="E3" s="29"/>
    </row>
    <row r="4" spans="1:7" ht="6" customHeight="1" x14ac:dyDescent="0.35">
      <c r="A4" s="29"/>
      <c r="B4" s="192"/>
      <c r="C4" s="193"/>
      <c r="D4" s="29"/>
      <c r="E4" s="29"/>
    </row>
    <row r="5" spans="1:7" ht="29.4" customHeight="1" x14ac:dyDescent="0.35">
      <c r="A5" s="138"/>
      <c r="B5" s="183" t="s">
        <v>0</v>
      </c>
      <c r="C5" s="185" t="s">
        <v>88</v>
      </c>
      <c r="D5" s="273" t="s">
        <v>377</v>
      </c>
      <c r="E5" s="138"/>
    </row>
    <row r="6" spans="1:7" x14ac:dyDescent="0.35">
      <c r="A6" s="138"/>
      <c r="B6" s="143">
        <v>1900</v>
      </c>
      <c r="C6" s="188">
        <v>2698</v>
      </c>
      <c r="D6" s="144"/>
      <c r="E6" s="138"/>
    </row>
    <row r="7" spans="1:7" x14ac:dyDescent="0.35">
      <c r="A7" s="138"/>
      <c r="B7" s="143">
        <v>1901</v>
      </c>
      <c r="C7" s="188">
        <v>2908</v>
      </c>
      <c r="D7" s="178">
        <f>C7/$C$6-1</f>
        <v>7.7835433654559028E-2</v>
      </c>
      <c r="E7" s="138"/>
    </row>
    <row r="8" spans="1:7" x14ac:dyDescent="0.35">
      <c r="A8" s="138"/>
      <c r="B8" s="143">
        <v>1902</v>
      </c>
      <c r="C8" s="188">
        <v>2971</v>
      </c>
      <c r="D8" s="178">
        <f t="shared" ref="D8:D71" si="0">C8/$C$6-1</f>
        <v>0.10118606375092654</v>
      </c>
      <c r="E8" s="138"/>
    </row>
    <row r="9" spans="1:7" x14ac:dyDescent="0.35">
      <c r="A9" s="138"/>
      <c r="B9" s="143">
        <v>1903</v>
      </c>
      <c r="C9" s="188">
        <v>2946</v>
      </c>
      <c r="D9" s="178">
        <f t="shared" si="0"/>
        <v>9.191994069681253E-2</v>
      </c>
      <c r="E9" s="138"/>
    </row>
    <row r="10" spans="1:7" x14ac:dyDescent="0.35">
      <c r="A10" s="138"/>
      <c r="B10" s="143">
        <v>1904</v>
      </c>
      <c r="C10" s="188">
        <v>2883</v>
      </c>
      <c r="D10" s="178">
        <f t="shared" si="0"/>
        <v>6.8569310600444799E-2</v>
      </c>
      <c r="E10" s="138"/>
    </row>
    <row r="11" spans="1:7" x14ac:dyDescent="0.35">
      <c r="A11" s="138"/>
      <c r="B11" s="143">
        <v>1905</v>
      </c>
      <c r="C11" s="188">
        <v>2874</v>
      </c>
      <c r="D11" s="178">
        <f t="shared" si="0"/>
        <v>6.5233506300963695E-2</v>
      </c>
      <c r="E11" s="138"/>
    </row>
    <row r="12" spans="1:7" x14ac:dyDescent="0.35">
      <c r="A12" s="138"/>
      <c r="B12" s="143">
        <v>1906</v>
      </c>
      <c r="C12" s="188">
        <v>2906</v>
      </c>
      <c r="D12" s="178">
        <f t="shared" si="0"/>
        <v>7.7094143810229721E-2</v>
      </c>
      <c r="E12" s="138"/>
    </row>
    <row r="13" spans="1:7" x14ac:dyDescent="0.35">
      <c r="A13" s="138"/>
      <c r="B13" s="143">
        <v>1907</v>
      </c>
      <c r="C13" s="188">
        <v>3016</v>
      </c>
      <c r="D13" s="178">
        <f t="shared" si="0"/>
        <v>0.11786508524833206</v>
      </c>
      <c r="E13" s="138"/>
    </row>
    <row r="14" spans="1:7" x14ac:dyDescent="0.35">
      <c r="A14" s="138"/>
      <c r="B14" s="143">
        <v>1908</v>
      </c>
      <c r="C14" s="188">
        <v>3208</v>
      </c>
      <c r="D14" s="178">
        <f t="shared" si="0"/>
        <v>0.18902891030392888</v>
      </c>
      <c r="E14" s="138"/>
    </row>
    <row r="15" spans="1:7" x14ac:dyDescent="0.35">
      <c r="A15" s="138"/>
      <c r="B15" s="143">
        <v>1909</v>
      </c>
      <c r="C15" s="188">
        <v>3084</v>
      </c>
      <c r="D15" s="178">
        <f t="shared" si="0"/>
        <v>0.1430689399555225</v>
      </c>
      <c r="E15" s="138"/>
    </row>
    <row r="16" spans="1:7" x14ac:dyDescent="0.35">
      <c r="A16" s="138"/>
      <c r="B16" s="143">
        <v>1910</v>
      </c>
      <c r="C16" s="188">
        <v>2777</v>
      </c>
      <c r="D16" s="178">
        <f t="shared" si="0"/>
        <v>2.9280948851000632E-2</v>
      </c>
      <c r="E16" s="138"/>
    </row>
    <row r="17" spans="1:5" x14ac:dyDescent="0.35">
      <c r="A17" s="138"/>
      <c r="B17" s="143">
        <v>1911</v>
      </c>
      <c r="C17" s="188">
        <v>2722</v>
      </c>
      <c r="D17" s="178">
        <f t="shared" si="0"/>
        <v>8.8954781319496856E-3</v>
      </c>
      <c r="E17" s="138"/>
    </row>
    <row r="18" spans="1:5" x14ac:dyDescent="0.35">
      <c r="A18" s="138"/>
      <c r="B18" s="143">
        <v>1912</v>
      </c>
      <c r="C18" s="188">
        <v>2814</v>
      </c>
      <c r="D18" s="178">
        <f t="shared" si="0"/>
        <v>4.2994810971089592E-2</v>
      </c>
      <c r="E18" s="138"/>
    </row>
    <row r="19" spans="1:5" x14ac:dyDescent="0.35">
      <c r="A19" s="138"/>
      <c r="B19" s="143">
        <v>1913</v>
      </c>
      <c r="C19" s="188">
        <v>2694</v>
      </c>
      <c r="D19" s="178">
        <f t="shared" si="0"/>
        <v>-1.4825796886582809E-3</v>
      </c>
      <c r="E19" s="138"/>
    </row>
    <row r="20" spans="1:5" x14ac:dyDescent="0.35">
      <c r="A20" s="138"/>
      <c r="B20" s="143">
        <v>1914</v>
      </c>
      <c r="C20" s="188">
        <v>2603</v>
      </c>
      <c r="D20" s="178">
        <f t="shared" si="0"/>
        <v>-3.5211267605633756E-2</v>
      </c>
      <c r="E20" s="138"/>
    </row>
    <row r="21" spans="1:5" x14ac:dyDescent="0.35">
      <c r="A21" s="138"/>
      <c r="B21" s="143">
        <v>1915</v>
      </c>
      <c r="C21" s="188">
        <v>1995</v>
      </c>
      <c r="D21" s="178">
        <f t="shared" si="0"/>
        <v>-0.26056338028169013</v>
      </c>
      <c r="E21" s="138"/>
    </row>
    <row r="22" spans="1:5" x14ac:dyDescent="0.35">
      <c r="A22" s="138"/>
      <c r="B22" s="143">
        <v>1916</v>
      </c>
      <c r="C22" s="188">
        <v>1674</v>
      </c>
      <c r="D22" s="178">
        <f t="shared" si="0"/>
        <v>-0.37954040029651592</v>
      </c>
      <c r="E22" s="138"/>
    </row>
    <row r="23" spans="1:5" x14ac:dyDescent="0.35">
      <c r="A23" s="138"/>
      <c r="B23" s="143">
        <v>1917</v>
      </c>
      <c r="C23" s="188">
        <v>1437</v>
      </c>
      <c r="D23" s="178">
        <f t="shared" si="0"/>
        <v>-0.46738324684951815</v>
      </c>
      <c r="E23" s="138"/>
    </row>
    <row r="24" spans="1:5" x14ac:dyDescent="0.35">
      <c r="A24" s="138"/>
      <c r="B24" s="143">
        <v>1918</v>
      </c>
      <c r="C24" s="188">
        <v>1296</v>
      </c>
      <c r="D24" s="178">
        <f t="shared" si="0"/>
        <v>-0.51964418087472208</v>
      </c>
      <c r="E24" s="138"/>
    </row>
    <row r="25" spans="1:5" x14ac:dyDescent="0.35">
      <c r="A25" s="138"/>
      <c r="B25" s="143">
        <v>1919</v>
      </c>
      <c r="C25" s="188">
        <v>1335</v>
      </c>
      <c r="D25" s="178">
        <f t="shared" si="0"/>
        <v>-0.50518902891030393</v>
      </c>
      <c r="E25" s="138"/>
    </row>
    <row r="26" spans="1:5" x14ac:dyDescent="0.35">
      <c r="A26" s="138"/>
      <c r="B26" s="143">
        <v>1920</v>
      </c>
      <c r="C26" s="188">
        <v>1874</v>
      </c>
      <c r="D26" s="178">
        <f t="shared" si="0"/>
        <v>-0.30541141586360265</v>
      </c>
      <c r="E26" s="138"/>
    </row>
    <row r="27" spans="1:5" x14ac:dyDescent="0.35">
      <c r="A27" s="138"/>
      <c r="B27" s="143">
        <v>1921</v>
      </c>
      <c r="C27" s="188">
        <v>2115</v>
      </c>
      <c r="D27" s="178">
        <f t="shared" si="0"/>
        <v>-0.21608598962194214</v>
      </c>
      <c r="E27" s="138"/>
    </row>
    <row r="28" spans="1:5" x14ac:dyDescent="0.35">
      <c r="A28" s="138"/>
      <c r="B28" s="143">
        <v>1922</v>
      </c>
      <c r="C28" s="188">
        <v>2028</v>
      </c>
      <c r="D28" s="178">
        <f t="shared" si="0"/>
        <v>-0.24833209785025945</v>
      </c>
      <c r="E28" s="138"/>
    </row>
    <row r="29" spans="1:5" x14ac:dyDescent="0.35">
      <c r="A29" s="138"/>
      <c r="B29" s="143">
        <v>1923</v>
      </c>
      <c r="C29" s="188">
        <v>2028</v>
      </c>
      <c r="D29" s="178">
        <f t="shared" si="0"/>
        <v>-0.24833209785025945</v>
      </c>
      <c r="E29" s="138"/>
    </row>
    <row r="30" spans="1:5" x14ac:dyDescent="0.35">
      <c r="A30" s="138"/>
      <c r="B30" s="143">
        <v>1924</v>
      </c>
      <c r="C30" s="188">
        <v>1891</v>
      </c>
      <c r="D30" s="178">
        <f t="shared" si="0"/>
        <v>-0.29911045218680499</v>
      </c>
      <c r="E30" s="138"/>
    </row>
    <row r="31" spans="1:5" x14ac:dyDescent="0.35">
      <c r="A31" s="138"/>
      <c r="B31" s="143">
        <v>1925</v>
      </c>
      <c r="C31" s="188">
        <v>1688</v>
      </c>
      <c r="D31" s="178">
        <f t="shared" si="0"/>
        <v>-0.374351371386212</v>
      </c>
      <c r="E31" s="138"/>
    </row>
    <row r="32" spans="1:5" x14ac:dyDescent="0.35">
      <c r="A32" s="138"/>
      <c r="B32" s="143">
        <v>1926</v>
      </c>
      <c r="C32" s="188">
        <v>1781</v>
      </c>
      <c r="D32" s="178">
        <f t="shared" si="0"/>
        <v>-0.33988139362490732</v>
      </c>
      <c r="E32" s="138"/>
    </row>
    <row r="33" spans="1:5" x14ac:dyDescent="0.35">
      <c r="A33" s="138"/>
      <c r="B33" s="143">
        <v>1927</v>
      </c>
      <c r="C33" s="188">
        <v>1735</v>
      </c>
      <c r="D33" s="178">
        <f t="shared" si="0"/>
        <v>-0.35693106004447739</v>
      </c>
      <c r="E33" s="138"/>
    </row>
    <row r="34" spans="1:5" x14ac:dyDescent="0.35">
      <c r="A34" s="138"/>
      <c r="B34" s="143">
        <v>1928</v>
      </c>
      <c r="C34" s="188">
        <v>1715</v>
      </c>
      <c r="D34" s="178">
        <f t="shared" si="0"/>
        <v>-0.36434395848776868</v>
      </c>
      <c r="E34" s="138"/>
    </row>
    <row r="35" spans="1:5" x14ac:dyDescent="0.35">
      <c r="A35" s="138"/>
      <c r="B35" s="143">
        <v>1929</v>
      </c>
      <c r="C35" s="188">
        <v>1670</v>
      </c>
      <c r="D35" s="178">
        <f t="shared" si="0"/>
        <v>-0.3810229799851742</v>
      </c>
      <c r="E35" s="138"/>
    </row>
    <row r="36" spans="1:5" x14ac:dyDescent="0.35">
      <c r="A36" s="138"/>
      <c r="B36" s="143">
        <v>1930</v>
      </c>
      <c r="C36" s="188">
        <v>1661</v>
      </c>
      <c r="D36" s="178">
        <f t="shared" si="0"/>
        <v>-0.38435878428465531</v>
      </c>
      <c r="E36" s="138"/>
    </row>
    <row r="37" spans="1:5" x14ac:dyDescent="0.35">
      <c r="A37" s="138"/>
      <c r="B37" s="143">
        <v>1931</v>
      </c>
      <c r="C37" s="188">
        <v>1636</v>
      </c>
      <c r="D37" s="178">
        <f t="shared" si="0"/>
        <v>-0.39362490733876943</v>
      </c>
      <c r="E37" s="138"/>
    </row>
    <row r="38" spans="1:5" x14ac:dyDescent="0.35">
      <c r="A38" s="138"/>
      <c r="B38" s="143">
        <v>1932</v>
      </c>
      <c r="C38" s="188">
        <v>1677</v>
      </c>
      <c r="D38" s="178">
        <f t="shared" si="0"/>
        <v>-0.37842846553002218</v>
      </c>
      <c r="E38" s="138"/>
    </row>
    <row r="39" spans="1:5" x14ac:dyDescent="0.35">
      <c r="A39" s="138"/>
      <c r="B39" s="143">
        <v>1933</v>
      </c>
      <c r="C39" s="188">
        <v>1856</v>
      </c>
      <c r="D39" s="178">
        <f t="shared" si="0"/>
        <v>-0.31208302446256486</v>
      </c>
      <c r="E39" s="138"/>
    </row>
    <row r="40" spans="1:5" x14ac:dyDescent="0.35">
      <c r="A40" s="138"/>
      <c r="B40" s="143">
        <v>1934</v>
      </c>
      <c r="C40" s="188">
        <v>1851</v>
      </c>
      <c r="D40" s="178">
        <f t="shared" si="0"/>
        <v>-0.31393624907338769</v>
      </c>
      <c r="E40" s="138"/>
    </row>
    <row r="41" spans="1:5" x14ac:dyDescent="0.35">
      <c r="A41" s="138"/>
      <c r="B41" s="143">
        <v>1935</v>
      </c>
      <c r="C41" s="188">
        <v>1694</v>
      </c>
      <c r="D41" s="178">
        <f t="shared" si="0"/>
        <v>-0.37212750185322463</v>
      </c>
      <c r="E41" s="138"/>
    </row>
    <row r="42" spans="1:5" x14ac:dyDescent="0.35">
      <c r="A42" s="138"/>
      <c r="B42" s="143">
        <v>1936</v>
      </c>
      <c r="C42" s="188">
        <v>1636</v>
      </c>
      <c r="D42" s="178">
        <f t="shared" si="0"/>
        <v>-0.39362490733876943</v>
      </c>
      <c r="E42" s="138"/>
    </row>
    <row r="43" spans="1:5" x14ac:dyDescent="0.35">
      <c r="A43" s="138"/>
      <c r="B43" s="143">
        <v>1937</v>
      </c>
      <c r="C43" s="188">
        <v>1593</v>
      </c>
      <c r="D43" s="178">
        <f t="shared" si="0"/>
        <v>-0.40956263899184586</v>
      </c>
      <c r="E43" s="138"/>
    </row>
    <row r="44" spans="1:5" x14ac:dyDescent="0.35">
      <c r="A44" s="138"/>
      <c r="B44" s="143">
        <v>1938</v>
      </c>
      <c r="C44" s="188">
        <v>1543</v>
      </c>
      <c r="D44" s="178">
        <f t="shared" si="0"/>
        <v>-0.4280948851000741</v>
      </c>
      <c r="E44" s="138"/>
    </row>
    <row r="45" spans="1:5" x14ac:dyDescent="0.35">
      <c r="A45" s="138"/>
      <c r="B45" s="143">
        <v>1939</v>
      </c>
      <c r="C45" s="188">
        <v>1350</v>
      </c>
      <c r="D45" s="178">
        <f t="shared" si="0"/>
        <v>-0.49962935507783546</v>
      </c>
      <c r="E45" s="138"/>
    </row>
    <row r="46" spans="1:5" x14ac:dyDescent="0.35">
      <c r="A46" s="138"/>
      <c r="B46" s="143">
        <v>1940</v>
      </c>
      <c r="C46" s="188">
        <v>1320</v>
      </c>
      <c r="D46" s="178">
        <f t="shared" si="0"/>
        <v>-0.5107487027427724</v>
      </c>
      <c r="E46" s="138"/>
    </row>
    <row r="47" spans="1:5" x14ac:dyDescent="0.35">
      <c r="A47" s="138"/>
      <c r="B47" s="143">
        <v>1941</v>
      </c>
      <c r="C47" s="188">
        <v>1337</v>
      </c>
      <c r="D47" s="178">
        <f t="shared" si="0"/>
        <v>-0.50444773906597473</v>
      </c>
      <c r="E47" s="138"/>
    </row>
    <row r="48" spans="1:5" x14ac:dyDescent="0.35">
      <c r="A48" s="138"/>
      <c r="B48" s="143">
        <v>1942</v>
      </c>
      <c r="C48" s="188">
        <v>1559</v>
      </c>
      <c r="D48" s="178">
        <f t="shared" si="0"/>
        <v>-0.42216456634544108</v>
      </c>
      <c r="E48" s="138"/>
    </row>
    <row r="49" spans="1:5" x14ac:dyDescent="0.35">
      <c r="A49" s="138"/>
      <c r="B49" s="143">
        <v>1943</v>
      </c>
      <c r="C49" s="188">
        <v>1560</v>
      </c>
      <c r="D49" s="178">
        <f t="shared" si="0"/>
        <v>-0.42179392142327654</v>
      </c>
      <c r="E49" s="138"/>
    </row>
    <row r="50" spans="1:5" x14ac:dyDescent="0.35">
      <c r="A50" s="138"/>
      <c r="B50" s="143">
        <v>1944</v>
      </c>
      <c r="C50" s="188">
        <v>1606</v>
      </c>
      <c r="D50" s="178">
        <f t="shared" si="0"/>
        <v>-0.40474425500370648</v>
      </c>
      <c r="E50" s="138"/>
    </row>
    <row r="51" spans="1:5" x14ac:dyDescent="0.35">
      <c r="A51" s="138"/>
      <c r="B51" s="143">
        <v>1945</v>
      </c>
      <c r="C51" s="188">
        <v>1955</v>
      </c>
      <c r="D51" s="178">
        <f t="shared" si="0"/>
        <v>-0.27538917716827283</v>
      </c>
      <c r="E51" s="138"/>
    </row>
    <row r="52" spans="1:5" x14ac:dyDescent="0.35">
      <c r="A52" s="138"/>
      <c r="B52" s="143">
        <v>1946</v>
      </c>
      <c r="C52" s="188">
        <v>1983</v>
      </c>
      <c r="D52" s="178">
        <f t="shared" si="0"/>
        <v>-0.26501111934766497</v>
      </c>
      <c r="E52" s="138"/>
    </row>
    <row r="53" spans="1:5" x14ac:dyDescent="0.35">
      <c r="A53" s="138"/>
      <c r="B53" s="143">
        <v>1947</v>
      </c>
      <c r="C53" s="188">
        <v>1889</v>
      </c>
      <c r="D53" s="178">
        <f t="shared" si="0"/>
        <v>-0.29985174203113418</v>
      </c>
      <c r="E53" s="138"/>
    </row>
    <row r="54" spans="1:5" x14ac:dyDescent="0.35">
      <c r="A54" s="138"/>
      <c r="B54" s="143">
        <v>1948</v>
      </c>
      <c r="C54" s="188">
        <v>1902</v>
      </c>
      <c r="D54" s="178">
        <f t="shared" si="0"/>
        <v>-0.2950333580429948</v>
      </c>
      <c r="E54" s="138"/>
    </row>
    <row r="55" spans="1:5" x14ac:dyDescent="0.35">
      <c r="A55" s="138"/>
      <c r="B55" s="143">
        <v>1949</v>
      </c>
      <c r="C55" s="188">
        <v>1835</v>
      </c>
      <c r="D55" s="178">
        <f t="shared" si="0"/>
        <v>-0.31986656782802081</v>
      </c>
      <c r="E55" s="138"/>
    </row>
    <row r="56" spans="1:5" x14ac:dyDescent="0.35">
      <c r="A56" s="138"/>
      <c r="B56" s="143">
        <v>1950</v>
      </c>
      <c r="C56" s="188">
        <v>1781</v>
      </c>
      <c r="D56" s="178">
        <f t="shared" si="0"/>
        <v>-0.33988139362490732</v>
      </c>
      <c r="E56" s="138"/>
    </row>
    <row r="57" spans="1:5" x14ac:dyDescent="0.35">
      <c r="A57" s="138"/>
      <c r="B57" s="143">
        <v>1951</v>
      </c>
      <c r="C57" s="188">
        <v>1851</v>
      </c>
      <c r="D57" s="178">
        <f t="shared" si="0"/>
        <v>-0.31393624907338769</v>
      </c>
      <c r="E57" s="138"/>
    </row>
    <row r="58" spans="1:5" x14ac:dyDescent="0.35">
      <c r="A58" s="138"/>
      <c r="B58" s="143">
        <v>1952</v>
      </c>
      <c r="C58" s="188">
        <v>2089</v>
      </c>
      <c r="D58" s="178">
        <f t="shared" si="0"/>
        <v>-0.22572275759822091</v>
      </c>
      <c r="E58" s="138"/>
    </row>
    <row r="59" spans="1:5" x14ac:dyDescent="0.35">
      <c r="A59" s="138"/>
      <c r="B59" s="143">
        <v>1953</v>
      </c>
      <c r="C59" s="188">
        <v>2152</v>
      </c>
      <c r="D59" s="178">
        <f t="shared" si="0"/>
        <v>-0.20237212750185318</v>
      </c>
      <c r="E59" s="138"/>
    </row>
    <row r="60" spans="1:5" x14ac:dyDescent="0.35">
      <c r="A60" s="138"/>
      <c r="B60" s="143">
        <v>1954</v>
      </c>
      <c r="C60" s="188">
        <v>2169</v>
      </c>
      <c r="D60" s="178">
        <f t="shared" si="0"/>
        <v>-0.19607116382505563</v>
      </c>
      <c r="E60" s="138"/>
    </row>
    <row r="61" spans="1:5" x14ac:dyDescent="0.35">
      <c r="A61" s="138"/>
      <c r="B61" s="143">
        <v>1955</v>
      </c>
      <c r="C61" s="188">
        <v>2176</v>
      </c>
      <c r="D61" s="178">
        <f t="shared" si="0"/>
        <v>-0.19347664936990361</v>
      </c>
      <c r="E61" s="138"/>
    </row>
    <row r="62" spans="1:5" x14ac:dyDescent="0.35">
      <c r="A62" s="138"/>
      <c r="B62" s="143">
        <v>1956</v>
      </c>
      <c r="C62" s="188">
        <v>2268</v>
      </c>
      <c r="D62" s="178">
        <f t="shared" si="0"/>
        <v>-0.15937731653076348</v>
      </c>
      <c r="E62" s="138"/>
    </row>
    <row r="63" spans="1:5" x14ac:dyDescent="0.35">
      <c r="A63" s="138"/>
      <c r="B63" s="143">
        <v>1957</v>
      </c>
      <c r="C63" s="188">
        <v>2435</v>
      </c>
      <c r="D63" s="178">
        <f t="shared" si="0"/>
        <v>-9.7479614529281E-2</v>
      </c>
      <c r="E63" s="138"/>
    </row>
    <row r="64" spans="1:5" x14ac:dyDescent="0.35">
      <c r="A64" s="138"/>
      <c r="B64" s="143">
        <v>1958</v>
      </c>
      <c r="C64" s="188">
        <v>2672</v>
      </c>
      <c r="D64" s="178">
        <f t="shared" si="0"/>
        <v>-9.6367679762787706E-3</v>
      </c>
      <c r="E64" s="138"/>
    </row>
    <row r="65" spans="1:5" x14ac:dyDescent="0.35">
      <c r="A65" s="138"/>
      <c r="B65" s="143">
        <v>1959</v>
      </c>
      <c r="C65" s="188">
        <v>2866</v>
      </c>
      <c r="D65" s="178">
        <f t="shared" si="0"/>
        <v>6.2268346923647133E-2</v>
      </c>
      <c r="E65" s="138"/>
    </row>
    <row r="66" spans="1:5" x14ac:dyDescent="0.35">
      <c r="A66" s="138"/>
      <c r="B66" s="143">
        <v>1960</v>
      </c>
      <c r="C66" s="188">
        <v>2821</v>
      </c>
      <c r="D66" s="178">
        <f t="shared" si="0"/>
        <v>4.5589325426241611E-2</v>
      </c>
      <c r="E66" s="138"/>
    </row>
    <row r="67" spans="1:5" x14ac:dyDescent="0.35">
      <c r="A67" s="138"/>
      <c r="B67" s="143">
        <v>1961</v>
      </c>
      <c r="C67" s="188">
        <v>2997</v>
      </c>
      <c r="D67" s="178">
        <f t="shared" si="0"/>
        <v>0.11082283172720531</v>
      </c>
      <c r="E67" s="138"/>
    </row>
    <row r="68" spans="1:5" x14ac:dyDescent="0.35">
      <c r="A68" s="138"/>
      <c r="B68" s="143">
        <v>1962</v>
      </c>
      <c r="C68" s="188">
        <v>3238</v>
      </c>
      <c r="D68" s="178">
        <f t="shared" si="0"/>
        <v>0.20014825796886582</v>
      </c>
      <c r="E68" s="138"/>
    </row>
    <row r="69" spans="1:5" x14ac:dyDescent="0.35">
      <c r="A69" s="138"/>
      <c r="B69" s="143">
        <v>1963</v>
      </c>
      <c r="C69" s="188">
        <v>3504</v>
      </c>
      <c r="D69" s="178">
        <f t="shared" si="0"/>
        <v>0.29873980726464056</v>
      </c>
      <c r="E69" s="138"/>
    </row>
    <row r="70" spans="1:5" x14ac:dyDescent="0.35">
      <c r="A70" s="138"/>
      <c r="B70" s="143">
        <v>1964</v>
      </c>
      <c r="C70" s="188">
        <v>3250</v>
      </c>
      <c r="D70" s="178">
        <f t="shared" si="0"/>
        <v>0.20459599703484055</v>
      </c>
      <c r="E70" s="138"/>
    </row>
    <row r="71" spans="1:5" x14ac:dyDescent="0.35">
      <c r="A71" s="138"/>
      <c r="B71" s="143">
        <v>1965</v>
      </c>
      <c r="C71" s="188">
        <v>3381</v>
      </c>
      <c r="D71" s="178">
        <f t="shared" si="0"/>
        <v>0.25315048183839872</v>
      </c>
      <c r="E71" s="138"/>
    </row>
    <row r="72" spans="1:5" x14ac:dyDescent="0.35">
      <c r="A72" s="138"/>
      <c r="B72" s="143">
        <v>1966</v>
      </c>
      <c r="C72" s="188">
        <v>3858</v>
      </c>
      <c r="D72" s="178">
        <f t="shared" ref="D72:D127" si="1">C72/$C$6-1</f>
        <v>0.42994810971089703</v>
      </c>
      <c r="E72" s="138"/>
    </row>
    <row r="73" spans="1:5" x14ac:dyDescent="0.35">
      <c r="A73" s="138"/>
      <c r="B73" s="143">
        <v>1967</v>
      </c>
      <c r="C73" s="188">
        <v>4238</v>
      </c>
      <c r="D73" s="178">
        <f t="shared" si="1"/>
        <v>0.57079318013343228</v>
      </c>
      <c r="E73" s="138"/>
    </row>
    <row r="74" spans="1:5" x14ac:dyDescent="0.35">
      <c r="A74" s="138"/>
      <c r="B74" s="143">
        <v>1968</v>
      </c>
      <c r="C74" s="188">
        <v>4541</v>
      </c>
      <c r="D74" s="178">
        <f t="shared" si="1"/>
        <v>0.68309859154929575</v>
      </c>
      <c r="E74" s="138"/>
    </row>
    <row r="75" spans="1:5" x14ac:dyDescent="0.35">
      <c r="A75" s="138"/>
      <c r="B75" s="143">
        <v>1969</v>
      </c>
      <c r="C75" s="188">
        <v>4834</v>
      </c>
      <c r="D75" s="178">
        <f t="shared" si="1"/>
        <v>0.7916975537435138</v>
      </c>
      <c r="E75" s="138"/>
    </row>
    <row r="76" spans="1:5" x14ac:dyDescent="0.35">
      <c r="A76" s="138"/>
      <c r="B76" s="143">
        <v>1970</v>
      </c>
      <c r="C76" s="188">
        <v>5003</v>
      </c>
      <c r="D76" s="178">
        <f t="shared" si="1"/>
        <v>0.85433654558932548</v>
      </c>
      <c r="E76" s="138"/>
    </row>
    <row r="77" spans="1:5" x14ac:dyDescent="0.35">
      <c r="A77" s="138"/>
      <c r="B77" s="143">
        <v>1971</v>
      </c>
      <c r="C77" s="188">
        <v>5338</v>
      </c>
      <c r="D77" s="178">
        <f t="shared" si="1"/>
        <v>0.9785025945144552</v>
      </c>
      <c r="E77" s="138"/>
    </row>
    <row r="78" spans="1:5" x14ac:dyDescent="0.35">
      <c r="A78" s="138"/>
      <c r="B78" s="143">
        <v>1972</v>
      </c>
      <c r="C78" s="188">
        <v>5220</v>
      </c>
      <c r="D78" s="178">
        <f t="shared" si="1"/>
        <v>0.9347664936990363</v>
      </c>
      <c r="E78" s="138"/>
    </row>
    <row r="79" spans="1:5" x14ac:dyDescent="0.35">
      <c r="A79" s="138"/>
      <c r="B79" s="143">
        <v>1973</v>
      </c>
      <c r="C79" s="188">
        <v>4810</v>
      </c>
      <c r="D79" s="178">
        <f t="shared" si="1"/>
        <v>0.78280207561156412</v>
      </c>
      <c r="E79" s="138"/>
    </row>
    <row r="80" spans="1:5" x14ac:dyDescent="0.35">
      <c r="A80" s="138"/>
      <c r="B80" s="143">
        <v>1974</v>
      </c>
      <c r="C80" s="188">
        <v>4689</v>
      </c>
      <c r="D80" s="178">
        <f t="shared" si="1"/>
        <v>0.73795404002965159</v>
      </c>
      <c r="E80" s="138"/>
    </row>
    <row r="81" spans="1:5" x14ac:dyDescent="0.35">
      <c r="A81" s="138"/>
      <c r="B81" s="143">
        <v>1975</v>
      </c>
      <c r="C81" s="188">
        <v>4951</v>
      </c>
      <c r="D81" s="178">
        <f t="shared" si="1"/>
        <v>0.83506300963676794</v>
      </c>
      <c r="E81" s="138"/>
    </row>
    <row r="82" spans="1:5" x14ac:dyDescent="0.35">
      <c r="A82" s="138"/>
      <c r="B82" s="143">
        <v>1976</v>
      </c>
      <c r="C82" s="188">
        <v>4884</v>
      </c>
      <c r="D82" s="178">
        <f t="shared" si="1"/>
        <v>0.81022979985174204</v>
      </c>
      <c r="E82" s="138"/>
    </row>
    <row r="83" spans="1:5" x14ac:dyDescent="0.35">
      <c r="A83" s="138"/>
      <c r="B83" s="143">
        <v>1977</v>
      </c>
      <c r="C83" s="188">
        <v>4871</v>
      </c>
      <c r="D83" s="178">
        <f t="shared" si="1"/>
        <v>0.80541141586360276</v>
      </c>
      <c r="E83" s="138"/>
    </row>
    <row r="84" spans="1:5" x14ac:dyDescent="0.35">
      <c r="A84" s="138"/>
      <c r="B84" s="143">
        <v>1978</v>
      </c>
      <c r="C84" s="188">
        <v>5062</v>
      </c>
      <c r="D84" s="178">
        <f t="shared" si="1"/>
        <v>0.87620459599703482</v>
      </c>
      <c r="E84" s="138"/>
    </row>
    <row r="85" spans="1:5" x14ac:dyDescent="0.35">
      <c r="A85" s="138"/>
      <c r="B85" s="143">
        <v>1979</v>
      </c>
      <c r="C85" s="188">
        <v>4585</v>
      </c>
      <c r="D85" s="178">
        <f t="shared" si="1"/>
        <v>0.69940696812453673</v>
      </c>
      <c r="E85" s="138"/>
    </row>
    <row r="86" spans="1:5" x14ac:dyDescent="0.35">
      <c r="A86" s="138"/>
      <c r="B86" s="143">
        <v>1980</v>
      </c>
      <c r="C86" s="188">
        <v>4860</v>
      </c>
      <c r="D86" s="178">
        <f t="shared" si="1"/>
        <v>0.80133432171979235</v>
      </c>
      <c r="E86" s="138"/>
    </row>
    <row r="87" spans="1:5" x14ac:dyDescent="0.35">
      <c r="A87" s="138"/>
      <c r="B87" s="143">
        <v>1981</v>
      </c>
      <c r="C87" s="188">
        <v>4518</v>
      </c>
      <c r="D87" s="178">
        <f t="shared" si="1"/>
        <v>0.67457375833951083</v>
      </c>
      <c r="E87" s="138"/>
    </row>
    <row r="88" spans="1:5" x14ac:dyDescent="0.35">
      <c r="A88" s="138"/>
      <c r="B88" s="143">
        <v>1982</v>
      </c>
      <c r="C88" s="188">
        <v>4891</v>
      </c>
      <c r="D88" s="178">
        <f t="shared" si="1"/>
        <v>0.81282431430689406</v>
      </c>
      <c r="E88" s="138"/>
    </row>
    <row r="89" spans="1:5" x14ac:dyDescent="0.35">
      <c r="A89" s="138"/>
      <c r="B89" s="143">
        <v>1983</v>
      </c>
      <c r="C89" s="188">
        <v>5052</v>
      </c>
      <c r="D89" s="178">
        <f t="shared" si="1"/>
        <v>0.87249814677538917</v>
      </c>
      <c r="E89" s="138"/>
    </row>
    <row r="90" spans="1:5" x14ac:dyDescent="0.35">
      <c r="A90" s="138"/>
      <c r="B90" s="143">
        <v>1984</v>
      </c>
      <c r="C90" s="188">
        <v>4753</v>
      </c>
      <c r="D90" s="178">
        <f t="shared" si="1"/>
        <v>0.76167531504818387</v>
      </c>
      <c r="E90" s="138"/>
    </row>
    <row r="91" spans="1:5" x14ac:dyDescent="0.35">
      <c r="A91" s="138"/>
      <c r="B91" s="143">
        <v>1985</v>
      </c>
      <c r="C91" s="188">
        <v>5273</v>
      </c>
      <c r="D91" s="178">
        <f t="shared" si="1"/>
        <v>0.95441067457375839</v>
      </c>
      <c r="E91" s="138"/>
    </row>
    <row r="92" spans="1:5" x14ac:dyDescent="0.35">
      <c r="A92" s="138"/>
      <c r="B92" s="143">
        <v>1986</v>
      </c>
      <c r="C92" s="188">
        <v>5587</v>
      </c>
      <c r="D92" s="178">
        <f t="shared" si="1"/>
        <v>1.0707931801334323</v>
      </c>
      <c r="E92" s="138"/>
    </row>
    <row r="93" spans="1:5" x14ac:dyDescent="0.35">
      <c r="A93" s="138"/>
      <c r="B93" s="143">
        <v>1987</v>
      </c>
      <c r="C93" s="188">
        <v>5446</v>
      </c>
      <c r="D93" s="178">
        <f t="shared" si="1"/>
        <v>1.0185322461082285</v>
      </c>
      <c r="E93" s="138"/>
    </row>
    <row r="94" spans="1:5" x14ac:dyDescent="0.35">
      <c r="A94" s="138"/>
      <c r="B94" s="143">
        <v>1988</v>
      </c>
      <c r="C94" s="188">
        <v>5229</v>
      </c>
      <c r="D94" s="178">
        <f t="shared" si="1"/>
        <v>0.93810229799851741</v>
      </c>
      <c r="E94" s="138"/>
    </row>
    <row r="95" spans="1:5" x14ac:dyDescent="0.35">
      <c r="A95" s="138"/>
      <c r="B95" s="143">
        <v>1989</v>
      </c>
      <c r="C95" s="188">
        <v>4986</v>
      </c>
      <c r="D95" s="178">
        <f t="shared" si="1"/>
        <v>0.84803558191252781</v>
      </c>
      <c r="E95" s="138"/>
    </row>
    <row r="96" spans="1:5" x14ac:dyDescent="0.35">
      <c r="A96" s="138"/>
      <c r="B96" s="143">
        <v>1990</v>
      </c>
      <c r="C96" s="188">
        <v>4724</v>
      </c>
      <c r="D96" s="178">
        <f t="shared" si="1"/>
        <v>0.75092661230541147</v>
      </c>
      <c r="E96" s="138"/>
    </row>
    <row r="97" spans="1:5" x14ac:dyDescent="0.35">
      <c r="A97" s="138"/>
      <c r="B97" s="143">
        <v>1991</v>
      </c>
      <c r="C97" s="188">
        <v>4839</v>
      </c>
      <c r="D97" s="178">
        <f t="shared" si="1"/>
        <v>0.79355077835433652</v>
      </c>
      <c r="E97" s="138"/>
    </row>
    <row r="98" spans="1:5" x14ac:dyDescent="0.35">
      <c r="A98" s="138"/>
      <c r="B98" s="143">
        <v>1992</v>
      </c>
      <c r="C98" s="188">
        <v>5257</v>
      </c>
      <c r="D98" s="178">
        <f t="shared" si="1"/>
        <v>0.94848035581912526</v>
      </c>
      <c r="E98" s="138"/>
    </row>
    <row r="99" spans="1:5" x14ac:dyDescent="0.35">
      <c r="A99" s="138"/>
      <c r="B99" s="143">
        <v>1993</v>
      </c>
      <c r="C99" s="188">
        <v>5637</v>
      </c>
      <c r="D99" s="178">
        <f t="shared" si="1"/>
        <v>1.0893254262416603</v>
      </c>
      <c r="E99" s="138"/>
    </row>
    <row r="100" spans="1:5" x14ac:dyDescent="0.35">
      <c r="A100" s="138"/>
      <c r="B100" s="143">
        <v>1994</v>
      </c>
      <c r="C100" s="188">
        <v>5585</v>
      </c>
      <c r="D100" s="178">
        <f t="shared" si="1"/>
        <v>1.0700518902891032</v>
      </c>
      <c r="E100" s="138"/>
    </row>
    <row r="101" spans="1:5" x14ac:dyDescent="0.35">
      <c r="A101" s="138"/>
      <c r="B101" s="143">
        <v>1995</v>
      </c>
      <c r="C101" s="188">
        <v>5626</v>
      </c>
      <c r="D101" s="178">
        <f t="shared" si="1"/>
        <v>1.0852483320978501</v>
      </c>
      <c r="E101" s="138"/>
    </row>
    <row r="102" spans="1:5" x14ac:dyDescent="0.35">
      <c r="A102" s="138"/>
      <c r="B102" s="143" t="s">
        <v>196</v>
      </c>
      <c r="C102" s="188">
        <v>5993</v>
      </c>
      <c r="D102" s="178">
        <f t="shared" si="1"/>
        <v>1.2212750185322463</v>
      </c>
      <c r="E102" s="138"/>
    </row>
    <row r="103" spans="1:5" x14ac:dyDescent="0.35">
      <c r="A103" s="138"/>
      <c r="B103" s="143" t="s">
        <v>197</v>
      </c>
      <c r="C103" s="188">
        <v>6059</v>
      </c>
      <c r="D103" s="178">
        <f t="shared" si="1"/>
        <v>1.2457375833951074</v>
      </c>
      <c r="E103" s="138"/>
    </row>
    <row r="104" spans="1:5" x14ac:dyDescent="0.35">
      <c r="A104" s="138"/>
      <c r="B104" s="143" t="s">
        <v>198</v>
      </c>
      <c r="C104" s="188">
        <v>6029</v>
      </c>
      <c r="D104" s="178">
        <f t="shared" si="1"/>
        <v>1.2346182357301707</v>
      </c>
      <c r="E104" s="138"/>
    </row>
    <row r="105" spans="1:5" x14ac:dyDescent="0.35">
      <c r="A105" s="138"/>
      <c r="B105" s="143" t="s">
        <v>209</v>
      </c>
      <c r="C105" s="188">
        <v>5975</v>
      </c>
      <c r="D105" s="178">
        <f t="shared" si="1"/>
        <v>1.2146034099332841</v>
      </c>
      <c r="E105" s="138"/>
    </row>
    <row r="106" spans="1:5" x14ac:dyDescent="0.35">
      <c r="A106" s="138"/>
      <c r="B106" s="143" t="s">
        <v>210</v>
      </c>
      <c r="C106" s="188">
        <v>5883</v>
      </c>
      <c r="D106" s="178">
        <f t="shared" si="1"/>
        <v>1.180504077094144</v>
      </c>
      <c r="E106" s="138"/>
    </row>
    <row r="107" spans="1:5" x14ac:dyDescent="0.35">
      <c r="A107" s="138"/>
      <c r="B107" s="143" t="s">
        <v>199</v>
      </c>
      <c r="C107" s="188">
        <v>6186</v>
      </c>
      <c r="D107" s="178">
        <f t="shared" si="1"/>
        <v>1.2928094885100072</v>
      </c>
      <c r="E107" s="138"/>
    </row>
    <row r="108" spans="1:5" x14ac:dyDescent="0.35">
      <c r="A108" s="138"/>
      <c r="B108" s="143" t="s">
        <v>200</v>
      </c>
      <c r="C108" s="188">
        <v>6475</v>
      </c>
      <c r="D108" s="178">
        <f t="shared" si="1"/>
        <v>1.3999258710155669</v>
      </c>
      <c r="E108" s="138"/>
    </row>
    <row r="109" spans="1:5" x14ac:dyDescent="0.35">
      <c r="A109" s="138"/>
      <c r="B109" s="143" t="s">
        <v>201</v>
      </c>
      <c r="C109" s="188">
        <v>6776</v>
      </c>
      <c r="D109" s="178">
        <f t="shared" si="1"/>
        <v>1.5114899925871015</v>
      </c>
      <c r="E109" s="138"/>
    </row>
    <row r="110" spans="1:5" x14ac:dyDescent="0.35">
      <c r="A110" s="138"/>
      <c r="B110" s="143" t="s">
        <v>202</v>
      </c>
      <c r="C110" s="188">
        <v>6779</v>
      </c>
      <c r="D110" s="178">
        <f t="shared" si="1"/>
        <v>1.5126019273535953</v>
      </c>
      <c r="E110" s="138"/>
    </row>
    <row r="111" spans="1:5" x14ac:dyDescent="0.35">
      <c r="A111" s="138"/>
      <c r="B111" s="143" t="s">
        <v>211</v>
      </c>
      <c r="C111" s="188">
        <v>6855.6</v>
      </c>
      <c r="D111" s="178">
        <f t="shared" si="1"/>
        <v>1.540993328391401</v>
      </c>
      <c r="E111" s="138"/>
    </row>
    <row r="112" spans="1:5" x14ac:dyDescent="0.35">
      <c r="A112" s="138"/>
      <c r="B112" s="143" t="s">
        <v>203</v>
      </c>
      <c r="C112" s="188">
        <v>7187</v>
      </c>
      <c r="D112" s="178">
        <f t="shared" si="1"/>
        <v>1.6638250555967384</v>
      </c>
      <c r="E112" s="138"/>
    </row>
    <row r="113" spans="1:5" x14ac:dyDescent="0.35">
      <c r="A113" s="138"/>
      <c r="B113" s="143" t="s">
        <v>204</v>
      </c>
      <c r="C113" s="188">
        <v>7376</v>
      </c>
      <c r="D113" s="178">
        <f t="shared" si="1"/>
        <v>1.7338769458858412</v>
      </c>
      <c r="E113" s="138"/>
    </row>
    <row r="114" spans="1:5" x14ac:dyDescent="0.35">
      <c r="A114" s="138"/>
      <c r="B114" s="143" t="s">
        <v>205</v>
      </c>
      <c r="C114" s="188">
        <v>7827</v>
      </c>
      <c r="D114" s="178">
        <f t="shared" si="1"/>
        <v>1.9010378057820607</v>
      </c>
      <c r="E114" s="138"/>
    </row>
    <row r="115" spans="1:5" x14ac:dyDescent="0.35">
      <c r="A115" s="138"/>
      <c r="B115" s="143" t="s">
        <v>206</v>
      </c>
      <c r="C115" s="188">
        <v>7964</v>
      </c>
      <c r="D115" s="178">
        <f t="shared" si="1"/>
        <v>1.9518161601186064</v>
      </c>
      <c r="E115" s="138"/>
    </row>
    <row r="116" spans="1:5" x14ac:dyDescent="0.35">
      <c r="A116" s="138"/>
      <c r="B116" s="143" t="s">
        <v>207</v>
      </c>
      <c r="C116" s="188">
        <v>7854</v>
      </c>
      <c r="D116" s="178">
        <f t="shared" si="1"/>
        <v>1.911045218680504</v>
      </c>
      <c r="E116" s="138"/>
    </row>
    <row r="117" spans="1:5" x14ac:dyDescent="0.35">
      <c r="A117" s="138"/>
      <c r="B117" s="143" t="s">
        <v>208</v>
      </c>
      <c r="C117" s="188">
        <v>8179</v>
      </c>
      <c r="D117" s="178">
        <f t="shared" si="1"/>
        <v>2.0315048183839881</v>
      </c>
      <c r="E117" s="138"/>
    </row>
    <row r="118" spans="1:5" x14ac:dyDescent="0.35">
      <c r="A118" s="138"/>
      <c r="B118" s="143" t="s">
        <v>212</v>
      </c>
      <c r="C118" s="188">
        <v>8057</v>
      </c>
      <c r="D118" s="178">
        <f t="shared" si="1"/>
        <v>1.9862861378799113</v>
      </c>
      <c r="E118" s="138"/>
    </row>
    <row r="119" spans="1:5" x14ac:dyDescent="0.35">
      <c r="A119" s="138"/>
      <c r="B119" s="143" t="s">
        <v>213</v>
      </c>
      <c r="C119" s="188">
        <v>7894</v>
      </c>
      <c r="D119" s="178">
        <f t="shared" si="1"/>
        <v>1.9258710155670866</v>
      </c>
      <c r="E119" s="151"/>
    </row>
    <row r="120" spans="1:5" x14ac:dyDescent="0.35">
      <c r="A120" s="138"/>
      <c r="B120" s="143" t="s">
        <v>214</v>
      </c>
      <c r="C120" s="188">
        <v>7731</v>
      </c>
      <c r="D120" s="178">
        <f t="shared" si="1"/>
        <v>1.8654558932542624</v>
      </c>
      <c r="E120" s="151"/>
    </row>
    <row r="121" spans="1:5" x14ac:dyDescent="0.35">
      <c r="A121" s="138"/>
      <c r="B121" s="143" t="s">
        <v>223</v>
      </c>
      <c r="C121" s="188">
        <v>7675</v>
      </c>
      <c r="D121" s="178">
        <f t="shared" si="1"/>
        <v>1.8446997776130467</v>
      </c>
      <c r="E121" s="151"/>
    </row>
    <row r="122" spans="1:5" x14ac:dyDescent="0.35">
      <c r="A122" s="138"/>
      <c r="B122" s="144" t="s">
        <v>229</v>
      </c>
      <c r="C122" s="177">
        <v>7552</v>
      </c>
      <c r="D122" s="178">
        <f t="shared" si="1"/>
        <v>1.7991104521868051</v>
      </c>
      <c r="E122" s="151"/>
    </row>
    <row r="123" spans="1:5" x14ac:dyDescent="0.35">
      <c r="A123" s="138"/>
      <c r="B123" s="144" t="s">
        <v>416</v>
      </c>
      <c r="C123" s="177">
        <v>7464</v>
      </c>
      <c r="D123" s="178">
        <f t="shared" si="1"/>
        <v>1.7664936990363231</v>
      </c>
      <c r="E123" s="151"/>
    </row>
    <row r="124" spans="1:5" x14ac:dyDescent="0.35">
      <c r="A124" s="138"/>
      <c r="B124" s="144" t="s">
        <v>423</v>
      </c>
      <c r="C124" s="177">
        <v>7789</v>
      </c>
      <c r="D124" s="178">
        <f t="shared" si="1"/>
        <v>1.8869532987398072</v>
      </c>
      <c r="E124" s="151"/>
    </row>
    <row r="125" spans="1:5" x14ac:dyDescent="0.35">
      <c r="A125" s="138"/>
      <c r="B125" s="144" t="s">
        <v>424</v>
      </c>
      <c r="C125" s="177">
        <v>8198</v>
      </c>
      <c r="D125" s="178">
        <f t="shared" si="1"/>
        <v>2.0385470719051151</v>
      </c>
      <c r="E125" s="151"/>
    </row>
    <row r="126" spans="1:5" x14ac:dyDescent="0.35">
      <c r="A126" s="138"/>
      <c r="B126" s="144" t="s">
        <v>430</v>
      </c>
      <c r="C126" s="177">
        <v>7339</v>
      </c>
      <c r="D126" s="178">
        <f t="shared" si="1"/>
        <v>1.7201630837657524</v>
      </c>
      <c r="E126" s="151"/>
    </row>
    <row r="127" spans="1:5" x14ac:dyDescent="0.35">
      <c r="A127" s="138"/>
      <c r="B127" s="144" t="s">
        <v>475</v>
      </c>
      <c r="C127" s="177">
        <v>7504</v>
      </c>
      <c r="D127" s="178">
        <f t="shared" si="1"/>
        <v>1.7813194959229057</v>
      </c>
      <c r="E127" s="151"/>
    </row>
    <row r="128" spans="1:5" ht="6" customHeight="1" x14ac:dyDescent="0.35">
      <c r="A128" s="138"/>
      <c r="B128" s="138"/>
      <c r="C128" s="170"/>
      <c r="D128" s="235"/>
      <c r="E128" s="151"/>
    </row>
    <row r="129" spans="1:7" ht="61.2" customHeight="1" x14ac:dyDescent="0.35">
      <c r="A129" s="4"/>
      <c r="B129" s="298" t="s">
        <v>425</v>
      </c>
      <c r="C129" s="298"/>
      <c r="D129" s="298"/>
      <c r="E129" s="4"/>
      <c r="F129" s="24"/>
      <c r="G129" s="4"/>
    </row>
    <row r="130" spans="1:7" ht="22.5" customHeight="1" x14ac:dyDescent="0.35">
      <c r="A130" s="4"/>
      <c r="B130" s="298" t="s">
        <v>378</v>
      </c>
      <c r="C130" s="298"/>
      <c r="D130" s="298"/>
      <c r="E130" s="4"/>
      <c r="F130" s="24"/>
      <c r="G130" s="4"/>
    </row>
    <row r="131" spans="1:7" x14ac:dyDescent="0.35">
      <c r="A131" s="4"/>
      <c r="B131" s="4"/>
      <c r="C131" s="28"/>
      <c r="D131" s="4"/>
      <c r="E131" s="4"/>
      <c r="F131" s="24"/>
      <c r="G131" s="4"/>
    </row>
    <row r="132" spans="1:7" x14ac:dyDescent="0.35">
      <c r="A132" s="4"/>
      <c r="B132" s="4"/>
      <c r="C132" s="28"/>
      <c r="D132" s="4"/>
      <c r="E132" s="4"/>
      <c r="F132" s="24"/>
      <c r="G132" s="4"/>
    </row>
    <row r="133" spans="1:7" x14ac:dyDescent="0.35">
      <c r="A133" s="4"/>
      <c r="B133" s="4"/>
      <c r="C133" s="28"/>
      <c r="D133" s="4"/>
      <c r="E133" s="4"/>
      <c r="F133" s="24"/>
      <c r="G133" s="4"/>
    </row>
    <row r="134" spans="1:7" x14ac:dyDescent="0.35">
      <c r="A134" s="4"/>
      <c r="B134" s="4"/>
      <c r="C134" s="28"/>
      <c r="D134" s="4"/>
      <c r="E134" s="4"/>
      <c r="F134" s="24"/>
      <c r="G134" s="4"/>
    </row>
    <row r="135" spans="1:7" x14ac:dyDescent="0.35">
      <c r="B135" s="25"/>
    </row>
    <row r="136" spans="1:7" x14ac:dyDescent="0.35">
      <c r="B136" s="25"/>
    </row>
    <row r="137" spans="1:7" x14ac:dyDescent="0.35">
      <c r="B137" s="25"/>
    </row>
    <row r="138" spans="1:7" x14ac:dyDescent="0.35">
      <c r="B138" s="25"/>
    </row>
    <row r="139" spans="1:7" x14ac:dyDescent="0.35">
      <c r="B139" s="25"/>
    </row>
  </sheetData>
  <mergeCells count="2">
    <mergeCell ref="B130:D130"/>
    <mergeCell ref="B129:D129"/>
  </mergeCells>
  <hyperlinks>
    <hyperlink ref="G2" location="Contents!A1" display="Back to contents" xr:uid="{00000000-0004-0000-1500-000000000000}"/>
  </hyperlinks>
  <pageMargins left="0.7" right="0.7" top="0.75" bottom="0.75" header="0.3" footer="0.3"/>
  <pageSetup paperSize="9" orientation="portrait"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sheetPr>
  <dimension ref="A1:H33"/>
  <sheetViews>
    <sheetView showGridLines="0" workbookViewId="0">
      <selection activeCell="G2" sqref="G2"/>
    </sheetView>
  </sheetViews>
  <sheetFormatPr defaultColWidth="8.88671875" defaultRowHeight="15" x14ac:dyDescent="0.35"/>
  <cols>
    <col min="1" max="1" width="0.88671875" style="25" customWidth="1"/>
    <col min="2" max="2" width="19.33203125" style="25" customWidth="1"/>
    <col min="3" max="4" width="13.33203125" style="25" customWidth="1"/>
    <col min="5" max="5" width="15" style="25" customWidth="1"/>
    <col min="6" max="6" width="0.88671875" style="25" customWidth="1"/>
    <col min="7" max="16384" width="8.88671875" style="25"/>
  </cols>
  <sheetData>
    <row r="1" spans="1:8" ht="6" customHeight="1" x14ac:dyDescent="0.35">
      <c r="A1" s="29"/>
      <c r="B1" s="29"/>
      <c r="C1" s="29"/>
      <c r="D1" s="29"/>
      <c r="E1" s="29"/>
      <c r="F1" s="29"/>
    </row>
    <row r="2" spans="1:8" ht="19.5" customHeight="1" x14ac:dyDescent="0.35">
      <c r="A2" s="29"/>
      <c r="B2" s="339" t="s">
        <v>364</v>
      </c>
      <c r="C2" s="339"/>
      <c r="D2" s="339"/>
      <c r="E2" s="339"/>
      <c r="F2" s="29"/>
      <c r="H2" s="73" t="s">
        <v>400</v>
      </c>
    </row>
    <row r="3" spans="1:8" ht="15" customHeight="1" x14ac:dyDescent="0.35">
      <c r="A3" s="29"/>
      <c r="B3" s="137" t="s">
        <v>379</v>
      </c>
      <c r="C3" s="271"/>
      <c r="D3" s="271"/>
      <c r="E3" s="271"/>
      <c r="F3" s="29"/>
    </row>
    <row r="4" spans="1:8" ht="6" customHeight="1" x14ac:dyDescent="0.35">
      <c r="A4" s="29"/>
      <c r="B4" s="271"/>
      <c r="C4" s="271"/>
      <c r="D4" s="271"/>
      <c r="E4" s="271"/>
      <c r="F4" s="29"/>
    </row>
    <row r="5" spans="1:8" x14ac:dyDescent="0.35">
      <c r="A5" s="138"/>
      <c r="B5" s="183" t="s">
        <v>0</v>
      </c>
      <c r="C5" s="185" t="s">
        <v>88</v>
      </c>
      <c r="D5" s="185" t="s">
        <v>260</v>
      </c>
      <c r="E5" s="185" t="s">
        <v>259</v>
      </c>
      <c r="F5" s="138"/>
    </row>
    <row r="6" spans="1:8" x14ac:dyDescent="0.35">
      <c r="A6" s="138"/>
      <c r="B6" s="143">
        <v>1901</v>
      </c>
      <c r="C6" s="177">
        <v>2977100.0000000005</v>
      </c>
      <c r="D6" s="264">
        <f>'2.01'!C7/C6</f>
        <v>9.7678949313089901E-4</v>
      </c>
      <c r="E6" s="181">
        <f t="shared" ref="E6:E16" si="0">D6*100000</f>
        <v>97.678949313089902</v>
      </c>
      <c r="F6" s="138"/>
    </row>
    <row r="7" spans="1:8" x14ac:dyDescent="0.35">
      <c r="A7" s="138"/>
      <c r="B7" s="143">
        <v>1911</v>
      </c>
      <c r="C7" s="177">
        <v>3224299.9999999995</v>
      </c>
      <c r="D7" s="264">
        <f>'2.01'!C17/C7</f>
        <v>8.4421424805384128E-4</v>
      </c>
      <c r="E7" s="181">
        <f t="shared" si="0"/>
        <v>84.421424805384135</v>
      </c>
      <c r="F7" s="138"/>
    </row>
    <row r="8" spans="1:8" x14ac:dyDescent="0.35">
      <c r="A8" s="138"/>
      <c r="B8" s="143">
        <v>1921</v>
      </c>
      <c r="C8" s="177">
        <v>3442800</v>
      </c>
      <c r="D8" s="264">
        <f>'2.01'!C27/C8</f>
        <v>6.1432554897176712E-4</v>
      </c>
      <c r="E8" s="181">
        <f t="shared" si="0"/>
        <v>61.432554897176715</v>
      </c>
      <c r="F8" s="138"/>
    </row>
    <row r="9" spans="1:8" x14ac:dyDescent="0.35">
      <c r="A9" s="138"/>
      <c r="B9" s="143">
        <v>1931</v>
      </c>
      <c r="C9" s="177">
        <v>3538200</v>
      </c>
      <c r="D9" s="264">
        <f>'2.01'!C37/C9</f>
        <v>4.6238200214798487E-4</v>
      </c>
      <c r="E9" s="181">
        <f t="shared" si="0"/>
        <v>46.238200214798489</v>
      </c>
      <c r="F9" s="138"/>
    </row>
    <row r="10" spans="1:8" x14ac:dyDescent="0.35">
      <c r="A10" s="138"/>
      <c r="B10" s="143">
        <v>1941</v>
      </c>
      <c r="C10" s="177">
        <v>3689750</v>
      </c>
      <c r="D10" s="264">
        <f>'2.01'!C47/C10</f>
        <v>3.6235517311470966E-4</v>
      </c>
      <c r="E10" s="181">
        <f t="shared" si="0"/>
        <v>36.235517311470964</v>
      </c>
      <c r="F10" s="138"/>
    </row>
    <row r="11" spans="1:8" x14ac:dyDescent="0.35">
      <c r="A11" s="138"/>
      <c r="B11" s="143">
        <v>1951</v>
      </c>
      <c r="C11" s="177">
        <v>3841299.9999999995</v>
      </c>
      <c r="D11" s="264">
        <f>'2.01'!C57/C11</f>
        <v>4.8186811756436627E-4</v>
      </c>
      <c r="E11" s="181">
        <f t="shared" si="0"/>
        <v>48.186811756436626</v>
      </c>
      <c r="F11" s="138"/>
    </row>
    <row r="12" spans="1:8" x14ac:dyDescent="0.35">
      <c r="A12" s="138"/>
      <c r="B12" s="143">
        <v>1961</v>
      </c>
      <c r="C12" s="177">
        <v>3840300</v>
      </c>
      <c r="D12" s="264">
        <f>'2.01'!C67/C12</f>
        <v>7.804077806421373E-4</v>
      </c>
      <c r="E12" s="181">
        <f t="shared" si="0"/>
        <v>78.040778064213725</v>
      </c>
      <c r="F12" s="138"/>
    </row>
    <row r="13" spans="1:8" x14ac:dyDescent="0.35">
      <c r="A13" s="138"/>
      <c r="B13" s="143">
        <v>1971</v>
      </c>
      <c r="C13" s="177">
        <v>3874300</v>
      </c>
      <c r="D13" s="264">
        <f>'2.01'!C77/C13</f>
        <v>1.3777972795085563E-3</v>
      </c>
      <c r="E13" s="181">
        <f t="shared" si="0"/>
        <v>137.77972795085563</v>
      </c>
      <c r="F13" s="138"/>
    </row>
    <row r="14" spans="1:8" x14ac:dyDescent="0.35">
      <c r="A14" s="138"/>
      <c r="B14" s="143">
        <v>1981</v>
      </c>
      <c r="C14" s="177">
        <v>3957300</v>
      </c>
      <c r="D14" s="264">
        <f>'2.01'!C87/C14</f>
        <v>1.1416875142142369E-3</v>
      </c>
      <c r="E14" s="181">
        <f t="shared" si="0"/>
        <v>114.16875142142369</v>
      </c>
      <c r="F14" s="138"/>
    </row>
    <row r="15" spans="1:8" x14ac:dyDescent="0.35">
      <c r="A15" s="138"/>
      <c r="B15" s="143">
        <v>1991</v>
      </c>
      <c r="C15" s="177">
        <v>4051748</v>
      </c>
      <c r="D15" s="264">
        <f>'2.01'!C97/C15</f>
        <v>1.1942993493178746E-3</v>
      </c>
      <c r="E15" s="181">
        <f t="shared" si="0"/>
        <v>119.42993493178746</v>
      </c>
      <c r="F15" s="138"/>
    </row>
    <row r="16" spans="1:8" x14ac:dyDescent="0.35">
      <c r="A16" s="138"/>
      <c r="B16" s="143">
        <v>2001</v>
      </c>
      <c r="C16" s="177">
        <v>4155129</v>
      </c>
      <c r="D16" s="264">
        <f>'2.01'!C107/C16</f>
        <v>1.4887624427544848E-3</v>
      </c>
      <c r="E16" s="181">
        <f t="shared" si="0"/>
        <v>148.87624427544847</v>
      </c>
      <c r="F16" s="138"/>
    </row>
    <row r="17" spans="1:8" x14ac:dyDescent="0.35">
      <c r="A17" s="138"/>
      <c r="B17" s="143" t="s">
        <v>208</v>
      </c>
      <c r="C17" s="177">
        <v>4441350</v>
      </c>
      <c r="D17" s="264">
        <v>1.841557184189492E-3</v>
      </c>
      <c r="E17" s="181">
        <v>184.15571841894919</v>
      </c>
      <c r="F17" s="138"/>
    </row>
    <row r="18" spans="1:8" x14ac:dyDescent="0.35">
      <c r="A18" s="138"/>
      <c r="B18" s="143" t="s">
        <v>475</v>
      </c>
      <c r="C18" s="265">
        <v>4626170</v>
      </c>
      <c r="D18" s="264">
        <v>1.6220761450616817E-3</v>
      </c>
      <c r="E18" s="181">
        <v>162.20761450616817</v>
      </c>
      <c r="F18" s="138"/>
    </row>
    <row r="19" spans="1:8" ht="6" customHeight="1" x14ac:dyDescent="0.35">
      <c r="A19" s="138"/>
      <c r="B19" s="127"/>
      <c r="C19" s="138"/>
      <c r="D19" s="138"/>
      <c r="E19" s="138"/>
      <c r="F19" s="138"/>
    </row>
    <row r="20" spans="1:8" ht="14.25" customHeight="1" x14ac:dyDescent="0.35">
      <c r="A20" s="4"/>
      <c r="B20" s="4"/>
      <c r="C20" s="4"/>
      <c r="D20" s="4"/>
      <c r="E20" s="4"/>
      <c r="F20" s="4"/>
      <c r="G20" s="4"/>
      <c r="H20" s="4"/>
    </row>
    <row r="21" spans="1:8" ht="50.4" customHeight="1" x14ac:dyDescent="0.35">
      <c r="A21" s="4"/>
      <c r="B21" s="298" t="s">
        <v>426</v>
      </c>
      <c r="C21" s="298"/>
      <c r="D21" s="298"/>
      <c r="E21" s="298"/>
      <c r="F21" s="4"/>
      <c r="G21" s="4"/>
      <c r="H21" s="4"/>
    </row>
    <row r="22" spans="1:8" x14ac:dyDescent="0.35">
      <c r="A22" s="4"/>
      <c r="B22" s="298" t="s">
        <v>380</v>
      </c>
      <c r="C22" s="298"/>
      <c r="D22" s="298"/>
      <c r="E22" s="298"/>
      <c r="F22" s="4"/>
      <c r="G22" s="4"/>
      <c r="H22" s="4"/>
    </row>
    <row r="23" spans="1:8" x14ac:dyDescent="0.35">
      <c r="B23" s="21"/>
    </row>
    <row r="24" spans="1:8" x14ac:dyDescent="0.35">
      <c r="B24" s="21"/>
    </row>
    <row r="25" spans="1:8" x14ac:dyDescent="0.35">
      <c r="B25" s="24"/>
    </row>
    <row r="26" spans="1:8" x14ac:dyDescent="0.35">
      <c r="B26" s="34"/>
    </row>
    <row r="29" spans="1:8" x14ac:dyDescent="0.35">
      <c r="B29" s="21"/>
    </row>
    <row r="30" spans="1:8" ht="13.8" customHeight="1" x14ac:dyDescent="0.35"/>
    <row r="32" spans="1:8" x14ac:dyDescent="0.35">
      <c r="B32" s="21"/>
    </row>
    <row r="33" spans="2:2" x14ac:dyDescent="0.35">
      <c r="B33" s="21"/>
    </row>
  </sheetData>
  <mergeCells count="3">
    <mergeCell ref="B2:E2"/>
    <mergeCell ref="B21:E21"/>
    <mergeCell ref="B22:E22"/>
  </mergeCells>
  <hyperlinks>
    <hyperlink ref="H2" location="Contents!A1" display="Back to contents" xr:uid="{00000000-0004-0000-1600-000000000000}"/>
  </hyperlinks>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sheetPr>
  <dimension ref="A1:T47"/>
  <sheetViews>
    <sheetView showGridLines="0" zoomScaleNormal="100" workbookViewId="0">
      <selection activeCell="I2" sqref="I2"/>
    </sheetView>
  </sheetViews>
  <sheetFormatPr defaultColWidth="9.109375" defaultRowHeight="14.25" customHeight="1" x14ac:dyDescent="0.3"/>
  <cols>
    <col min="1" max="1" width="1.44140625" customWidth="1"/>
    <col min="2" max="2" width="9.21875" customWidth="1"/>
    <col min="3" max="3" width="1" style="1" customWidth="1"/>
    <col min="4" max="4" width="11.109375" bestFit="1" customWidth="1"/>
    <col min="5" max="5" width="12.77734375" customWidth="1"/>
    <col min="6" max="6" width="10.77734375" customWidth="1"/>
    <col min="7" max="7" width="11.44140625" customWidth="1"/>
    <col min="8" max="8" width="1.44140625" customWidth="1"/>
  </cols>
  <sheetData>
    <row r="1" spans="1:10" ht="6" customHeight="1" x14ac:dyDescent="0.3">
      <c r="A1" s="155"/>
      <c r="B1" s="155"/>
      <c r="C1" s="167"/>
      <c r="D1" s="155"/>
      <c r="E1" s="155"/>
      <c r="F1" s="155"/>
      <c r="G1" s="155"/>
      <c r="H1" s="155"/>
    </row>
    <row r="2" spans="1:10" ht="19.5" customHeight="1" x14ac:dyDescent="0.35">
      <c r="A2" s="3"/>
      <c r="B2" s="157" t="s">
        <v>476</v>
      </c>
      <c r="C2" s="157"/>
      <c r="D2" s="3"/>
      <c r="E2" s="3"/>
      <c r="F2" s="3"/>
      <c r="G2" s="3"/>
      <c r="H2" s="158"/>
      <c r="J2" s="73" t="s">
        <v>400</v>
      </c>
    </row>
    <row r="3" spans="1:10" ht="14.25" customHeight="1" x14ac:dyDescent="0.35">
      <c r="A3" s="156"/>
      <c r="B3" s="137" t="s">
        <v>336</v>
      </c>
      <c r="C3" s="137"/>
      <c r="D3" s="29"/>
      <c r="E3" s="29"/>
      <c r="F3" s="29"/>
      <c r="G3" s="29"/>
      <c r="H3" s="159"/>
    </row>
    <row r="4" spans="1:10" ht="6" customHeight="1" x14ac:dyDescent="0.35">
      <c r="A4" s="156"/>
      <c r="B4" s="137"/>
      <c r="C4" s="137"/>
      <c r="D4" s="29"/>
      <c r="E4" s="29"/>
      <c r="F4" s="29"/>
      <c r="G4" s="29"/>
      <c r="H4" s="159"/>
    </row>
    <row r="5" spans="1:10" ht="14.25" customHeight="1" x14ac:dyDescent="0.35">
      <c r="A5" s="144"/>
      <c r="B5" s="179" t="s">
        <v>0</v>
      </c>
      <c r="C5" s="144"/>
      <c r="D5" s="185" t="s">
        <v>71</v>
      </c>
      <c r="E5" s="185" t="s">
        <v>263</v>
      </c>
      <c r="F5" s="185" t="s">
        <v>7</v>
      </c>
      <c r="G5" s="185" t="s">
        <v>215</v>
      </c>
      <c r="H5" s="161"/>
    </row>
    <row r="6" spans="1:10" ht="6" customHeight="1" x14ac:dyDescent="0.35">
      <c r="A6" s="144"/>
      <c r="B6" s="144"/>
      <c r="C6" s="144"/>
      <c r="D6" s="154"/>
      <c r="E6" s="154"/>
      <c r="F6" s="154"/>
      <c r="G6" s="154"/>
      <c r="H6" s="161"/>
    </row>
    <row r="7" spans="1:10" ht="14.25" customHeight="1" x14ac:dyDescent="0.3">
      <c r="A7" s="144"/>
      <c r="B7" s="144" t="s">
        <v>202</v>
      </c>
      <c r="C7" s="144"/>
      <c r="D7" s="341">
        <v>6443.75</v>
      </c>
      <c r="E7" s="341">
        <v>332.17</v>
      </c>
      <c r="F7" s="341">
        <v>6775.93</v>
      </c>
      <c r="G7" s="337">
        <f t="shared" ref="G7:G21" si="0">E7/F7</f>
        <v>4.902205306135099E-2</v>
      </c>
      <c r="H7" s="134"/>
    </row>
    <row r="8" spans="1:10" ht="14.25" customHeight="1" x14ac:dyDescent="0.3">
      <c r="A8" s="144"/>
      <c r="B8" s="144" t="s">
        <v>211</v>
      </c>
      <c r="C8" s="144"/>
      <c r="D8" s="341">
        <v>6520.66</v>
      </c>
      <c r="E8" s="341">
        <v>335</v>
      </c>
      <c r="F8" s="341">
        <v>6855.66</v>
      </c>
      <c r="G8" s="337">
        <f t="shared" si="0"/>
        <v>4.8864733665321791E-2</v>
      </c>
      <c r="H8" s="134"/>
    </row>
    <row r="9" spans="1:10" ht="14.25" customHeight="1" x14ac:dyDescent="0.3">
      <c r="A9" s="144"/>
      <c r="B9" s="144" t="s">
        <v>203</v>
      </c>
      <c r="C9" s="144"/>
      <c r="D9" s="341">
        <v>6832.61</v>
      </c>
      <c r="E9" s="341">
        <v>354.25</v>
      </c>
      <c r="F9" s="341">
        <v>7186.86</v>
      </c>
      <c r="G9" s="337">
        <f t="shared" si="0"/>
        <v>4.9291345594599037E-2</v>
      </c>
      <c r="H9" s="134"/>
    </row>
    <row r="10" spans="1:10" ht="14.25" customHeight="1" x14ac:dyDescent="0.3">
      <c r="A10" s="144"/>
      <c r="B10" s="144" t="s">
        <v>204</v>
      </c>
      <c r="C10" s="144"/>
      <c r="D10" s="341">
        <v>7003.96</v>
      </c>
      <c r="E10" s="341">
        <v>372.44</v>
      </c>
      <c r="F10" s="341">
        <v>7376.4</v>
      </c>
      <c r="G10" s="337">
        <f t="shared" si="0"/>
        <v>5.0490754297489289E-2</v>
      </c>
      <c r="H10" s="134"/>
    </row>
    <row r="11" spans="1:10" ht="14.25" customHeight="1" x14ac:dyDescent="0.3">
      <c r="A11" s="144"/>
      <c r="B11" s="144" t="s">
        <v>205</v>
      </c>
      <c r="C11" s="144"/>
      <c r="D11" s="341">
        <v>7413.31</v>
      </c>
      <c r="E11" s="341">
        <v>413.6</v>
      </c>
      <c r="F11" s="341">
        <v>7826.9</v>
      </c>
      <c r="G11" s="337">
        <f t="shared" si="0"/>
        <v>5.28433990468768E-2</v>
      </c>
      <c r="H11" s="134"/>
    </row>
    <row r="12" spans="1:10" ht="14.25" customHeight="1" x14ac:dyDescent="0.3">
      <c r="A12" s="144"/>
      <c r="B12" s="144" t="s">
        <v>206</v>
      </c>
      <c r="C12" s="144"/>
      <c r="D12" s="341">
        <v>7538.3</v>
      </c>
      <c r="E12" s="341">
        <v>425.92</v>
      </c>
      <c r="F12" s="341">
        <v>7964.22</v>
      </c>
      <c r="G12" s="337">
        <f t="shared" si="0"/>
        <v>5.3479185657854755E-2</v>
      </c>
      <c r="H12" s="134"/>
    </row>
    <row r="13" spans="1:10" ht="14.25" customHeight="1" x14ac:dyDescent="0.3">
      <c r="A13" s="144"/>
      <c r="B13" s="144" t="s">
        <v>207</v>
      </c>
      <c r="C13" s="144"/>
      <c r="D13" s="341">
        <v>7417.74</v>
      </c>
      <c r="E13" s="341">
        <v>436.37</v>
      </c>
      <c r="F13" s="341">
        <v>7854.11</v>
      </c>
      <c r="G13" s="337">
        <f t="shared" si="0"/>
        <v>5.5559445946135211E-2</v>
      </c>
      <c r="H13" s="134"/>
    </row>
    <row r="14" spans="1:10" ht="14.25" customHeight="1" x14ac:dyDescent="0.3">
      <c r="A14" s="144"/>
      <c r="B14" s="144" t="s">
        <v>208</v>
      </c>
      <c r="C14" s="144"/>
      <c r="D14" s="341">
        <v>7709.64</v>
      </c>
      <c r="E14" s="341">
        <v>468.9</v>
      </c>
      <c r="F14" s="341">
        <v>8178.55</v>
      </c>
      <c r="G14" s="337">
        <f t="shared" si="0"/>
        <v>5.7332901308911721E-2</v>
      </c>
      <c r="H14" s="134"/>
    </row>
    <row r="15" spans="1:10" ht="14.25" customHeight="1" x14ac:dyDescent="0.3">
      <c r="A15" s="144"/>
      <c r="B15" s="144" t="s">
        <v>212</v>
      </c>
      <c r="C15" s="144"/>
      <c r="D15" s="341">
        <v>7598.02</v>
      </c>
      <c r="E15" s="341">
        <v>459.41</v>
      </c>
      <c r="F15" s="341">
        <v>8057.44</v>
      </c>
      <c r="G15" s="337">
        <f t="shared" si="0"/>
        <v>5.7016868881431329E-2</v>
      </c>
      <c r="H15" s="134"/>
    </row>
    <row r="16" spans="1:10" ht="14.25" customHeight="1" x14ac:dyDescent="0.3">
      <c r="A16" s="144"/>
      <c r="B16" s="144" t="s">
        <v>213</v>
      </c>
      <c r="C16" s="144"/>
      <c r="D16" s="341">
        <v>7461.91</v>
      </c>
      <c r="E16" s="341">
        <v>432.08</v>
      </c>
      <c r="F16" s="341">
        <v>7893.99</v>
      </c>
      <c r="G16" s="337">
        <f t="shared" si="0"/>
        <v>5.4735311293781723E-2</v>
      </c>
      <c r="H16" s="134"/>
    </row>
    <row r="17" spans="1:20" ht="14.25" customHeight="1" x14ac:dyDescent="0.3">
      <c r="A17" s="144"/>
      <c r="B17" s="144" t="s">
        <v>223</v>
      </c>
      <c r="C17" s="144"/>
      <c r="D17" s="341">
        <v>7271</v>
      </c>
      <c r="E17" s="341">
        <v>404</v>
      </c>
      <c r="F17" s="341">
        <v>7675</v>
      </c>
      <c r="G17" s="337">
        <f t="shared" si="0"/>
        <v>5.2638436482084688E-2</v>
      </c>
      <c r="H17" s="134"/>
    </row>
    <row r="18" spans="1:20" ht="14.25" customHeight="1" x14ac:dyDescent="0.3">
      <c r="A18" s="144"/>
      <c r="B18" s="144" t="s">
        <v>229</v>
      </c>
      <c r="C18" s="144"/>
      <c r="D18" s="341">
        <v>7185</v>
      </c>
      <c r="E18" s="341">
        <v>366</v>
      </c>
      <c r="F18" s="341">
        <v>7552</v>
      </c>
      <c r="G18" s="337">
        <f t="shared" si="0"/>
        <v>4.846398305084746E-2</v>
      </c>
      <c r="H18" s="134"/>
    </row>
    <row r="19" spans="1:20" ht="14.25" customHeight="1" x14ac:dyDescent="0.3">
      <c r="A19" s="144"/>
      <c r="B19" s="144" t="s">
        <v>416</v>
      </c>
      <c r="C19" s="144"/>
      <c r="D19" s="341">
        <v>7093</v>
      </c>
      <c r="E19" s="341">
        <v>371</v>
      </c>
      <c r="F19" s="341">
        <v>7464</v>
      </c>
      <c r="G19" s="337">
        <f t="shared" si="0"/>
        <v>4.9705251875669883E-2</v>
      </c>
      <c r="H19" s="134"/>
    </row>
    <row r="20" spans="1:20" ht="14.25" customHeight="1" x14ac:dyDescent="0.3">
      <c r="A20" s="144"/>
      <c r="B20" s="142" t="s">
        <v>423</v>
      </c>
      <c r="C20" s="144"/>
      <c r="D20" s="340">
        <v>7405</v>
      </c>
      <c r="E20" s="340">
        <v>384</v>
      </c>
      <c r="F20" s="340">
        <v>7789</v>
      </c>
      <c r="G20" s="335">
        <f t="shared" si="0"/>
        <v>4.9300295288226985E-2</v>
      </c>
      <c r="H20" s="134"/>
    </row>
    <row r="21" spans="1:20" ht="14.25" customHeight="1" x14ac:dyDescent="0.3">
      <c r="A21" s="144"/>
      <c r="B21" s="142" t="s">
        <v>424</v>
      </c>
      <c r="C21" s="144"/>
      <c r="D21" s="340">
        <v>7796</v>
      </c>
      <c r="E21" s="340">
        <v>402</v>
      </c>
      <c r="F21" s="340">
        <v>8198</v>
      </c>
      <c r="G21" s="335">
        <f t="shared" si="0"/>
        <v>4.9036350329348624E-2</v>
      </c>
      <c r="H21" s="134"/>
    </row>
    <row r="22" spans="1:20" ht="14.25" customHeight="1" x14ac:dyDescent="0.3">
      <c r="A22" s="144"/>
      <c r="B22" s="142" t="s">
        <v>430</v>
      </c>
      <c r="C22" s="144"/>
      <c r="D22" s="340">
        <v>7039</v>
      </c>
      <c r="E22" s="340">
        <v>300</v>
      </c>
      <c r="F22" s="340">
        <v>7339</v>
      </c>
      <c r="G22" s="335">
        <f>E22/F22</f>
        <v>4.0877503747104513E-2</v>
      </c>
      <c r="H22" s="134"/>
    </row>
    <row r="23" spans="1:20" ht="14.25" customHeight="1" x14ac:dyDescent="0.3">
      <c r="A23" s="144"/>
      <c r="B23" s="142" t="s">
        <v>475</v>
      </c>
      <c r="C23" s="144"/>
      <c r="D23" s="340">
        <v>7221</v>
      </c>
      <c r="E23" s="340">
        <v>283</v>
      </c>
      <c r="F23" s="340">
        <v>7504</v>
      </c>
      <c r="G23" s="335">
        <f>E23/F23</f>
        <v>3.7713219616204691E-2</v>
      </c>
      <c r="H23" s="134"/>
    </row>
    <row r="24" spans="1:20" ht="6" customHeight="1" x14ac:dyDescent="0.35">
      <c r="A24" s="162"/>
      <c r="B24" s="138"/>
      <c r="C24" s="138"/>
      <c r="D24" s="163"/>
      <c r="E24" s="163"/>
      <c r="F24" s="163"/>
      <c r="G24" s="151"/>
      <c r="H24" s="134"/>
    </row>
    <row r="25" spans="1:20" ht="14.25" customHeight="1" x14ac:dyDescent="0.3">
      <c r="A25" s="105"/>
      <c r="B25" s="300" t="s">
        <v>427</v>
      </c>
      <c r="C25" s="300"/>
      <c r="D25" s="300"/>
      <c r="E25" s="300"/>
      <c r="F25" s="300"/>
      <c r="G25" s="300"/>
      <c r="H25" s="114"/>
      <c r="I25" s="114"/>
      <c r="J25" s="81"/>
      <c r="K25" s="1"/>
      <c r="L25" s="1"/>
      <c r="M25" s="1"/>
      <c r="N25" s="1"/>
      <c r="O25" s="1"/>
      <c r="P25" s="1"/>
      <c r="Q25" s="1"/>
      <c r="R25" s="1"/>
      <c r="S25" s="1"/>
      <c r="T25" s="1"/>
    </row>
    <row r="26" spans="1:20" ht="14.25" customHeight="1" x14ac:dyDescent="0.3">
      <c r="A26" s="105"/>
      <c r="B26" s="105"/>
      <c r="C26" s="105"/>
      <c r="D26" s="105"/>
      <c r="E26" s="105"/>
      <c r="F26" s="105"/>
      <c r="G26" s="105"/>
      <c r="H26" s="114"/>
      <c r="I26" s="114"/>
      <c r="J26" s="1"/>
      <c r="K26" s="1"/>
      <c r="L26" s="1"/>
      <c r="M26" s="1"/>
      <c r="N26" s="1"/>
      <c r="O26" s="1"/>
      <c r="P26" s="1"/>
      <c r="Q26" s="1"/>
      <c r="R26" s="1"/>
      <c r="S26" s="1"/>
      <c r="T26" s="1"/>
    </row>
    <row r="27" spans="1:20" ht="14.25" customHeight="1" x14ac:dyDescent="0.3">
      <c r="J27" s="1"/>
      <c r="K27" s="1"/>
      <c r="L27" s="1"/>
      <c r="M27" s="1"/>
      <c r="N27" s="1"/>
      <c r="O27" s="81"/>
      <c r="P27" s="1"/>
      <c r="Q27" s="1"/>
      <c r="R27" s="1"/>
      <c r="S27" s="1"/>
      <c r="T27" s="1"/>
    </row>
    <row r="28" spans="1:20" ht="14.25" customHeight="1" x14ac:dyDescent="0.35">
      <c r="A28" s="25"/>
      <c r="B28" s="25"/>
      <c r="C28" s="25"/>
      <c r="D28" s="25"/>
      <c r="E28" s="25"/>
      <c r="F28" s="25"/>
      <c r="G28" s="25"/>
      <c r="H28" s="25"/>
      <c r="I28" s="25"/>
      <c r="J28" s="1"/>
      <c r="K28" s="82"/>
      <c r="L28" s="18"/>
      <c r="M28" s="18"/>
      <c r="N28" s="18"/>
      <c r="O28" s="18"/>
      <c r="P28" s="1"/>
      <c r="Q28" s="18"/>
      <c r="R28" s="18"/>
      <c r="S28" s="83"/>
      <c r="T28" s="1"/>
    </row>
    <row r="29" spans="1:20" ht="6" customHeight="1" x14ac:dyDescent="0.35">
      <c r="A29" s="236"/>
      <c r="B29" s="236"/>
      <c r="C29" s="236"/>
      <c r="D29" s="236"/>
      <c r="E29" s="236"/>
      <c r="F29" s="236"/>
      <c r="G29" s="236"/>
      <c r="H29" s="236"/>
      <c r="I29" s="25"/>
      <c r="J29" s="1"/>
      <c r="K29" s="82"/>
      <c r="L29" s="84"/>
      <c r="M29" s="85"/>
      <c r="N29" s="85"/>
      <c r="O29" s="84"/>
      <c r="P29" s="1"/>
      <c r="Q29" s="84"/>
      <c r="R29" s="85"/>
      <c r="S29" s="85"/>
      <c r="T29" s="1"/>
    </row>
    <row r="30" spans="1:20" ht="14.25" customHeight="1" x14ac:dyDescent="0.4">
      <c r="A30" s="236"/>
      <c r="B30" s="152" t="s">
        <v>444</v>
      </c>
      <c r="C30" s="152"/>
      <c r="D30" s="236"/>
      <c r="E30" s="236"/>
      <c r="F30" s="236"/>
      <c r="G30" s="236"/>
      <c r="H30" s="236"/>
      <c r="I30" s="25"/>
      <c r="J30" s="1"/>
      <c r="K30" s="18"/>
      <c r="L30" s="86"/>
      <c r="M30" s="86"/>
      <c r="N30" s="86"/>
      <c r="O30" s="86"/>
      <c r="P30" s="1"/>
      <c r="Q30" s="86"/>
      <c r="R30" s="86"/>
      <c r="S30" s="86"/>
      <c r="T30" s="46"/>
    </row>
    <row r="31" spans="1:20" ht="14.25" customHeight="1" x14ac:dyDescent="0.4">
      <c r="A31" s="236"/>
      <c r="B31" s="153" t="s">
        <v>257</v>
      </c>
      <c r="C31" s="152"/>
      <c r="D31" s="236"/>
      <c r="E31" s="236"/>
      <c r="F31" s="236"/>
      <c r="G31" s="236"/>
      <c r="H31" s="236"/>
      <c r="I31" s="25"/>
      <c r="J31" s="1"/>
      <c r="K31" s="17"/>
      <c r="L31" s="87"/>
      <c r="M31" s="87"/>
      <c r="N31" s="87"/>
      <c r="O31" s="87"/>
      <c r="P31" s="1"/>
      <c r="Q31" s="87"/>
      <c r="R31" s="87"/>
      <c r="S31" s="87"/>
      <c r="T31" s="1"/>
    </row>
    <row r="32" spans="1:20" ht="6" customHeight="1" x14ac:dyDescent="0.35">
      <c r="A32" s="236"/>
      <c r="B32" s="236"/>
      <c r="C32" s="236"/>
      <c r="D32" s="237"/>
      <c r="E32" s="237"/>
      <c r="F32" s="238"/>
      <c r="G32" s="236"/>
      <c r="H32" s="236"/>
      <c r="I32" s="25"/>
      <c r="J32" s="1"/>
      <c r="K32" s="17"/>
      <c r="L32" s="87"/>
      <c r="M32" s="87"/>
      <c r="N32" s="87"/>
      <c r="O32" s="87"/>
      <c r="P32" s="1"/>
      <c r="Q32" s="87"/>
      <c r="R32" s="87"/>
      <c r="S32" s="87"/>
      <c r="T32" s="1"/>
    </row>
    <row r="33" spans="1:20" ht="14.25" customHeight="1" x14ac:dyDescent="0.35">
      <c r="A33" s="201"/>
      <c r="B33" s="239"/>
      <c r="C33" s="239"/>
      <c r="D33" s="240" t="s">
        <v>445</v>
      </c>
      <c r="E33" s="241"/>
      <c r="F33" s="241"/>
      <c r="G33" s="201"/>
      <c r="H33" s="201"/>
      <c r="I33" s="25"/>
      <c r="J33" s="1"/>
      <c r="K33" s="17"/>
      <c r="L33" s="87"/>
      <c r="M33" s="87"/>
      <c r="N33" s="87"/>
      <c r="O33" s="87"/>
      <c r="P33" s="1"/>
      <c r="Q33" s="87"/>
      <c r="R33" s="87"/>
      <c r="S33" s="87"/>
      <c r="T33" s="1"/>
    </row>
    <row r="34" spans="1:20" ht="14.25" customHeight="1" x14ac:dyDescent="0.35">
      <c r="A34" s="201"/>
      <c r="B34" s="242" t="s">
        <v>0</v>
      </c>
      <c r="C34" s="239"/>
      <c r="D34" s="243" t="s">
        <v>314</v>
      </c>
      <c r="E34" s="243" t="s">
        <v>315</v>
      </c>
      <c r="F34" s="243" t="s">
        <v>316</v>
      </c>
      <c r="G34" s="243" t="s">
        <v>446</v>
      </c>
      <c r="H34" s="201"/>
      <c r="I34" s="25"/>
      <c r="J34" s="1"/>
      <c r="K34" s="17"/>
      <c r="L34" s="87"/>
      <c r="M34" s="87"/>
      <c r="N34" s="87"/>
      <c r="O34" s="87"/>
      <c r="P34" s="1"/>
      <c r="Q34" s="87"/>
      <c r="R34" s="87"/>
      <c r="S34" s="87"/>
      <c r="T34" s="1"/>
    </row>
    <row r="35" spans="1:20" ht="14.25" customHeight="1" x14ac:dyDescent="0.35">
      <c r="A35" s="201"/>
      <c r="B35" s="244" t="s">
        <v>264</v>
      </c>
      <c r="C35" s="244"/>
      <c r="D35" s="245"/>
      <c r="E35" s="201"/>
      <c r="F35" s="245"/>
      <c r="G35" s="246">
        <v>7894</v>
      </c>
      <c r="H35" s="201"/>
      <c r="I35" s="25"/>
      <c r="J35" s="1"/>
      <c r="K35" s="17"/>
      <c r="L35" s="87"/>
      <c r="M35" s="87"/>
      <c r="N35" s="87"/>
      <c r="O35" s="87"/>
      <c r="P35" s="1"/>
      <c r="Q35" s="87"/>
      <c r="R35" s="87"/>
      <c r="S35" s="87"/>
      <c r="T35" s="1"/>
    </row>
    <row r="36" spans="1:20" ht="14.25" customHeight="1" x14ac:dyDescent="0.35">
      <c r="A36" s="201"/>
      <c r="B36" s="244" t="s">
        <v>232</v>
      </c>
      <c r="C36" s="244"/>
      <c r="D36" s="245">
        <v>8400</v>
      </c>
      <c r="E36" s="245">
        <v>7800</v>
      </c>
      <c r="F36" s="245">
        <v>7700</v>
      </c>
      <c r="G36" s="247">
        <v>7731</v>
      </c>
      <c r="H36" s="201"/>
      <c r="I36" s="25"/>
      <c r="J36" s="1"/>
      <c r="K36" s="17"/>
      <c r="L36" s="87"/>
      <c r="M36" s="87"/>
      <c r="N36" s="87"/>
      <c r="O36" s="87"/>
      <c r="P36" s="1"/>
      <c r="Q36" s="87"/>
      <c r="R36" s="87"/>
      <c r="S36" s="87"/>
      <c r="T36" s="1"/>
    </row>
    <row r="37" spans="1:20" ht="14.25" customHeight="1" x14ac:dyDescent="0.35">
      <c r="A37" s="201"/>
      <c r="B37" s="244" t="s">
        <v>225</v>
      </c>
      <c r="C37" s="244"/>
      <c r="D37" s="245">
        <v>8600</v>
      </c>
      <c r="E37" s="245">
        <v>7800</v>
      </c>
      <c r="F37" s="245">
        <v>7600</v>
      </c>
      <c r="G37" s="246">
        <v>7675</v>
      </c>
      <c r="H37" s="201"/>
      <c r="I37" s="25"/>
      <c r="J37" s="1"/>
      <c r="K37" s="17"/>
      <c r="L37" s="87"/>
      <c r="M37" s="87"/>
      <c r="N37" s="87"/>
      <c r="O37" s="87"/>
      <c r="P37" s="1"/>
      <c r="Q37" s="87"/>
      <c r="R37" s="87"/>
      <c r="S37" s="87"/>
      <c r="T37" s="1"/>
    </row>
    <row r="38" spans="1:20" ht="14.25" customHeight="1" x14ac:dyDescent="0.35">
      <c r="A38" s="201"/>
      <c r="B38" s="244" t="s">
        <v>228</v>
      </c>
      <c r="C38" s="244"/>
      <c r="D38" s="245">
        <v>8800</v>
      </c>
      <c r="E38" s="245">
        <v>7900</v>
      </c>
      <c r="F38" s="245">
        <v>7500</v>
      </c>
      <c r="G38" s="246">
        <v>7552</v>
      </c>
      <c r="H38" s="201"/>
      <c r="I38" s="25"/>
      <c r="J38" s="1"/>
      <c r="K38" s="17"/>
      <c r="L38" s="87"/>
      <c r="M38" s="87"/>
      <c r="N38" s="87"/>
      <c r="O38" s="87"/>
      <c r="P38" s="1"/>
      <c r="Q38" s="87"/>
      <c r="R38" s="87"/>
      <c r="S38" s="87"/>
      <c r="T38" s="1"/>
    </row>
    <row r="39" spans="1:20" ht="14.25" customHeight="1" x14ac:dyDescent="0.35">
      <c r="A39" s="201"/>
      <c r="B39" s="244" t="s">
        <v>317</v>
      </c>
      <c r="C39" s="244"/>
      <c r="D39" s="245">
        <v>9100</v>
      </c>
      <c r="E39" s="245">
        <v>7800</v>
      </c>
      <c r="F39" s="245">
        <v>7400</v>
      </c>
      <c r="G39" s="246">
        <v>7464</v>
      </c>
      <c r="H39" s="201"/>
      <c r="I39" s="25"/>
      <c r="J39" s="1"/>
      <c r="K39" s="17"/>
      <c r="L39" s="87"/>
      <c r="M39" s="87"/>
      <c r="N39" s="87"/>
      <c r="O39" s="87"/>
      <c r="P39" s="1"/>
      <c r="Q39" s="87"/>
      <c r="R39" s="87"/>
      <c r="S39" s="87"/>
      <c r="T39" s="1"/>
    </row>
    <row r="40" spans="1:20" ht="14.25" customHeight="1" x14ac:dyDescent="0.35">
      <c r="A40" s="201"/>
      <c r="B40" s="244" t="s">
        <v>318</v>
      </c>
      <c r="C40" s="244"/>
      <c r="D40" s="245">
        <v>9300</v>
      </c>
      <c r="E40" s="245">
        <v>7800</v>
      </c>
      <c r="F40" s="245">
        <v>7300</v>
      </c>
      <c r="G40" s="247">
        <v>7789</v>
      </c>
      <c r="H40" s="201"/>
      <c r="I40" s="25"/>
      <c r="J40" s="1"/>
      <c r="K40" s="17"/>
      <c r="L40" s="87"/>
      <c r="M40" s="87"/>
      <c r="N40" s="87"/>
      <c r="O40" s="87"/>
      <c r="P40" s="1"/>
      <c r="Q40" s="87"/>
      <c r="R40" s="87"/>
      <c r="S40" s="87"/>
      <c r="T40" s="1"/>
    </row>
    <row r="41" spans="1:20" ht="14.25" customHeight="1" x14ac:dyDescent="0.35">
      <c r="A41" s="201"/>
      <c r="B41" s="244" t="s">
        <v>319</v>
      </c>
      <c r="C41" s="244"/>
      <c r="D41" s="245">
        <v>9500</v>
      </c>
      <c r="E41" s="245">
        <v>7800</v>
      </c>
      <c r="F41" s="245">
        <v>7200</v>
      </c>
      <c r="G41" s="247">
        <v>8198</v>
      </c>
      <c r="H41" s="201"/>
      <c r="I41" s="25"/>
      <c r="J41" s="1"/>
      <c r="K41" s="18"/>
      <c r="L41" s="18"/>
      <c r="M41" s="18"/>
      <c r="N41" s="18"/>
      <c r="O41" s="18"/>
      <c r="P41" s="1"/>
      <c r="Q41" s="18"/>
      <c r="R41" s="18"/>
      <c r="S41" s="18"/>
      <c r="T41" s="1"/>
    </row>
    <row r="42" spans="1:20" ht="14.25" customHeight="1" x14ac:dyDescent="0.35">
      <c r="A42" s="201"/>
      <c r="B42" s="244" t="s">
        <v>320</v>
      </c>
      <c r="C42" s="244"/>
      <c r="D42" s="245">
        <v>9700</v>
      </c>
      <c r="E42" s="245">
        <v>7800</v>
      </c>
      <c r="F42" s="245">
        <v>7100</v>
      </c>
      <c r="G42" s="247">
        <v>7339</v>
      </c>
      <c r="H42" s="201"/>
      <c r="I42" s="25"/>
      <c r="J42" s="1"/>
      <c r="K42" s="18"/>
      <c r="L42" s="18"/>
      <c r="M42" s="18"/>
      <c r="N42" s="18"/>
      <c r="O42" s="18"/>
      <c r="P42" s="1"/>
      <c r="Q42" s="18"/>
      <c r="R42" s="18"/>
      <c r="S42" s="18"/>
      <c r="T42" s="1"/>
    </row>
    <row r="43" spans="1:20" ht="14.25" customHeight="1" x14ac:dyDescent="0.35">
      <c r="A43" s="201"/>
      <c r="B43" s="244" t="s">
        <v>321</v>
      </c>
      <c r="C43" s="244"/>
      <c r="D43" s="245">
        <v>10000</v>
      </c>
      <c r="E43" s="245">
        <v>7800</v>
      </c>
      <c r="F43" s="245">
        <v>7000</v>
      </c>
      <c r="G43" s="247">
        <v>7504</v>
      </c>
      <c r="H43" s="201"/>
      <c r="I43" s="25"/>
      <c r="J43" s="1"/>
      <c r="K43" s="88"/>
      <c r="L43" s="1"/>
      <c r="M43" s="1"/>
      <c r="N43" s="1"/>
      <c r="O43" s="1"/>
      <c r="P43" s="1"/>
      <c r="Q43" s="1"/>
      <c r="R43" s="1"/>
      <c r="S43" s="1"/>
      <c r="T43" s="1"/>
    </row>
    <row r="44" spans="1:20" ht="14.25" customHeight="1" x14ac:dyDescent="0.35">
      <c r="A44" s="201"/>
      <c r="B44" s="244" t="s">
        <v>322</v>
      </c>
      <c r="C44" s="244"/>
      <c r="D44" s="245">
        <v>10200</v>
      </c>
      <c r="E44" s="245">
        <v>7800</v>
      </c>
      <c r="F44" s="245">
        <v>6900</v>
      </c>
      <c r="G44" s="201"/>
      <c r="H44" s="201"/>
      <c r="I44" s="25"/>
      <c r="J44" s="1"/>
      <c r="K44" s="1"/>
      <c r="L44" s="1"/>
      <c r="M44" s="1"/>
      <c r="N44" s="1"/>
      <c r="O44" s="1"/>
      <c r="P44" s="1"/>
      <c r="Q44" s="1"/>
      <c r="R44" s="1"/>
      <c r="S44" s="1"/>
      <c r="T44" s="1"/>
    </row>
    <row r="45" spans="1:20" ht="6" customHeight="1" x14ac:dyDescent="0.35">
      <c r="A45" s="201"/>
      <c r="B45" s="201"/>
      <c r="C45" s="201"/>
      <c r="D45" s="201"/>
      <c r="E45" s="201"/>
      <c r="F45" s="201"/>
      <c r="G45" s="201"/>
      <c r="H45" s="201"/>
      <c r="I45" s="25"/>
      <c r="J45" s="1"/>
      <c r="K45" s="1"/>
      <c r="L45" s="1"/>
      <c r="M45" s="1"/>
      <c r="N45" s="1"/>
      <c r="O45" s="1"/>
      <c r="P45" s="1"/>
      <c r="Q45" s="1"/>
      <c r="R45" s="1"/>
      <c r="S45" s="1"/>
      <c r="T45" s="1"/>
    </row>
    <row r="46" spans="1:20" ht="14.25" customHeight="1" x14ac:dyDescent="0.35">
      <c r="A46" s="4"/>
      <c r="B46" s="248" t="s">
        <v>447</v>
      </c>
      <c r="C46" s="4"/>
      <c r="D46" s="4"/>
      <c r="E46" s="4"/>
      <c r="F46" s="4"/>
      <c r="G46" s="4"/>
      <c r="H46" s="25"/>
      <c r="I46" s="25"/>
    </row>
    <row r="47" spans="1:20" ht="14.25" customHeight="1" x14ac:dyDescent="0.3">
      <c r="A47" s="114"/>
      <c r="B47" s="114"/>
      <c r="C47" s="105"/>
      <c r="D47" s="114"/>
      <c r="E47" s="114"/>
      <c r="F47" s="114"/>
      <c r="G47" s="114"/>
    </row>
  </sheetData>
  <mergeCells count="1">
    <mergeCell ref="B25:G25"/>
  </mergeCells>
  <hyperlinks>
    <hyperlink ref="J2" location="Contents!A1" display="Back to contents" xr:uid="{00000000-0004-0000-1700-000000000000}"/>
    <hyperlink ref="B46" r:id="rId1" display="http://www.gov.scot/Publications/2015/12/5123/downloads" xr:uid="{B82143EE-2129-4AFF-866F-85F6D3270003}"/>
  </hyperlinks>
  <pageMargins left="0.7" right="0.7" top="0.75" bottom="0.75" header="0.3" footer="0.3"/>
  <pageSetup paperSize="9" orientation="portrait"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sheetPr>
  <dimension ref="A1:Q25"/>
  <sheetViews>
    <sheetView showGridLines="0" workbookViewId="0">
      <selection activeCell="P2" sqref="P2"/>
    </sheetView>
  </sheetViews>
  <sheetFormatPr defaultColWidth="8.88671875" defaultRowHeight="14.25" customHeight="1" x14ac:dyDescent="0.35"/>
  <cols>
    <col min="1" max="1" width="0.88671875" style="25" customWidth="1"/>
    <col min="2" max="2" width="8.88671875" style="25"/>
    <col min="3" max="5" width="9.44140625" style="25" customWidth="1"/>
    <col min="6" max="6" width="9.109375" style="25" customWidth="1"/>
    <col min="7" max="8" width="10.21875" style="25" customWidth="1"/>
    <col min="9" max="11" width="9.21875" style="25" customWidth="1"/>
    <col min="12" max="13" width="8.88671875" style="25"/>
    <col min="14" max="14" width="9.21875" style="25" customWidth="1"/>
    <col min="15" max="15" width="1.44140625" style="25" customWidth="1"/>
    <col min="16" max="17" width="9.21875" style="25" customWidth="1"/>
    <col min="18" max="18" width="9.77734375" style="25" customWidth="1"/>
    <col min="19" max="20" width="10.5546875" style="25" customWidth="1"/>
    <col min="21" max="21" width="11" style="25" customWidth="1"/>
    <col min="22" max="22" width="10.88671875" style="25" customWidth="1"/>
    <col min="23" max="23" width="11.44140625" style="25" customWidth="1"/>
    <col min="24" max="24" width="10.6640625" style="25" customWidth="1"/>
    <col min="25" max="25" width="1.44140625" style="25" customWidth="1"/>
    <col min="26" max="16384" width="8.88671875" style="25"/>
  </cols>
  <sheetData>
    <row r="1" spans="1:17" ht="6" customHeight="1" x14ac:dyDescent="0.35">
      <c r="A1" s="29"/>
      <c r="B1" s="29"/>
      <c r="C1" s="29"/>
      <c r="D1" s="29"/>
      <c r="E1" s="29"/>
      <c r="F1" s="29"/>
      <c r="G1" s="29"/>
      <c r="H1" s="29"/>
      <c r="I1" s="29"/>
      <c r="J1" s="29"/>
      <c r="K1" s="29"/>
      <c r="L1" s="29"/>
      <c r="M1" s="29"/>
      <c r="N1" s="29"/>
      <c r="O1" s="29"/>
    </row>
    <row r="2" spans="1:17" ht="19.5" customHeight="1" x14ac:dyDescent="0.4">
      <c r="A2" s="29"/>
      <c r="B2" s="152" t="s">
        <v>499</v>
      </c>
      <c r="C2" s="124"/>
      <c r="D2" s="124"/>
      <c r="E2" s="124"/>
      <c r="F2" s="124"/>
      <c r="G2" s="124"/>
      <c r="H2" s="124"/>
      <c r="I2" s="29"/>
      <c r="J2" s="29"/>
      <c r="K2" s="29"/>
      <c r="L2" s="29"/>
      <c r="M2" s="29"/>
      <c r="N2" s="29"/>
      <c r="O2" s="29"/>
    </row>
    <row r="3" spans="1:17" ht="15" customHeight="1" x14ac:dyDescent="0.35">
      <c r="A3" s="29"/>
      <c r="B3" s="153" t="s">
        <v>428</v>
      </c>
      <c r="C3" s="124"/>
      <c r="D3" s="124"/>
      <c r="E3" s="124"/>
      <c r="F3" s="124"/>
      <c r="G3" s="124"/>
      <c r="H3" s="124"/>
      <c r="I3" s="29"/>
      <c r="J3" s="29"/>
      <c r="K3" s="29"/>
      <c r="L3" s="29"/>
      <c r="M3" s="29"/>
      <c r="N3" s="29"/>
      <c r="O3" s="29"/>
    </row>
    <row r="4" spans="1:17" ht="6" customHeight="1" x14ac:dyDescent="0.35">
      <c r="A4" s="29"/>
      <c r="B4" s="153"/>
      <c r="C4" s="124"/>
      <c r="D4" s="124"/>
      <c r="E4" s="124"/>
      <c r="F4" s="124"/>
      <c r="G4" s="124"/>
      <c r="H4" s="124"/>
      <c r="I4" s="29"/>
      <c r="J4" s="29"/>
      <c r="K4" s="29"/>
      <c r="L4" s="29"/>
      <c r="M4" s="29"/>
      <c r="N4" s="29"/>
      <c r="O4" s="29"/>
    </row>
    <row r="5" spans="1:17" ht="14.25" customHeight="1" x14ac:dyDescent="0.35">
      <c r="A5" s="154"/>
      <c r="B5" s="200"/>
      <c r="C5" s="343" t="s">
        <v>477</v>
      </c>
      <c r="D5" s="343" t="s">
        <v>478</v>
      </c>
      <c r="E5" s="343" t="s">
        <v>479</v>
      </c>
      <c r="F5" s="343" t="s">
        <v>480</v>
      </c>
      <c r="G5" s="343" t="s">
        <v>264</v>
      </c>
      <c r="H5" s="343" t="s">
        <v>232</v>
      </c>
      <c r="I5" s="215" t="s">
        <v>225</v>
      </c>
      <c r="J5" s="215" t="s">
        <v>228</v>
      </c>
      <c r="K5" s="215" t="s">
        <v>317</v>
      </c>
      <c r="L5" s="215" t="s">
        <v>318</v>
      </c>
      <c r="M5" s="215" t="s">
        <v>319</v>
      </c>
      <c r="N5" s="215" t="s">
        <v>320</v>
      </c>
      <c r="O5" s="144"/>
      <c r="Q5" s="73" t="s">
        <v>400</v>
      </c>
    </row>
    <row r="6" spans="1:17" ht="14.25" customHeight="1" x14ac:dyDescent="0.35">
      <c r="A6" s="182"/>
      <c r="B6" s="201" t="s">
        <v>270</v>
      </c>
      <c r="C6" s="246">
        <v>2317.6</v>
      </c>
      <c r="D6" s="246">
        <v>2146.8000000000002</v>
      </c>
      <c r="E6" s="246">
        <v>2078.1</v>
      </c>
      <c r="F6" s="246">
        <v>1864.2</v>
      </c>
      <c r="G6" s="246">
        <v>1622.3000000000002</v>
      </c>
      <c r="H6" s="246">
        <v>1459.9</v>
      </c>
      <c r="I6" s="177">
        <v>1386.8000000000002</v>
      </c>
      <c r="J6" s="177">
        <v>1232.1999999999998</v>
      </c>
      <c r="K6" s="177">
        <v>1084</v>
      </c>
      <c r="L6" s="177">
        <v>1064</v>
      </c>
      <c r="M6" s="177">
        <v>1011.3</v>
      </c>
      <c r="N6" s="177">
        <v>835.90000000000009</v>
      </c>
      <c r="O6" s="144"/>
    </row>
    <row r="7" spans="1:17" ht="14.25" customHeight="1" x14ac:dyDescent="0.35">
      <c r="A7" s="182"/>
      <c r="B7" s="201" t="s">
        <v>269</v>
      </c>
      <c r="C7" s="246">
        <v>2700.2</v>
      </c>
      <c r="D7" s="246">
        <v>2722.9</v>
      </c>
      <c r="E7" s="246">
        <v>2959.2</v>
      </c>
      <c r="F7" s="246">
        <v>2949.1</v>
      </c>
      <c r="G7" s="246">
        <v>2924.3</v>
      </c>
      <c r="H7" s="246">
        <v>2856.7</v>
      </c>
      <c r="I7" s="177">
        <v>2812.3</v>
      </c>
      <c r="J7" s="177">
        <v>2721</v>
      </c>
      <c r="K7" s="177">
        <v>2680.7</v>
      </c>
      <c r="L7" s="177">
        <v>2808</v>
      </c>
      <c r="M7" s="177">
        <v>2938.8999999999996</v>
      </c>
      <c r="N7" s="177">
        <v>2582.6</v>
      </c>
      <c r="O7" s="144"/>
    </row>
    <row r="8" spans="1:17" ht="14.25" customHeight="1" x14ac:dyDescent="0.35">
      <c r="A8" s="182"/>
      <c r="B8" s="201" t="s">
        <v>268</v>
      </c>
      <c r="C8" s="246">
        <v>1776</v>
      </c>
      <c r="D8" s="246">
        <v>1781.4</v>
      </c>
      <c r="E8" s="246">
        <v>1854.1999999999998</v>
      </c>
      <c r="F8" s="246">
        <v>1885.8000000000002</v>
      </c>
      <c r="G8" s="246">
        <v>1909.8000000000002</v>
      </c>
      <c r="H8" s="246">
        <v>1917.6</v>
      </c>
      <c r="I8" s="177">
        <v>1911.6</v>
      </c>
      <c r="J8" s="177">
        <v>1965.1</v>
      </c>
      <c r="K8" s="177">
        <v>2000</v>
      </c>
      <c r="L8" s="177">
        <v>2100</v>
      </c>
      <c r="M8" s="177">
        <v>2266.4</v>
      </c>
      <c r="N8" s="177">
        <v>2078.1</v>
      </c>
      <c r="O8" s="144"/>
    </row>
    <row r="9" spans="1:17" ht="14.25" customHeight="1" x14ac:dyDescent="0.35">
      <c r="A9" s="182"/>
      <c r="B9" s="201" t="s">
        <v>267</v>
      </c>
      <c r="C9" s="246">
        <v>814.7</v>
      </c>
      <c r="D9" s="246">
        <v>831.09999999999991</v>
      </c>
      <c r="E9" s="246">
        <v>891.09999999999991</v>
      </c>
      <c r="F9" s="246">
        <v>936</v>
      </c>
      <c r="G9" s="246">
        <v>968</v>
      </c>
      <c r="H9" s="246">
        <v>1038</v>
      </c>
      <c r="I9" s="177">
        <v>1066.3000000000002</v>
      </c>
      <c r="J9" s="177">
        <v>1075.5</v>
      </c>
      <c r="K9" s="177">
        <v>1100.4000000000001</v>
      </c>
      <c r="L9" s="177">
        <v>1142.5</v>
      </c>
      <c r="M9" s="177">
        <v>1242.8</v>
      </c>
      <c r="N9" s="177">
        <v>1124.7</v>
      </c>
      <c r="O9" s="144"/>
    </row>
    <row r="10" spans="1:17" ht="14.25" customHeight="1" x14ac:dyDescent="0.35">
      <c r="A10" s="182"/>
      <c r="B10" s="201" t="s">
        <v>266</v>
      </c>
      <c r="C10" s="246">
        <v>243.7</v>
      </c>
      <c r="D10" s="246">
        <v>247.8</v>
      </c>
      <c r="E10" s="246">
        <v>266.5</v>
      </c>
      <c r="F10" s="246">
        <v>289.3</v>
      </c>
      <c r="G10" s="246">
        <v>316.10000000000002</v>
      </c>
      <c r="H10" s="246">
        <v>347.5</v>
      </c>
      <c r="I10" s="177">
        <v>366.5</v>
      </c>
      <c r="J10" s="177">
        <v>405.6</v>
      </c>
      <c r="K10" s="177">
        <v>422.79999999999995</v>
      </c>
      <c r="L10" s="177">
        <v>471.29999999999995</v>
      </c>
      <c r="M10" s="177">
        <v>512.4</v>
      </c>
      <c r="N10" s="177">
        <v>501.9</v>
      </c>
      <c r="O10" s="144"/>
    </row>
    <row r="11" spans="1:17" ht="14.25" customHeight="1" x14ac:dyDescent="0.35">
      <c r="A11" s="182"/>
      <c r="B11" s="201" t="s">
        <v>265</v>
      </c>
      <c r="C11" s="246">
        <v>79</v>
      </c>
      <c r="D11" s="246">
        <v>86.1</v>
      </c>
      <c r="E11" s="246">
        <v>84.199999999999989</v>
      </c>
      <c r="F11" s="246">
        <v>89.300000000000011</v>
      </c>
      <c r="G11" s="246">
        <v>110.8</v>
      </c>
      <c r="H11" s="246">
        <v>111.70000000000002</v>
      </c>
      <c r="I11" s="177">
        <v>132.6</v>
      </c>
      <c r="J11" s="177">
        <v>151</v>
      </c>
      <c r="K11" s="177">
        <v>174</v>
      </c>
      <c r="L11" s="177">
        <v>201.79999999999998</v>
      </c>
      <c r="M11" s="177">
        <v>223.5</v>
      </c>
      <c r="N11" s="177">
        <v>213.1</v>
      </c>
      <c r="O11" s="144"/>
    </row>
    <row r="12" spans="1:17" ht="14.25" customHeight="1" x14ac:dyDescent="0.35">
      <c r="A12" s="182"/>
      <c r="B12" s="201"/>
      <c r="C12" s="246"/>
      <c r="D12" s="246"/>
      <c r="E12" s="246"/>
      <c r="F12" s="202"/>
      <c r="G12" s="202"/>
      <c r="H12" s="202"/>
      <c r="I12" s="144"/>
      <c r="J12" s="144"/>
      <c r="K12" s="144"/>
      <c r="L12" s="144"/>
      <c r="M12" s="144"/>
      <c r="N12" s="144"/>
      <c r="O12" s="144"/>
    </row>
    <row r="13" spans="1:17" ht="14.25" customHeight="1" x14ac:dyDescent="0.35">
      <c r="A13" s="144"/>
      <c r="B13" s="342"/>
      <c r="C13" s="344" t="s">
        <v>477</v>
      </c>
      <c r="D13" s="344" t="s">
        <v>478</v>
      </c>
      <c r="E13" s="344" t="s">
        <v>479</v>
      </c>
      <c r="F13" s="345" t="s">
        <v>480</v>
      </c>
      <c r="G13" s="345" t="s">
        <v>264</v>
      </c>
      <c r="H13" s="345" t="s">
        <v>232</v>
      </c>
      <c r="I13" s="215" t="s">
        <v>225</v>
      </c>
      <c r="J13" s="215" t="s">
        <v>228</v>
      </c>
      <c r="K13" s="215" t="s">
        <v>317</v>
      </c>
      <c r="L13" s="215" t="s">
        <v>318</v>
      </c>
      <c r="M13" s="215" t="s">
        <v>319</v>
      </c>
      <c r="N13" s="215" t="s">
        <v>320</v>
      </c>
      <c r="O13" s="144"/>
    </row>
    <row r="14" spans="1:17" ht="16.2" customHeight="1" x14ac:dyDescent="0.35">
      <c r="A14" s="144"/>
      <c r="B14" s="201" t="s">
        <v>270</v>
      </c>
      <c r="C14" s="275">
        <v>0.29220197944903231</v>
      </c>
      <c r="D14" s="275">
        <v>0.27465680692910971</v>
      </c>
      <c r="E14" s="275">
        <v>0.25550514551289144</v>
      </c>
      <c r="F14" s="275">
        <v>0.23262372407596896</v>
      </c>
      <c r="G14" s="275">
        <v>0.20663083350315878</v>
      </c>
      <c r="H14" s="275">
        <v>0.18882737925860776</v>
      </c>
      <c r="I14" s="218">
        <v>0.18065995336294832</v>
      </c>
      <c r="J14" s="218">
        <v>0.16317720127660135</v>
      </c>
      <c r="K14" s="218">
        <v>0.14523627691359514</v>
      </c>
      <c r="L14" s="218">
        <v>0.13661167105347627</v>
      </c>
      <c r="M14" s="218">
        <v>0.12338494198601808</v>
      </c>
      <c r="N14" s="218">
        <v>0.11392474070843499</v>
      </c>
      <c r="O14" s="144"/>
    </row>
    <row r="15" spans="1:17" ht="14.25" customHeight="1" x14ac:dyDescent="0.35">
      <c r="A15" s="144"/>
      <c r="B15" s="269" t="s">
        <v>269</v>
      </c>
      <c r="C15" s="218">
        <v>0.34044001765113785</v>
      </c>
      <c r="D15" s="218">
        <v>0.3483617568414723</v>
      </c>
      <c r="E15" s="218">
        <v>0.36383755671129797</v>
      </c>
      <c r="F15" s="218">
        <v>0.36800269535052033</v>
      </c>
      <c r="G15" s="218">
        <v>0.3724653556144284</v>
      </c>
      <c r="H15" s="218">
        <v>0.36949323537780998</v>
      </c>
      <c r="I15" s="218">
        <v>0.36636139806938239</v>
      </c>
      <c r="J15" s="218">
        <v>0.36033530650351592</v>
      </c>
      <c r="K15" s="218">
        <v>0.35916502538955208</v>
      </c>
      <c r="L15" s="218">
        <v>0.36053155293060279</v>
      </c>
      <c r="M15" s="218">
        <v>0.35856423020143235</v>
      </c>
      <c r="N15" s="218">
        <v>0.35198233682689817</v>
      </c>
      <c r="O15" s="144"/>
    </row>
    <row r="16" spans="1:17" ht="14.25" customHeight="1" x14ac:dyDescent="0.35">
      <c r="A16" s="144"/>
      <c r="B16" s="201" t="s">
        <v>268</v>
      </c>
      <c r="C16" s="275">
        <v>0.22391729181113282</v>
      </c>
      <c r="D16" s="275">
        <v>0.22790834538080679</v>
      </c>
      <c r="E16" s="275">
        <v>0.2279763441653449</v>
      </c>
      <c r="F16" s="275">
        <v>0.23531907459632137</v>
      </c>
      <c r="G16" s="275">
        <v>0.24324943957611578</v>
      </c>
      <c r="H16" s="275">
        <v>0.24802752412240991</v>
      </c>
      <c r="I16" s="218">
        <v>0.24902622357125176</v>
      </c>
      <c r="J16" s="218">
        <v>0.26023333730615916</v>
      </c>
      <c r="K16" s="218">
        <v>0.26796361054168844</v>
      </c>
      <c r="L16" s="218">
        <v>0.26962829813186107</v>
      </c>
      <c r="M16" s="218">
        <v>0.27651501287166164</v>
      </c>
      <c r="N16" s="218">
        <v>0.28322407425074619</v>
      </c>
      <c r="O16" s="144"/>
    </row>
    <row r="17" spans="1:15" ht="14.25" customHeight="1" x14ac:dyDescent="0.35">
      <c r="A17" s="144"/>
      <c r="B17" s="201" t="s">
        <v>267</v>
      </c>
      <c r="C17" s="275">
        <v>0.10271701443610919</v>
      </c>
      <c r="D17" s="275">
        <v>0.10632908153474149</v>
      </c>
      <c r="E17" s="275">
        <v>0.10956192443411653</v>
      </c>
      <c r="F17" s="275">
        <v>0.11679852254860365</v>
      </c>
      <c r="G17" s="275">
        <v>0.1232932545343387</v>
      </c>
      <c r="H17" s="275">
        <v>0.13425770235662365</v>
      </c>
      <c r="I17" s="218">
        <v>0.13890806768886055</v>
      </c>
      <c r="J17" s="218">
        <v>0.14242580747685829</v>
      </c>
      <c r="K17" s="218">
        <v>0.147433578520037</v>
      </c>
      <c r="L17" s="218">
        <v>0.14669063362650062</v>
      </c>
      <c r="M17" s="218">
        <v>0.15162939375083881</v>
      </c>
      <c r="N17" s="218">
        <v>0.1532852684229894</v>
      </c>
      <c r="O17" s="144"/>
    </row>
    <row r="18" spans="1:15" ht="14.25" customHeight="1" x14ac:dyDescent="0.35">
      <c r="A18" s="144"/>
      <c r="B18" s="201" t="s">
        <v>266</v>
      </c>
      <c r="C18" s="275">
        <v>3.0725587845930782E-2</v>
      </c>
      <c r="D18" s="275">
        <v>3.1702979670688178E-2</v>
      </c>
      <c r="E18" s="275">
        <v>3.2766527731671033E-2</v>
      </c>
      <c r="F18" s="275">
        <v>3.6100227108238292E-2</v>
      </c>
      <c r="G18" s="275">
        <v>4.0261361320562468E-2</v>
      </c>
      <c r="H18" s="275">
        <v>4.4946581472954446E-2</v>
      </c>
      <c r="I18" s="218">
        <v>4.7744356004846084E-2</v>
      </c>
      <c r="J18" s="218">
        <v>5.3712605776488821E-2</v>
      </c>
      <c r="K18" s="218">
        <v>5.6647507268512934E-2</v>
      </c>
      <c r="L18" s="218">
        <v>6.051229376645053E-2</v>
      </c>
      <c r="M18" s="218">
        <v>6.2516013323084804E-2</v>
      </c>
      <c r="N18" s="218">
        <v>6.8403908794788262E-2</v>
      </c>
      <c r="O18" s="144"/>
    </row>
    <row r="19" spans="1:15" ht="14.25" customHeight="1" x14ac:dyDescent="0.35">
      <c r="A19" s="144"/>
      <c r="B19" s="201" t="s">
        <v>265</v>
      </c>
      <c r="C19" s="275">
        <v>9.9602849397970126E-3</v>
      </c>
      <c r="D19" s="275">
        <v>1.1015442088967925E-2</v>
      </c>
      <c r="E19" s="275">
        <v>1.035250144467805E-2</v>
      </c>
      <c r="F19" s="275">
        <v>1.1143277845716141E-2</v>
      </c>
      <c r="G19" s="275">
        <v>1.4112492357856124E-2</v>
      </c>
      <c r="H19" s="275">
        <v>1.4447577411594281E-2</v>
      </c>
      <c r="I19" s="218">
        <v>1.7273947083881556E-2</v>
      </c>
      <c r="J19" s="218">
        <v>1.9996556884245096E-2</v>
      </c>
      <c r="K19" s="218">
        <v>2.3312834117126896E-2</v>
      </c>
      <c r="L19" s="218">
        <v>2.5909995506195029E-2</v>
      </c>
      <c r="M19" s="218">
        <v>2.726840159584203E-2</v>
      </c>
      <c r="N19" s="218">
        <v>2.9043381080233872E-2</v>
      </c>
      <c r="O19" s="144"/>
    </row>
    <row r="20" spans="1:15" ht="6" customHeight="1" x14ac:dyDescent="0.35">
      <c r="A20" s="144"/>
      <c r="B20" s="144"/>
      <c r="C20" s="144"/>
      <c r="D20" s="144"/>
      <c r="E20" s="144"/>
      <c r="F20" s="144"/>
      <c r="G20" s="144"/>
      <c r="H20" s="144"/>
      <c r="I20" s="144"/>
      <c r="J20" s="144"/>
      <c r="K20" s="144"/>
      <c r="L20" s="144"/>
      <c r="M20" s="144"/>
      <c r="N20" s="144"/>
      <c r="O20" s="144"/>
    </row>
    <row r="21" spans="1:15" ht="6" customHeight="1" x14ac:dyDescent="0.35"/>
    <row r="22" spans="1:15" ht="14.25" customHeight="1" x14ac:dyDescent="0.35">
      <c r="A22" s="4"/>
      <c r="B22" s="301" t="s">
        <v>482</v>
      </c>
      <c r="C22" s="301"/>
      <c r="D22" s="301"/>
      <c r="E22" s="301"/>
      <c r="F22" s="301"/>
      <c r="G22" s="301"/>
      <c r="H22" s="301"/>
      <c r="I22" s="301"/>
      <c r="J22" s="4"/>
      <c r="K22" s="4"/>
      <c r="L22" s="4"/>
      <c r="M22" s="4"/>
    </row>
    <row r="23" spans="1:15" ht="14.25" customHeight="1" x14ac:dyDescent="0.35">
      <c r="A23" s="4"/>
      <c r="B23" s="115" t="s">
        <v>481</v>
      </c>
      <c r="C23" s="4"/>
      <c r="D23" s="4"/>
      <c r="E23" s="4"/>
      <c r="F23" s="4"/>
      <c r="G23" s="4"/>
      <c r="H23" s="4"/>
      <c r="I23" s="4"/>
      <c r="J23" s="4"/>
      <c r="K23" s="4"/>
      <c r="L23" s="4"/>
      <c r="M23" s="4"/>
    </row>
    <row r="24" spans="1:15" ht="14.25" customHeight="1" x14ac:dyDescent="0.35">
      <c r="A24" s="4"/>
      <c r="B24" s="4"/>
      <c r="C24" s="4"/>
      <c r="D24" s="4"/>
      <c r="E24" s="4"/>
      <c r="F24" s="4"/>
      <c r="G24" s="4"/>
      <c r="H24" s="4"/>
      <c r="I24" s="4"/>
      <c r="J24" s="4"/>
      <c r="K24" s="4"/>
      <c r="L24" s="4"/>
      <c r="M24" s="4"/>
    </row>
    <row r="25" spans="1:15" ht="14.25" customHeight="1" x14ac:dyDescent="0.35">
      <c r="A25" s="4"/>
      <c r="B25" s="4"/>
      <c r="C25" s="4"/>
      <c r="D25" s="4"/>
      <c r="E25" s="4"/>
      <c r="F25" s="4"/>
      <c r="G25" s="4"/>
      <c r="H25" s="4"/>
      <c r="I25" s="4"/>
      <c r="J25" s="4"/>
      <c r="K25" s="4"/>
      <c r="L25" s="4"/>
      <c r="M25" s="4"/>
    </row>
  </sheetData>
  <mergeCells count="1">
    <mergeCell ref="B22:I22"/>
  </mergeCells>
  <hyperlinks>
    <hyperlink ref="Q5" location="Contents!A1" display="Back to contents" xr:uid="{00000000-0004-0000-1900-000000000000}"/>
  </hyperlinks>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sheetPr>
  <dimension ref="A1:I19"/>
  <sheetViews>
    <sheetView showGridLines="0" zoomScaleNormal="100" workbookViewId="0">
      <selection activeCell="H2" sqref="H2"/>
    </sheetView>
  </sheetViews>
  <sheetFormatPr defaultColWidth="8.88671875" defaultRowHeight="15" x14ac:dyDescent="0.35"/>
  <cols>
    <col min="1" max="1" width="0.88671875" style="4" customWidth="1"/>
    <col min="2" max="2" width="14.109375" style="4" bestFit="1" customWidth="1"/>
    <col min="3" max="4" width="13.33203125" style="4" customWidth="1"/>
    <col min="5" max="5" width="14.77734375" style="4" customWidth="1"/>
    <col min="6" max="6" width="18.44140625" style="4" customWidth="1"/>
    <col min="7" max="7" width="0.88671875" style="4" customWidth="1"/>
    <col min="8" max="16384" width="8.88671875" style="4"/>
  </cols>
  <sheetData>
    <row r="1" spans="1:9" ht="6" customHeight="1" x14ac:dyDescent="0.35">
      <c r="A1" s="29"/>
      <c r="B1" s="29"/>
      <c r="C1" s="29"/>
      <c r="D1" s="29"/>
      <c r="E1" s="29"/>
      <c r="F1" s="29"/>
      <c r="G1" s="29"/>
    </row>
    <row r="2" spans="1:9" ht="19.5" customHeight="1" x14ac:dyDescent="0.4">
      <c r="A2" s="9"/>
      <c r="B2" s="346" t="s">
        <v>360</v>
      </c>
      <c r="C2" s="346"/>
      <c r="D2" s="346"/>
      <c r="E2" s="346"/>
      <c r="F2" s="346"/>
      <c r="G2" s="9"/>
      <c r="I2" s="73" t="s">
        <v>400</v>
      </c>
    </row>
    <row r="3" spans="1:9" ht="15" customHeight="1" x14ac:dyDescent="0.35">
      <c r="A3" s="9"/>
      <c r="B3" s="317" t="s">
        <v>257</v>
      </c>
      <c r="C3" s="288"/>
      <c r="D3" s="288"/>
      <c r="E3" s="288"/>
      <c r="F3" s="288"/>
      <c r="G3" s="9"/>
      <c r="I3" s="73"/>
    </row>
    <row r="4" spans="1:9" ht="6" customHeight="1" x14ac:dyDescent="0.35">
      <c r="A4" s="9"/>
      <c r="B4" s="9"/>
      <c r="C4" s="9"/>
      <c r="D4" s="9"/>
      <c r="E4" s="9"/>
      <c r="F4" s="9"/>
      <c r="G4" s="9"/>
      <c r="I4" s="73"/>
    </row>
    <row r="5" spans="1:9" ht="15" customHeight="1" x14ac:dyDescent="0.35">
      <c r="A5" s="144"/>
      <c r="B5" s="144"/>
      <c r="C5" s="350" t="s">
        <v>332</v>
      </c>
      <c r="D5" s="350"/>
      <c r="E5" s="347" t="s">
        <v>261</v>
      </c>
      <c r="F5" s="347"/>
      <c r="G5" s="138"/>
    </row>
    <row r="6" spans="1:9" x14ac:dyDescent="0.35">
      <c r="A6" s="144"/>
      <c r="B6" s="266" t="s">
        <v>48</v>
      </c>
      <c r="C6" s="348" t="s">
        <v>320</v>
      </c>
      <c r="D6" s="348" t="s">
        <v>49</v>
      </c>
      <c r="E6" s="349">
        <v>2011</v>
      </c>
      <c r="F6" s="348" t="s">
        <v>49</v>
      </c>
      <c r="G6" s="138"/>
    </row>
    <row r="7" spans="1:9" x14ac:dyDescent="0.35">
      <c r="A7" s="144"/>
      <c r="B7" s="144" t="s">
        <v>54</v>
      </c>
      <c r="C7" s="177">
        <v>7006.1</v>
      </c>
      <c r="D7" s="218">
        <v>0.9548607798508989</v>
      </c>
      <c r="E7" s="177">
        <v>4281098</v>
      </c>
      <c r="F7" s="218">
        <v>0.96400065751401154</v>
      </c>
      <c r="G7" s="138"/>
    </row>
    <row r="8" spans="1:9" x14ac:dyDescent="0.35">
      <c r="A8" s="144"/>
      <c r="B8" s="144" t="s">
        <v>483</v>
      </c>
      <c r="C8" s="177">
        <v>139.80000000000001</v>
      </c>
      <c r="D8" s="218">
        <v>1.9053330244095241E-2</v>
      </c>
      <c r="E8" s="177">
        <v>110879</v>
      </c>
      <c r="F8" s="218">
        <v>2.4967293181444594E-2</v>
      </c>
      <c r="G8" s="138"/>
    </row>
    <row r="9" spans="1:9" x14ac:dyDescent="0.35">
      <c r="A9" s="144"/>
      <c r="B9" s="144" t="s">
        <v>484</v>
      </c>
      <c r="C9" s="177">
        <v>69.900000000000006</v>
      </c>
      <c r="D9" s="218">
        <v>1.2661333187957424E-2</v>
      </c>
      <c r="E9" s="177">
        <v>26938</v>
      </c>
      <c r="F9" s="218">
        <v>6.0657919328435004E-3</v>
      </c>
      <c r="G9" s="138"/>
    </row>
    <row r="10" spans="1:9" x14ac:dyDescent="0.35">
      <c r="A10" s="144"/>
      <c r="B10" s="144" t="s">
        <v>485</v>
      </c>
      <c r="C10" s="177">
        <v>92.9</v>
      </c>
      <c r="D10" s="218">
        <v>3.761601679091764E-3</v>
      </c>
      <c r="E10" s="177">
        <v>11096</v>
      </c>
      <c r="F10" s="218">
        <v>2.498553243998496E-3</v>
      </c>
      <c r="G10" s="138"/>
    </row>
    <row r="11" spans="1:9" x14ac:dyDescent="0.35">
      <c r="A11" s="144"/>
      <c r="B11" s="144" t="s">
        <v>486</v>
      </c>
      <c r="C11" s="177">
        <v>27.6</v>
      </c>
      <c r="D11" s="218">
        <v>9.5266651220476204E-3</v>
      </c>
      <c r="E11" s="177">
        <v>10959</v>
      </c>
      <c r="F11" s="218">
        <v>2.4677041277018307E-3</v>
      </c>
      <c r="G11" s="138"/>
    </row>
    <row r="12" spans="1:9" x14ac:dyDescent="0.35">
      <c r="A12" s="144"/>
      <c r="B12" s="144" t="s">
        <v>487</v>
      </c>
      <c r="C12" s="177">
        <v>1</v>
      </c>
      <c r="D12" s="188" t="s">
        <v>435</v>
      </c>
      <c r="E12" s="188" t="s">
        <v>435</v>
      </c>
      <c r="F12" s="154" t="s">
        <v>435</v>
      </c>
      <c r="G12" s="138"/>
    </row>
    <row r="13" spans="1:9" x14ac:dyDescent="0.35">
      <c r="A13" s="144"/>
      <c r="B13" s="144" t="s">
        <v>3</v>
      </c>
      <c r="C13" s="177">
        <v>7337.3</v>
      </c>
      <c r="D13" s="177"/>
      <c r="E13" s="177">
        <v>4440970</v>
      </c>
      <c r="F13" s="144"/>
      <c r="G13" s="138"/>
    </row>
    <row r="14" spans="1:9" ht="4.8" customHeight="1" x14ac:dyDescent="0.35">
      <c r="A14" s="138"/>
      <c r="B14" s="144"/>
      <c r="C14" s="144"/>
      <c r="D14" s="144"/>
      <c r="E14" s="144"/>
      <c r="F14" s="144"/>
      <c r="G14" s="138"/>
    </row>
    <row r="15" spans="1:9" ht="4.8" customHeight="1" x14ac:dyDescent="0.35"/>
    <row r="16" spans="1:9" ht="25.8" customHeight="1" x14ac:dyDescent="0.35">
      <c r="B16" s="294" t="s">
        <v>488</v>
      </c>
      <c r="C16" s="294"/>
      <c r="D16" s="294"/>
      <c r="E16" s="294"/>
      <c r="F16" s="294"/>
      <c r="G16" s="89"/>
      <c r="H16" s="89"/>
    </row>
    <row r="17" spans="2:6" ht="27" customHeight="1" x14ac:dyDescent="0.35">
      <c r="B17" s="300" t="s">
        <v>381</v>
      </c>
      <c r="C17" s="300"/>
      <c r="D17" s="300"/>
      <c r="E17" s="300"/>
      <c r="F17" s="300"/>
    </row>
    <row r="19" spans="2:6" x14ac:dyDescent="0.35">
      <c r="B19" s="27"/>
    </row>
  </sheetData>
  <mergeCells count="5">
    <mergeCell ref="B17:F17"/>
    <mergeCell ref="C5:D5"/>
    <mergeCell ref="B2:F2"/>
    <mergeCell ref="B16:F16"/>
    <mergeCell ref="E5:F5"/>
  </mergeCells>
  <hyperlinks>
    <hyperlink ref="I2" location="Contents!A1" display="Back to contents" xr:uid="{00000000-0004-0000-1A00-000000000000}"/>
  </hyperlink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4"/>
  <sheetViews>
    <sheetView showGridLines="0" tabSelected="1" zoomScale="115" zoomScaleNormal="115" workbookViewId="0">
      <selection activeCell="J1" sqref="J1"/>
    </sheetView>
  </sheetViews>
  <sheetFormatPr defaultColWidth="8.88671875" defaultRowHeight="15.6" x14ac:dyDescent="0.3"/>
  <cols>
    <col min="1" max="1" width="5.88671875" style="100" customWidth="1"/>
    <col min="2" max="2" width="8.88671875" style="101"/>
    <col min="3" max="16384" width="8.88671875" style="99"/>
  </cols>
  <sheetData>
    <row r="1" spans="1:2" x14ac:dyDescent="0.3">
      <c r="A1" s="103" t="s">
        <v>350</v>
      </c>
    </row>
    <row r="2" spans="1:2" ht="4.2" customHeight="1" x14ac:dyDescent="0.3"/>
    <row r="3" spans="1:2" x14ac:dyDescent="0.3">
      <c r="A3" s="96">
        <v>0.01</v>
      </c>
      <c r="B3" s="102" t="s">
        <v>351</v>
      </c>
    </row>
    <row r="4" spans="1:2" ht="6" customHeight="1" x14ac:dyDescent="0.3"/>
    <row r="5" spans="1:2" x14ac:dyDescent="0.3">
      <c r="A5" s="103" t="s">
        <v>297</v>
      </c>
    </row>
    <row r="6" spans="1:2" x14ac:dyDescent="0.3">
      <c r="A6" s="97">
        <v>1.01</v>
      </c>
      <c r="B6" s="101" t="s">
        <v>352</v>
      </c>
    </row>
    <row r="7" spans="1:2" x14ac:dyDescent="0.3">
      <c r="A7" s="98">
        <v>1.02</v>
      </c>
      <c r="B7" s="101" t="s">
        <v>371</v>
      </c>
    </row>
    <row r="8" spans="1:2" x14ac:dyDescent="0.3">
      <c r="A8" s="98">
        <v>1.03</v>
      </c>
      <c r="B8" s="101" t="s">
        <v>353</v>
      </c>
    </row>
    <row r="9" spans="1:2" x14ac:dyDescent="0.3">
      <c r="A9" s="97">
        <v>1.04</v>
      </c>
      <c r="B9" s="101" t="s">
        <v>354</v>
      </c>
    </row>
    <row r="10" spans="1:2" x14ac:dyDescent="0.3">
      <c r="A10" s="98">
        <v>1.05</v>
      </c>
      <c r="B10" s="101" t="s">
        <v>355</v>
      </c>
    </row>
    <row r="11" spans="1:2" x14ac:dyDescent="0.3">
      <c r="A11" s="98">
        <v>1.06</v>
      </c>
      <c r="B11" s="101" t="s">
        <v>356</v>
      </c>
    </row>
    <row r="12" spans="1:2" x14ac:dyDescent="0.3">
      <c r="A12" s="97">
        <v>1.07</v>
      </c>
      <c r="B12" s="101" t="s">
        <v>357</v>
      </c>
    </row>
    <row r="13" spans="1:2" x14ac:dyDescent="0.3">
      <c r="A13" s="98">
        <v>1.08</v>
      </c>
      <c r="B13" s="101" t="s">
        <v>375</v>
      </c>
    </row>
    <row r="14" spans="1:2" x14ac:dyDescent="0.3">
      <c r="A14" s="98">
        <v>1.0900000000000001</v>
      </c>
      <c r="B14" s="101" t="s">
        <v>359</v>
      </c>
    </row>
    <row r="15" spans="1:2" x14ac:dyDescent="0.3">
      <c r="A15" s="97">
        <v>1.1000000000000001</v>
      </c>
      <c r="B15" s="101" t="s">
        <v>376</v>
      </c>
    </row>
    <row r="16" spans="1:2" x14ac:dyDescent="0.3">
      <c r="A16" s="98">
        <v>1.1100000000000001</v>
      </c>
      <c r="B16" s="101" t="s">
        <v>362</v>
      </c>
    </row>
    <row r="17" spans="1:2" ht="6" customHeight="1" x14ac:dyDescent="0.3"/>
    <row r="18" spans="1:2" x14ac:dyDescent="0.3">
      <c r="A18" s="103" t="s">
        <v>257</v>
      </c>
    </row>
    <row r="19" spans="1:2" x14ac:dyDescent="0.3">
      <c r="A19" s="98">
        <v>2.0099999999999998</v>
      </c>
      <c r="B19" s="101" t="s">
        <v>363</v>
      </c>
    </row>
    <row r="20" spans="1:2" x14ac:dyDescent="0.3">
      <c r="A20" s="98">
        <v>2.02</v>
      </c>
      <c r="B20" s="101" t="s">
        <v>364</v>
      </c>
    </row>
    <row r="21" spans="1:2" x14ac:dyDescent="0.3">
      <c r="A21" s="98">
        <v>2.0299999999999998</v>
      </c>
      <c r="B21" s="101" t="s">
        <v>384</v>
      </c>
    </row>
    <row r="22" spans="1:2" x14ac:dyDescent="0.3">
      <c r="A22" s="98">
        <v>2.04</v>
      </c>
      <c r="B22" s="101" t="s">
        <v>358</v>
      </c>
    </row>
    <row r="23" spans="1:2" x14ac:dyDescent="0.3">
      <c r="A23" s="98">
        <v>2.0499999999999998</v>
      </c>
      <c r="B23" s="101" t="s">
        <v>360</v>
      </c>
    </row>
    <row r="24" spans="1:2" x14ac:dyDescent="0.3">
      <c r="A24" s="98">
        <v>2.06</v>
      </c>
      <c r="B24" s="101" t="s">
        <v>361</v>
      </c>
    </row>
    <row r="25" spans="1:2" ht="6" customHeight="1" x14ac:dyDescent="0.3"/>
    <row r="26" spans="1:2" x14ac:dyDescent="0.3">
      <c r="A26" s="103" t="s">
        <v>287</v>
      </c>
    </row>
    <row r="27" spans="1:2" x14ac:dyDescent="0.3">
      <c r="A27" s="98">
        <v>3.01</v>
      </c>
      <c r="B27" s="101" t="s">
        <v>262</v>
      </c>
    </row>
    <row r="28" spans="1:2" x14ac:dyDescent="0.3">
      <c r="A28" s="98">
        <v>3.02</v>
      </c>
      <c r="B28" s="101" t="s">
        <v>365</v>
      </c>
    </row>
    <row r="29" spans="1:2" x14ac:dyDescent="0.3">
      <c r="A29" s="98">
        <v>3.03</v>
      </c>
      <c r="B29" s="101" t="s">
        <v>358</v>
      </c>
    </row>
    <row r="30" spans="1:2" ht="6" customHeight="1" x14ac:dyDescent="0.3"/>
    <row r="31" spans="1:2" x14ac:dyDescent="0.3">
      <c r="A31" s="103" t="s">
        <v>366</v>
      </c>
    </row>
    <row r="32" spans="1:2" x14ac:dyDescent="0.3">
      <c r="A32" s="98">
        <v>4.01</v>
      </c>
      <c r="B32" s="101" t="s">
        <v>398</v>
      </c>
    </row>
    <row r="33" spans="1:2" x14ac:dyDescent="0.3">
      <c r="A33" s="98">
        <v>4.0199999999999996</v>
      </c>
      <c r="B33" s="101" t="s">
        <v>399</v>
      </c>
    </row>
    <row r="34" spans="1:2" x14ac:dyDescent="0.3">
      <c r="A34" s="98">
        <v>4.03</v>
      </c>
      <c r="B34" s="101" t="s">
        <v>367</v>
      </c>
    </row>
  </sheetData>
  <hyperlinks>
    <hyperlink ref="A3" location="'0.01'!A1" display="'0.01'!A1" xr:uid="{00000000-0004-0000-0100-000000000000}"/>
    <hyperlink ref="A6" location="'1.01'!A1" display="'1.01'!A1" xr:uid="{00000000-0004-0000-0100-000001000000}"/>
    <hyperlink ref="A7" location="'1.02'!A1" display="'1.02'!A1" xr:uid="{00000000-0004-0000-0100-000002000000}"/>
    <hyperlink ref="A8" location="'1.03'!A1" display="'1.03'!A1" xr:uid="{00000000-0004-0000-0100-000003000000}"/>
    <hyperlink ref="A9" location="'1.04'!A1" display="'1.04'!A1" xr:uid="{00000000-0004-0000-0100-000004000000}"/>
    <hyperlink ref="A10" location="'1.05'!A1" display="'1.05'!A1" xr:uid="{00000000-0004-0000-0100-000005000000}"/>
    <hyperlink ref="A11" location="'1.06'!A1" display="'1.06'!A1" xr:uid="{00000000-0004-0000-0100-000006000000}"/>
    <hyperlink ref="A12" location="'1.07'!A1" display="'1.07'!A1" xr:uid="{00000000-0004-0000-0100-000007000000}"/>
    <hyperlink ref="A13" location="'1.08'!A1" display="'1.08'!A1" xr:uid="{00000000-0004-0000-0100-000008000000}"/>
    <hyperlink ref="A14" location="'1.09'!A1" display="'1.09'!A1" xr:uid="{00000000-0004-0000-0100-000009000000}"/>
    <hyperlink ref="A15" location="'1.10'!A1" display="'1.10'!A1" xr:uid="{00000000-0004-0000-0100-00000A000000}"/>
    <hyperlink ref="A16" location="'1.11'!A1" display="'1.11'!A1" xr:uid="{00000000-0004-0000-0100-00000B000000}"/>
    <hyperlink ref="A19" location="'2.01'!A1" display="'2.01'!A1" xr:uid="{00000000-0004-0000-0100-000013000000}"/>
    <hyperlink ref="A20" location="'2.02'!A1" display="'2.02'!A1" xr:uid="{00000000-0004-0000-0100-000014000000}"/>
    <hyperlink ref="A21" location="'2.03'!A1" display="'2.03'!A1" xr:uid="{00000000-0004-0000-0100-000015000000}"/>
    <hyperlink ref="A22" location="'2.04'!A1" display="'2.04'!A1" xr:uid="{00000000-0004-0000-0100-000017000000}"/>
    <hyperlink ref="A23" location="'2.05'!A1" display="'2.05'!A1" xr:uid="{00000000-0004-0000-0100-000018000000}"/>
    <hyperlink ref="A24" location="'2.06'!A1" display="'2.06'!A1" xr:uid="{00000000-0004-0000-0100-000019000000}"/>
    <hyperlink ref="A27" location="'3.01'!A1" display="'3.01'!A1" xr:uid="{00000000-0004-0000-0100-00001B000000}"/>
    <hyperlink ref="A28" location="'3.02'!A1" display="'3.02'!A1" xr:uid="{00000000-0004-0000-0100-00001C000000}"/>
    <hyperlink ref="A29" location="'3.03'!A1" display="'3.03'!A1" xr:uid="{00000000-0004-0000-0100-00001D000000}"/>
    <hyperlink ref="A32" location="'4.01'!A1" display="'4.01'!A1" xr:uid="{00000000-0004-0000-0100-00001E000000}"/>
    <hyperlink ref="A33" location="'4.02'!A1" display="'4.02'!A1" xr:uid="{00000000-0004-0000-0100-00001F000000}"/>
    <hyperlink ref="A34" location="'4.03'!A1" display="'4.03'!A1" xr:uid="{00000000-0004-0000-0100-000020000000}"/>
  </hyperlinks>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sheetPr>
  <dimension ref="A1:J31"/>
  <sheetViews>
    <sheetView showGridLines="0" zoomScaleNormal="100" workbookViewId="0">
      <selection activeCell="I2" sqref="I2"/>
    </sheetView>
  </sheetViews>
  <sheetFormatPr defaultColWidth="8.88671875" defaultRowHeight="15" x14ac:dyDescent="0.35"/>
  <cols>
    <col min="1" max="1" width="1" style="25" customWidth="1"/>
    <col min="2" max="2" width="16" style="25" customWidth="1"/>
    <col min="3" max="5" width="13.77734375" style="25" customWidth="1"/>
    <col min="6" max="6" width="0.88671875" style="25" customWidth="1"/>
    <col min="7" max="7" width="21.88671875" style="25" customWidth="1"/>
    <col min="8" max="8" width="1" style="25" customWidth="1"/>
    <col min="9" max="16384" width="8.88671875" style="25"/>
  </cols>
  <sheetData>
    <row r="1" spans="1:10" ht="6" customHeight="1" x14ac:dyDescent="0.35">
      <c r="A1" s="29"/>
      <c r="B1" s="29"/>
      <c r="C1" s="29"/>
      <c r="D1" s="29"/>
      <c r="E1" s="29"/>
      <c r="F1" s="29"/>
      <c r="G1" s="29"/>
      <c r="H1" s="29"/>
    </row>
    <row r="2" spans="1:10" ht="19.5" customHeight="1" x14ac:dyDescent="0.35">
      <c r="A2" s="30"/>
      <c r="B2" s="157" t="s">
        <v>489</v>
      </c>
      <c r="C2" s="30"/>
      <c r="D2" s="30"/>
      <c r="E2" s="30"/>
      <c r="F2" s="30"/>
      <c r="G2" s="30"/>
      <c r="H2" s="30"/>
      <c r="J2" s="73" t="s">
        <v>400</v>
      </c>
    </row>
    <row r="3" spans="1:10" ht="6" customHeight="1" x14ac:dyDescent="0.35">
      <c r="A3" s="30"/>
      <c r="B3" s="3"/>
      <c r="C3" s="30"/>
      <c r="D3" s="30"/>
      <c r="E3" s="30"/>
      <c r="F3" s="30"/>
      <c r="G3" s="30"/>
      <c r="H3" s="30"/>
      <c r="J3" s="73"/>
    </row>
    <row r="4" spans="1:10" x14ac:dyDescent="0.35">
      <c r="A4" s="138"/>
      <c r="B4" s="144" t="s">
        <v>48</v>
      </c>
      <c r="C4" s="304" t="s">
        <v>332</v>
      </c>
      <c r="D4" s="304"/>
      <c r="E4" s="304"/>
      <c r="F4" s="144"/>
      <c r="G4" s="302" t="s">
        <v>261</v>
      </c>
      <c r="H4" s="138"/>
    </row>
    <row r="5" spans="1:10" x14ac:dyDescent="0.35">
      <c r="A5" s="138"/>
      <c r="B5" s="179"/>
      <c r="C5" s="185">
        <v>2005</v>
      </c>
      <c r="D5" s="185">
        <v>2010</v>
      </c>
      <c r="E5" s="185">
        <v>2013</v>
      </c>
      <c r="F5" s="179"/>
      <c r="G5" s="303"/>
      <c r="H5" s="138"/>
    </row>
    <row r="6" spans="1:10" x14ac:dyDescent="0.35">
      <c r="A6" s="138"/>
      <c r="B6" s="144" t="s">
        <v>60</v>
      </c>
      <c r="C6" s="188">
        <v>4562</v>
      </c>
      <c r="D6" s="188">
        <v>4653</v>
      </c>
      <c r="E6" s="188">
        <v>4286</v>
      </c>
      <c r="F6" s="188"/>
      <c r="G6" s="177">
        <v>2506617</v>
      </c>
      <c r="H6" s="138"/>
      <c r="I6" s="4"/>
      <c r="J6" s="26"/>
    </row>
    <row r="7" spans="1:10" x14ac:dyDescent="0.35">
      <c r="A7" s="138"/>
      <c r="B7" s="144" t="s">
        <v>61</v>
      </c>
      <c r="C7" s="188">
        <v>87</v>
      </c>
      <c r="D7" s="154">
        <v>180</v>
      </c>
      <c r="E7" s="188">
        <v>201</v>
      </c>
      <c r="F7" s="188"/>
      <c r="G7" s="177">
        <v>55263</v>
      </c>
      <c r="H7" s="138"/>
      <c r="I7" s="4"/>
      <c r="J7" s="26"/>
    </row>
    <row r="8" spans="1:10" x14ac:dyDescent="0.35">
      <c r="A8" s="138"/>
      <c r="B8" s="144" t="s">
        <v>64</v>
      </c>
      <c r="C8" s="154">
        <v>7</v>
      </c>
      <c r="D8" s="154">
        <v>35</v>
      </c>
      <c r="E8" s="154">
        <v>20</v>
      </c>
      <c r="F8" s="154"/>
      <c r="G8" s="177">
        <v>11781</v>
      </c>
      <c r="H8" s="164"/>
      <c r="I8" s="4"/>
      <c r="J8" s="4"/>
    </row>
    <row r="9" spans="1:10" x14ac:dyDescent="0.35">
      <c r="A9" s="138"/>
      <c r="B9" s="144" t="s">
        <v>63</v>
      </c>
      <c r="C9" s="154">
        <v>5</v>
      </c>
      <c r="D9" s="154">
        <v>8</v>
      </c>
      <c r="E9" s="154">
        <v>11</v>
      </c>
      <c r="F9" s="154"/>
      <c r="G9" s="177">
        <v>7129</v>
      </c>
      <c r="H9" s="160"/>
      <c r="I9" s="4"/>
      <c r="J9" s="4"/>
    </row>
    <row r="10" spans="1:10" x14ac:dyDescent="0.35">
      <c r="A10" s="138"/>
      <c r="B10" s="144" t="s">
        <v>65</v>
      </c>
      <c r="C10" s="154">
        <v>2</v>
      </c>
      <c r="D10" s="154">
        <v>3</v>
      </c>
      <c r="E10" s="154">
        <v>9</v>
      </c>
      <c r="F10" s="154"/>
      <c r="G10" s="177">
        <v>5337</v>
      </c>
      <c r="H10" s="138"/>
      <c r="I10" s="4"/>
      <c r="J10" s="4"/>
    </row>
    <row r="11" spans="1:10" x14ac:dyDescent="0.35">
      <c r="A11" s="138"/>
      <c r="B11" s="144" t="s">
        <v>272</v>
      </c>
      <c r="C11" s="154">
        <v>2</v>
      </c>
      <c r="D11" s="154">
        <v>3</v>
      </c>
      <c r="E11" s="154">
        <v>5</v>
      </c>
      <c r="F11" s="154"/>
      <c r="G11" s="177">
        <v>13779</v>
      </c>
      <c r="H11" s="164"/>
      <c r="I11" s="4"/>
      <c r="J11" s="4"/>
    </row>
    <row r="12" spans="1:10" x14ac:dyDescent="0.35">
      <c r="A12" s="138"/>
      <c r="B12" s="144" t="s">
        <v>87</v>
      </c>
      <c r="C12" s="154">
        <v>100</v>
      </c>
      <c r="D12" s="154">
        <v>59</v>
      </c>
      <c r="E12" s="154">
        <v>78</v>
      </c>
      <c r="F12" s="154"/>
      <c r="G12" s="177">
        <v>14234</v>
      </c>
      <c r="H12" s="138"/>
      <c r="I12" s="4"/>
      <c r="J12" s="4"/>
    </row>
    <row r="13" spans="1:10" x14ac:dyDescent="0.35">
      <c r="A13" s="138"/>
      <c r="B13" s="144" t="s">
        <v>271</v>
      </c>
      <c r="C13" s="154">
        <v>1994</v>
      </c>
      <c r="D13" s="154">
        <v>3042</v>
      </c>
      <c r="E13" s="154">
        <v>3273</v>
      </c>
      <c r="F13" s="154"/>
      <c r="G13" s="177">
        <v>1815496</v>
      </c>
      <c r="H13" s="138"/>
    </row>
    <row r="14" spans="1:10" x14ac:dyDescent="0.35">
      <c r="A14" s="138"/>
      <c r="B14" s="144" t="s">
        <v>3</v>
      </c>
      <c r="C14" s="144">
        <v>6759</v>
      </c>
      <c r="D14" s="144">
        <v>7983</v>
      </c>
      <c r="E14" s="144">
        <v>7883</v>
      </c>
      <c r="F14" s="144"/>
      <c r="G14" s="177">
        <v>4429636</v>
      </c>
      <c r="H14" s="138"/>
    </row>
    <row r="15" spans="1:10" ht="6" customHeight="1" x14ac:dyDescent="0.35">
      <c r="A15" s="138"/>
      <c r="B15" s="144"/>
      <c r="C15" s="144"/>
      <c r="D15" s="144"/>
      <c r="E15" s="144"/>
      <c r="F15" s="144"/>
      <c r="G15" s="144"/>
      <c r="H15" s="138"/>
    </row>
    <row r="16" spans="1:10" x14ac:dyDescent="0.35">
      <c r="A16" s="138"/>
      <c r="B16" s="144" t="s">
        <v>48</v>
      </c>
      <c r="C16" s="304" t="s">
        <v>332</v>
      </c>
      <c r="D16" s="304"/>
      <c r="E16" s="304"/>
      <c r="F16" s="144"/>
      <c r="G16" s="302" t="s">
        <v>261</v>
      </c>
      <c r="H16" s="138"/>
    </row>
    <row r="17" spans="1:9" x14ac:dyDescent="0.35">
      <c r="A17" s="138"/>
      <c r="B17" s="179"/>
      <c r="C17" s="185">
        <v>2005</v>
      </c>
      <c r="D17" s="185">
        <v>2010</v>
      </c>
      <c r="E17" s="185">
        <v>2013</v>
      </c>
      <c r="F17" s="179"/>
      <c r="G17" s="303"/>
      <c r="H17" s="138"/>
    </row>
    <row r="18" spans="1:9" x14ac:dyDescent="0.35">
      <c r="A18" s="138"/>
      <c r="B18" s="144" t="s">
        <v>60</v>
      </c>
      <c r="C18" s="270">
        <v>0.67495191596390003</v>
      </c>
      <c r="D18" s="270">
        <v>0.58286358511837655</v>
      </c>
      <c r="E18" s="270">
        <v>0.54370163643283009</v>
      </c>
      <c r="F18" s="270"/>
      <c r="G18" s="182">
        <v>0.56587426145173103</v>
      </c>
      <c r="H18" s="138"/>
    </row>
    <row r="19" spans="1:9" x14ac:dyDescent="0.35">
      <c r="A19" s="138"/>
      <c r="B19" s="144" t="s">
        <v>61</v>
      </c>
      <c r="C19" s="270">
        <v>1.2871726586773191E-2</v>
      </c>
      <c r="D19" s="270">
        <v>2.2547914317925591E-2</v>
      </c>
      <c r="E19" s="270">
        <v>2.5497906888240517E-2</v>
      </c>
      <c r="F19" s="270"/>
      <c r="G19" s="182">
        <v>1.2475742927861341E-2</v>
      </c>
      <c r="H19" s="138"/>
    </row>
    <row r="20" spans="1:9" x14ac:dyDescent="0.35">
      <c r="A20" s="138"/>
      <c r="B20" s="144" t="s">
        <v>64</v>
      </c>
      <c r="C20" s="270">
        <v>1.0356561621541649E-3</v>
      </c>
      <c r="D20" s="270">
        <v>4.3843166729299766E-3</v>
      </c>
      <c r="E20" s="270">
        <v>2.5371051630090069E-3</v>
      </c>
      <c r="F20" s="270"/>
      <c r="G20" s="182">
        <v>2.6595864761799841E-3</v>
      </c>
      <c r="H20" s="138"/>
    </row>
    <row r="21" spans="1:9" x14ac:dyDescent="0.35">
      <c r="A21" s="138"/>
      <c r="B21" s="144" t="s">
        <v>63</v>
      </c>
      <c r="C21" s="270">
        <v>7.3975440153868915E-4</v>
      </c>
      <c r="D21" s="270">
        <v>1.0021295252411375E-3</v>
      </c>
      <c r="E21" s="270">
        <v>1.3954078396549536E-3</v>
      </c>
      <c r="F21" s="270"/>
      <c r="G21" s="182">
        <v>1.6093873176035232E-3</v>
      </c>
      <c r="H21" s="138"/>
    </row>
    <row r="22" spans="1:9" x14ac:dyDescent="0.35">
      <c r="A22" s="138"/>
      <c r="B22" s="144" t="s">
        <v>65</v>
      </c>
      <c r="C22" s="270">
        <v>2.9590176061547566E-4</v>
      </c>
      <c r="D22" s="270">
        <v>3.7579857196542651E-4</v>
      </c>
      <c r="E22" s="270">
        <v>1.1416973233540531E-3</v>
      </c>
      <c r="F22" s="270"/>
      <c r="G22" s="182">
        <v>1.2048394044115588E-3</v>
      </c>
      <c r="H22" s="138"/>
    </row>
    <row r="23" spans="1:9" x14ac:dyDescent="0.35">
      <c r="A23" s="138"/>
      <c r="B23" s="144" t="s">
        <v>272</v>
      </c>
      <c r="C23" s="270">
        <v>2.9590176061547566E-4</v>
      </c>
      <c r="D23" s="270">
        <v>3.7579857196542651E-4</v>
      </c>
      <c r="E23" s="270">
        <v>6.3427629075225173E-4</v>
      </c>
      <c r="F23" s="270"/>
      <c r="G23" s="182">
        <v>3.1106393392143282E-3</v>
      </c>
      <c r="H23" s="138"/>
    </row>
    <row r="24" spans="1:9" x14ac:dyDescent="0.35">
      <c r="A24" s="138"/>
      <c r="B24" s="144" t="s">
        <v>87</v>
      </c>
      <c r="C24" s="270">
        <v>1.4795088030773782E-2</v>
      </c>
      <c r="D24" s="270">
        <v>7.3907052486533887E-3</v>
      </c>
      <c r="E24" s="270">
        <v>9.8947101357351255E-3</v>
      </c>
      <c r="F24" s="270"/>
      <c r="G24" s="182">
        <v>3.2133565827982256E-3</v>
      </c>
      <c r="H24" s="138"/>
    </row>
    <row r="25" spans="1:9" x14ac:dyDescent="0.35">
      <c r="A25" s="138"/>
      <c r="B25" s="144" t="s">
        <v>271</v>
      </c>
      <c r="C25" s="270">
        <v>0.29501405533362923</v>
      </c>
      <c r="D25" s="270">
        <v>0.38105975197294251</v>
      </c>
      <c r="E25" s="270">
        <v>0.41519725992642392</v>
      </c>
      <c r="F25" s="270"/>
      <c r="G25" s="182">
        <v>0.4098521865002</v>
      </c>
      <c r="H25" s="138"/>
    </row>
    <row r="26" spans="1:9" x14ac:dyDescent="0.35">
      <c r="A26" s="138"/>
      <c r="B26" s="144" t="s">
        <v>3</v>
      </c>
      <c r="C26" s="270">
        <v>1</v>
      </c>
      <c r="D26" s="270">
        <v>1</v>
      </c>
      <c r="E26" s="270">
        <v>1</v>
      </c>
      <c r="F26" s="270"/>
      <c r="G26" s="182">
        <v>1</v>
      </c>
      <c r="H26" s="138"/>
    </row>
    <row r="27" spans="1:9" s="4" customFormat="1" ht="4.8" customHeight="1" x14ac:dyDescent="0.35">
      <c r="A27" s="138"/>
      <c r="B27" s="138"/>
      <c r="C27" s="138"/>
      <c r="D27" s="138"/>
      <c r="E27" s="138"/>
      <c r="F27" s="138"/>
      <c r="G27" s="138"/>
      <c r="H27" s="138"/>
    </row>
    <row r="28" spans="1:9" s="4" customFormat="1" ht="4.8" customHeight="1" x14ac:dyDescent="0.35"/>
    <row r="29" spans="1:9" s="4" customFormat="1" ht="25.8" customHeight="1" x14ac:dyDescent="0.35">
      <c r="B29" s="294" t="s">
        <v>382</v>
      </c>
      <c r="C29" s="294"/>
      <c r="D29" s="294"/>
      <c r="E29" s="294"/>
      <c r="F29" s="294"/>
      <c r="G29" s="294"/>
      <c r="H29" s="89"/>
      <c r="I29" s="89"/>
    </row>
    <row r="30" spans="1:9" s="4" customFormat="1" ht="27" customHeight="1" x14ac:dyDescent="0.35">
      <c r="B30" s="300" t="s">
        <v>383</v>
      </c>
      <c r="C30" s="300"/>
      <c r="D30" s="300"/>
      <c r="E30" s="300"/>
      <c r="F30" s="300"/>
      <c r="G30" s="300"/>
    </row>
    <row r="31" spans="1:9" x14ac:dyDescent="0.35">
      <c r="A31" s="4"/>
      <c r="B31" s="4"/>
      <c r="C31" s="4"/>
      <c r="D31" s="4"/>
      <c r="E31" s="4"/>
      <c r="F31" s="4"/>
      <c r="G31" s="4"/>
      <c r="H31" s="4"/>
      <c r="I31" s="4"/>
    </row>
  </sheetData>
  <mergeCells count="6">
    <mergeCell ref="G4:G5"/>
    <mergeCell ref="C16:E16"/>
    <mergeCell ref="G16:G17"/>
    <mergeCell ref="B29:G29"/>
    <mergeCell ref="B30:G30"/>
    <mergeCell ref="C4:E4"/>
  </mergeCells>
  <hyperlinks>
    <hyperlink ref="B38" r:id="rId1" display="Scotlands Census, Census 2001-2011, accessed on 6 June 2016" xr:uid="{00000000-0004-0000-1B00-000000000000}"/>
    <hyperlink ref="J2" location="Contents!A1" display="Back to contents" xr:uid="{00000000-0004-0000-1B00-000001000000}"/>
  </hyperlinks>
  <pageMargins left="0.7" right="0.7" top="0.75" bottom="0.75" header="0.3" footer="0.3"/>
  <pageSetup paperSize="9" orientation="portrait"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39997558519241921"/>
  </sheetPr>
  <dimension ref="A1:K70"/>
  <sheetViews>
    <sheetView showGridLines="0" workbookViewId="0">
      <selection activeCell="I2" sqref="I2"/>
    </sheetView>
  </sheetViews>
  <sheetFormatPr defaultRowHeight="13.8" x14ac:dyDescent="0.3"/>
  <cols>
    <col min="1" max="1" width="1.44140625" customWidth="1"/>
    <col min="2" max="2" width="11.109375" customWidth="1"/>
    <col min="3" max="4" width="12.21875" customWidth="1"/>
    <col min="5" max="5" width="13.21875" customWidth="1"/>
    <col min="6" max="6" width="15.33203125" customWidth="1"/>
    <col min="7" max="7" width="12.33203125" customWidth="1"/>
    <col min="8" max="8" width="1.44140625" customWidth="1"/>
  </cols>
  <sheetData>
    <row r="1" spans="1:11" ht="6" customHeight="1" x14ac:dyDescent="0.3">
      <c r="A1" s="155"/>
      <c r="B1" s="155"/>
      <c r="C1" s="155"/>
      <c r="D1" s="155"/>
      <c r="E1" s="155"/>
      <c r="F1" s="155"/>
      <c r="G1" s="155"/>
      <c r="H1" s="155"/>
    </row>
    <row r="2" spans="1:11" s="90" customFormat="1" ht="19.5" customHeight="1" x14ac:dyDescent="0.4">
      <c r="A2" s="91"/>
      <c r="B2" s="136" t="s">
        <v>490</v>
      </c>
      <c r="C2" s="92"/>
      <c r="D2" s="92"/>
      <c r="E2" s="92"/>
      <c r="F2" s="92"/>
      <c r="G2" s="92"/>
      <c r="H2" s="91"/>
      <c r="J2" s="73" t="s">
        <v>400</v>
      </c>
    </row>
    <row r="3" spans="1:11" s="90" customFormat="1" ht="15" customHeight="1" x14ac:dyDescent="0.35">
      <c r="A3" s="135"/>
      <c r="B3" s="137" t="s">
        <v>385</v>
      </c>
      <c r="C3" s="30"/>
      <c r="D3" s="30"/>
      <c r="E3" s="30"/>
      <c r="F3" s="30"/>
      <c r="G3" s="30"/>
      <c r="H3" s="135"/>
    </row>
    <row r="4" spans="1:11" s="90" customFormat="1" ht="6" customHeight="1" x14ac:dyDescent="0.35">
      <c r="A4" s="135"/>
      <c r="B4" s="137"/>
      <c r="C4" s="30"/>
      <c r="D4" s="30"/>
      <c r="E4" s="30"/>
      <c r="F4" s="30"/>
      <c r="G4" s="30"/>
      <c r="H4" s="135"/>
    </row>
    <row r="5" spans="1:11" ht="31.8" customHeight="1" x14ac:dyDescent="0.35">
      <c r="A5" s="125"/>
      <c r="B5" s="183" t="s">
        <v>0</v>
      </c>
      <c r="C5" s="351" t="s">
        <v>34</v>
      </c>
      <c r="D5" s="351" t="s">
        <v>276</v>
      </c>
      <c r="E5" s="351" t="s">
        <v>275</v>
      </c>
      <c r="F5" s="351" t="s">
        <v>274</v>
      </c>
      <c r="G5" s="351" t="s">
        <v>3</v>
      </c>
      <c r="H5" s="125"/>
      <c r="I5" s="54"/>
      <c r="J5" s="54"/>
      <c r="K5" s="54"/>
    </row>
    <row r="6" spans="1:11" ht="15" x14ac:dyDescent="0.35">
      <c r="A6" s="125"/>
      <c r="B6" s="143">
        <v>2000</v>
      </c>
      <c r="C6" s="144">
        <v>311</v>
      </c>
      <c r="D6" s="144">
        <v>22</v>
      </c>
      <c r="E6" s="144">
        <v>729</v>
      </c>
      <c r="F6" s="144">
        <v>6</v>
      </c>
      <c r="G6" s="145">
        <v>1068</v>
      </c>
      <c r="H6" s="125"/>
      <c r="I6" s="54"/>
      <c r="J6" s="54"/>
      <c r="K6" s="54"/>
    </row>
    <row r="7" spans="1:11" ht="15" x14ac:dyDescent="0.35">
      <c r="A7" s="125"/>
      <c r="B7" s="143">
        <v>2001</v>
      </c>
      <c r="C7" s="144">
        <v>266</v>
      </c>
      <c r="D7" s="144">
        <v>22</v>
      </c>
      <c r="E7" s="144">
        <v>616</v>
      </c>
      <c r="F7" s="144">
        <v>6</v>
      </c>
      <c r="G7" s="145">
        <v>910</v>
      </c>
      <c r="H7" s="125"/>
      <c r="I7" s="54"/>
      <c r="J7" s="54"/>
      <c r="K7" s="54"/>
    </row>
    <row r="8" spans="1:11" ht="15" x14ac:dyDescent="0.35">
      <c r="A8" s="125"/>
      <c r="B8" s="143">
        <v>2002</v>
      </c>
      <c r="C8" s="144">
        <v>341</v>
      </c>
      <c r="D8" s="144">
        <v>17</v>
      </c>
      <c r="E8" s="144">
        <v>662</v>
      </c>
      <c r="F8" s="144">
        <v>6</v>
      </c>
      <c r="G8" s="145">
        <v>1026</v>
      </c>
      <c r="H8" s="125"/>
      <c r="I8" s="54"/>
      <c r="J8" s="54"/>
      <c r="K8" s="54"/>
    </row>
    <row r="9" spans="1:11" ht="15" x14ac:dyDescent="0.35">
      <c r="A9" s="125"/>
      <c r="B9" s="143">
        <v>2003</v>
      </c>
      <c r="C9" s="144">
        <v>385</v>
      </c>
      <c r="D9" s="144">
        <v>20</v>
      </c>
      <c r="E9" s="144">
        <v>747</v>
      </c>
      <c r="F9" s="144">
        <v>8</v>
      </c>
      <c r="G9" s="145">
        <v>1160</v>
      </c>
      <c r="H9" s="125"/>
      <c r="I9" s="54"/>
      <c r="J9" s="54"/>
      <c r="K9" s="54"/>
    </row>
    <row r="10" spans="1:11" ht="15" x14ac:dyDescent="0.35">
      <c r="A10" s="125"/>
      <c r="B10" s="143">
        <v>2004</v>
      </c>
      <c r="C10" s="144">
        <v>446</v>
      </c>
      <c r="D10" s="144">
        <v>24</v>
      </c>
      <c r="E10" s="144">
        <v>794</v>
      </c>
      <c r="F10" s="144">
        <v>10</v>
      </c>
      <c r="G10" s="145">
        <v>1274</v>
      </c>
      <c r="H10" s="125"/>
      <c r="I10" s="54"/>
      <c r="J10" s="54"/>
      <c r="K10" s="54"/>
    </row>
    <row r="11" spans="1:11" ht="15" x14ac:dyDescent="0.35">
      <c r="A11" s="125"/>
      <c r="B11" s="143">
        <v>2005</v>
      </c>
      <c r="C11" s="144">
        <v>444</v>
      </c>
      <c r="D11" s="144">
        <v>25</v>
      </c>
      <c r="E11" s="144">
        <v>826</v>
      </c>
      <c r="F11" s="144">
        <v>6</v>
      </c>
      <c r="G11" s="145">
        <v>1301</v>
      </c>
      <c r="H11" s="125"/>
      <c r="I11" s="54"/>
      <c r="J11" s="54"/>
      <c r="K11" s="54"/>
    </row>
    <row r="12" spans="1:11" ht="15" x14ac:dyDescent="0.35">
      <c r="A12" s="125"/>
      <c r="B12" s="143">
        <v>2006</v>
      </c>
      <c r="C12" s="144">
        <v>529</v>
      </c>
      <c r="D12" s="144">
        <v>29</v>
      </c>
      <c r="E12" s="144">
        <v>873</v>
      </c>
      <c r="F12" s="144">
        <v>2</v>
      </c>
      <c r="G12" s="145">
        <v>1433</v>
      </c>
      <c r="H12" s="125"/>
      <c r="I12" s="54"/>
      <c r="J12" s="54"/>
      <c r="K12" s="54"/>
    </row>
    <row r="13" spans="1:11" ht="15" x14ac:dyDescent="0.35">
      <c r="A13" s="125"/>
      <c r="B13" s="143">
        <v>2007</v>
      </c>
      <c r="C13" s="144">
        <v>525</v>
      </c>
      <c r="D13" s="144">
        <v>26</v>
      </c>
      <c r="E13" s="144">
        <v>909</v>
      </c>
      <c r="F13" s="144">
        <v>6</v>
      </c>
      <c r="G13" s="145">
        <v>1466</v>
      </c>
      <c r="H13" s="125"/>
      <c r="I13" s="54"/>
      <c r="J13" s="54"/>
      <c r="K13" s="54"/>
    </row>
    <row r="14" spans="1:11" ht="15" x14ac:dyDescent="0.35">
      <c r="A14" s="125"/>
      <c r="B14" s="143">
        <v>2008</v>
      </c>
      <c r="C14" s="144">
        <v>507</v>
      </c>
      <c r="D14" s="144">
        <v>21</v>
      </c>
      <c r="E14" s="144">
        <v>955</v>
      </c>
      <c r="F14" s="144">
        <v>6</v>
      </c>
      <c r="G14" s="145">
        <v>1489</v>
      </c>
      <c r="H14" s="125"/>
      <c r="I14" s="54"/>
      <c r="J14" s="54"/>
      <c r="K14" s="54"/>
    </row>
    <row r="15" spans="1:11" ht="15" x14ac:dyDescent="0.35">
      <c r="A15" s="125"/>
      <c r="B15" s="143">
        <v>2009</v>
      </c>
      <c r="C15" s="144">
        <v>505</v>
      </c>
      <c r="D15" s="144">
        <v>20</v>
      </c>
      <c r="E15" s="144">
        <v>934</v>
      </c>
      <c r="F15" s="144">
        <v>6</v>
      </c>
      <c r="G15" s="145">
        <v>1465</v>
      </c>
      <c r="H15" s="125"/>
      <c r="I15" s="54"/>
      <c r="J15" s="54"/>
      <c r="K15" s="54"/>
    </row>
    <row r="16" spans="1:11" ht="15" x14ac:dyDescent="0.35">
      <c r="A16" s="125"/>
      <c r="B16" s="143">
        <v>2010</v>
      </c>
      <c r="C16" s="144">
        <v>508</v>
      </c>
      <c r="D16" s="144">
        <v>30</v>
      </c>
      <c r="E16" s="144">
        <v>925</v>
      </c>
      <c r="F16" s="144">
        <v>2</v>
      </c>
      <c r="G16" s="145">
        <v>1465</v>
      </c>
      <c r="H16" s="125"/>
      <c r="I16" s="54"/>
      <c r="J16" s="54"/>
      <c r="K16" s="54"/>
    </row>
    <row r="17" spans="1:11" ht="15" x14ac:dyDescent="0.35">
      <c r="A17" s="125"/>
      <c r="B17" s="143">
        <v>2011</v>
      </c>
      <c r="C17" s="144">
        <v>590</v>
      </c>
      <c r="D17" s="144">
        <v>33</v>
      </c>
      <c r="E17" s="145">
        <v>1057</v>
      </c>
      <c r="F17" s="144">
        <v>2</v>
      </c>
      <c r="G17" s="145">
        <v>1682</v>
      </c>
      <c r="H17" s="125"/>
      <c r="I17" s="54"/>
      <c r="J17" s="54"/>
      <c r="K17" s="54"/>
    </row>
    <row r="18" spans="1:11" ht="15" x14ac:dyDescent="0.35">
      <c r="A18" s="125"/>
      <c r="B18" s="143">
        <v>2012</v>
      </c>
      <c r="C18" s="144">
        <v>545</v>
      </c>
      <c r="D18" s="144">
        <v>35</v>
      </c>
      <c r="E18" s="145">
        <v>1193</v>
      </c>
      <c r="F18" s="144">
        <v>1</v>
      </c>
      <c r="G18" s="145">
        <v>1774</v>
      </c>
      <c r="H18" s="125"/>
      <c r="I18" s="54"/>
      <c r="J18" s="54"/>
      <c r="K18" s="54"/>
    </row>
    <row r="19" spans="1:11" ht="15" x14ac:dyDescent="0.35">
      <c r="A19" s="125"/>
      <c r="B19" s="143">
        <v>2013</v>
      </c>
      <c r="C19" s="144">
        <v>492</v>
      </c>
      <c r="D19" s="144">
        <v>4</v>
      </c>
      <c r="E19" s="145">
        <v>1330</v>
      </c>
      <c r="F19" s="144">
        <v>1</v>
      </c>
      <c r="G19" s="145">
        <v>1827</v>
      </c>
      <c r="H19" s="125"/>
      <c r="I19" s="54"/>
      <c r="J19" s="54"/>
      <c r="K19" s="54"/>
    </row>
    <row r="20" spans="1:11" ht="15" x14ac:dyDescent="0.35">
      <c r="A20" s="125"/>
      <c r="B20" s="143">
        <v>2014</v>
      </c>
      <c r="C20" s="144">
        <v>421</v>
      </c>
      <c r="D20" s="144">
        <v>2</v>
      </c>
      <c r="E20" s="145">
        <v>1406</v>
      </c>
      <c r="F20" s="144">
        <v>1</v>
      </c>
      <c r="G20" s="145">
        <v>1830</v>
      </c>
      <c r="H20" s="125"/>
      <c r="I20" s="54"/>
      <c r="J20" s="54"/>
      <c r="K20" s="54"/>
    </row>
    <row r="21" spans="1:11" ht="15" x14ac:dyDescent="0.35">
      <c r="A21" s="125"/>
      <c r="B21" s="144" t="s">
        <v>214</v>
      </c>
      <c r="C21" s="144">
        <v>419</v>
      </c>
      <c r="D21" s="144">
        <v>3</v>
      </c>
      <c r="E21" s="145">
        <v>1376</v>
      </c>
      <c r="F21" s="144">
        <v>1</v>
      </c>
      <c r="G21" s="145">
        <v>1799</v>
      </c>
      <c r="H21" s="125"/>
      <c r="I21" s="54"/>
      <c r="J21" s="54"/>
      <c r="K21" s="54"/>
    </row>
    <row r="22" spans="1:11" ht="15" x14ac:dyDescent="0.35">
      <c r="A22" s="125"/>
      <c r="B22" s="144" t="s">
        <v>223</v>
      </c>
      <c r="C22" s="144">
        <v>393</v>
      </c>
      <c r="D22" s="144">
        <v>6</v>
      </c>
      <c r="E22" s="145">
        <v>1192</v>
      </c>
      <c r="F22" s="144">
        <v>2</v>
      </c>
      <c r="G22" s="145">
        <v>1592</v>
      </c>
      <c r="H22" s="125"/>
      <c r="I22" s="54"/>
      <c r="J22" s="54"/>
      <c r="K22" s="54"/>
    </row>
    <row r="23" spans="1:11" ht="15" x14ac:dyDescent="0.35">
      <c r="A23" s="125"/>
      <c r="B23" s="144" t="s">
        <v>229</v>
      </c>
      <c r="C23" s="145">
        <v>374</v>
      </c>
      <c r="D23" s="145">
        <v>7</v>
      </c>
      <c r="E23" s="145">
        <v>1085</v>
      </c>
      <c r="F23" s="145">
        <v>5</v>
      </c>
      <c r="G23" s="145">
        <v>1472</v>
      </c>
      <c r="H23" s="125"/>
      <c r="I23" s="54"/>
      <c r="J23" s="54"/>
      <c r="K23" s="54"/>
    </row>
    <row r="24" spans="1:11" ht="15" x14ac:dyDescent="0.35">
      <c r="A24" s="125"/>
      <c r="B24" s="144" t="s">
        <v>416</v>
      </c>
      <c r="C24" s="145">
        <v>368</v>
      </c>
      <c r="D24" s="145">
        <v>7</v>
      </c>
      <c r="E24" s="145">
        <v>1060</v>
      </c>
      <c r="F24" s="145">
        <v>4</v>
      </c>
      <c r="G24" s="145">
        <v>1439</v>
      </c>
      <c r="H24" s="125"/>
      <c r="I24" s="54"/>
      <c r="J24" s="54"/>
      <c r="K24" s="54"/>
    </row>
    <row r="25" spans="1:11" ht="15" x14ac:dyDescent="0.35">
      <c r="A25" s="125"/>
      <c r="B25" s="144" t="s">
        <v>423</v>
      </c>
      <c r="C25" s="145">
        <v>436</v>
      </c>
      <c r="D25" s="145">
        <v>6</v>
      </c>
      <c r="E25" s="145">
        <v>1005.72328767289</v>
      </c>
      <c r="F25" s="145">
        <v>1</v>
      </c>
      <c r="G25" s="145">
        <v>1448</v>
      </c>
      <c r="H25" s="125"/>
      <c r="I25" s="54"/>
      <c r="J25" s="54"/>
      <c r="K25" s="54"/>
    </row>
    <row r="26" spans="1:11" ht="15" x14ac:dyDescent="0.35">
      <c r="A26" s="125"/>
      <c r="B26" s="142" t="s">
        <v>424</v>
      </c>
      <c r="C26" s="146">
        <v>492</v>
      </c>
      <c r="D26" s="146">
        <v>4</v>
      </c>
      <c r="E26" s="146">
        <v>1018</v>
      </c>
      <c r="F26" s="146">
        <v>1</v>
      </c>
      <c r="G26" s="146">
        <v>1516</v>
      </c>
      <c r="H26" s="125"/>
      <c r="I26" s="54"/>
      <c r="J26" s="54"/>
      <c r="K26" s="54"/>
    </row>
    <row r="27" spans="1:11" ht="15" x14ac:dyDescent="0.35">
      <c r="A27" s="125"/>
      <c r="B27" s="142" t="s">
        <v>430</v>
      </c>
      <c r="C27" s="142">
        <v>545</v>
      </c>
      <c r="D27" s="142">
        <v>3</v>
      </c>
      <c r="E27" s="142">
        <v>898</v>
      </c>
      <c r="F27" s="142">
        <v>2</v>
      </c>
      <c r="G27" s="142">
        <v>1448</v>
      </c>
      <c r="H27" s="134"/>
      <c r="I27" s="54"/>
      <c r="J27" s="54"/>
      <c r="K27" s="54"/>
    </row>
    <row r="28" spans="1:11" ht="15" x14ac:dyDescent="0.35">
      <c r="A28" s="125"/>
      <c r="B28" s="142" t="s">
        <v>475</v>
      </c>
      <c r="C28" s="142">
        <v>546</v>
      </c>
      <c r="D28" s="142">
        <v>4</v>
      </c>
      <c r="E28" s="142">
        <v>941</v>
      </c>
      <c r="F28" s="142">
        <v>3</v>
      </c>
      <c r="G28" s="142">
        <v>1494</v>
      </c>
      <c r="H28" s="134"/>
      <c r="I28" s="54"/>
      <c r="J28" s="54"/>
      <c r="K28" s="54"/>
    </row>
    <row r="29" spans="1:11" ht="6" customHeight="1" x14ac:dyDescent="0.35">
      <c r="A29" s="125"/>
      <c r="B29" s="138"/>
      <c r="C29" s="139"/>
      <c r="D29" s="139"/>
      <c r="E29" s="139"/>
      <c r="F29" s="139"/>
      <c r="G29" s="140"/>
      <c r="H29" s="125"/>
      <c r="I29" s="54"/>
      <c r="J29" s="54"/>
      <c r="K29" s="54"/>
    </row>
    <row r="30" spans="1:11" ht="15" x14ac:dyDescent="0.35">
      <c r="A30" s="61"/>
      <c r="B30" s="298" t="s">
        <v>491</v>
      </c>
      <c r="C30" s="298"/>
      <c r="D30" s="298"/>
      <c r="E30" s="298"/>
      <c r="F30" s="298"/>
      <c r="G30" s="298"/>
      <c r="H30" s="61"/>
      <c r="I30" s="61"/>
      <c r="J30" s="61"/>
      <c r="K30" s="54"/>
    </row>
    <row r="31" spans="1:11" ht="15" x14ac:dyDescent="0.35">
      <c r="A31" s="61"/>
      <c r="B31" s="62" t="s">
        <v>417</v>
      </c>
      <c r="C31" s="4"/>
      <c r="D31" s="4"/>
      <c r="E31" s="4"/>
      <c r="F31" s="4"/>
      <c r="G31" s="4"/>
      <c r="H31" s="61"/>
      <c r="I31" s="61"/>
      <c r="J31" s="61"/>
      <c r="K31" s="54"/>
    </row>
    <row r="32" spans="1:11" ht="15" x14ac:dyDescent="0.35">
      <c r="A32" s="61"/>
      <c r="B32" s="43"/>
      <c r="C32" s="4"/>
      <c r="D32" s="4"/>
      <c r="E32" s="4"/>
      <c r="F32" s="4"/>
      <c r="G32" s="4"/>
      <c r="H32" s="61"/>
      <c r="I32" s="61"/>
      <c r="J32" s="61"/>
      <c r="K32" s="54"/>
    </row>
    <row r="33" spans="1:11" ht="15" x14ac:dyDescent="0.35">
      <c r="A33" s="61"/>
      <c r="B33" s="61"/>
      <c r="C33" s="61"/>
      <c r="D33" s="61"/>
      <c r="E33" s="61"/>
      <c r="F33" s="61"/>
      <c r="G33" s="61"/>
      <c r="H33" s="61"/>
      <c r="I33" s="61"/>
      <c r="J33" s="61"/>
      <c r="K33" s="54"/>
    </row>
    <row r="34" spans="1:11" ht="15" x14ac:dyDescent="0.35">
      <c r="A34" s="54"/>
      <c r="B34" s="54"/>
      <c r="C34" s="54"/>
      <c r="D34" s="54"/>
      <c r="E34" s="54"/>
      <c r="F34" s="54"/>
      <c r="G34" s="54"/>
      <c r="H34" s="54"/>
      <c r="I34" s="54"/>
      <c r="J34" s="54"/>
      <c r="K34" s="54"/>
    </row>
    <row r="35" spans="1:11" ht="15" x14ac:dyDescent="0.35">
      <c r="A35" s="54"/>
      <c r="B35" s="54"/>
      <c r="C35" s="54"/>
      <c r="D35" s="54"/>
      <c r="E35" s="54"/>
      <c r="F35" s="54"/>
      <c r="G35" s="54"/>
      <c r="H35" s="54"/>
      <c r="I35" s="54"/>
      <c r="J35" s="54"/>
      <c r="K35" s="54"/>
    </row>
    <row r="36" spans="1:11" ht="15" x14ac:dyDescent="0.35">
      <c r="A36" s="54"/>
      <c r="B36" s="54"/>
      <c r="C36" s="54"/>
      <c r="D36" s="54"/>
      <c r="E36" s="54"/>
      <c r="F36" s="54"/>
      <c r="G36" s="54"/>
      <c r="H36" s="54"/>
      <c r="I36" s="54"/>
      <c r="J36" s="54"/>
      <c r="K36" s="54"/>
    </row>
    <row r="37" spans="1:11" ht="15" x14ac:dyDescent="0.35">
      <c r="A37" s="54"/>
      <c r="B37" s="54"/>
      <c r="C37" s="54"/>
      <c r="D37" s="54"/>
      <c r="E37" s="54"/>
      <c r="F37" s="54"/>
      <c r="G37" s="54"/>
      <c r="H37" s="54"/>
      <c r="I37" s="54"/>
      <c r="J37" s="54"/>
      <c r="K37" s="54"/>
    </row>
    <row r="38" spans="1:11" ht="15" x14ac:dyDescent="0.35">
      <c r="A38" s="54"/>
      <c r="B38" s="54"/>
      <c r="C38" s="54"/>
      <c r="D38" s="54"/>
      <c r="E38" s="54"/>
      <c r="F38" s="54"/>
      <c r="G38" s="54"/>
      <c r="H38" s="54"/>
      <c r="I38" s="54"/>
      <c r="J38" s="54"/>
      <c r="K38" s="54"/>
    </row>
    <row r="39" spans="1:11" ht="15" x14ac:dyDescent="0.35">
      <c r="A39" s="54"/>
      <c r="B39" s="54"/>
      <c r="C39" s="54"/>
      <c r="D39" s="54"/>
      <c r="E39" s="54"/>
      <c r="F39" s="54"/>
      <c r="G39" s="54"/>
      <c r="H39" s="54"/>
      <c r="I39" s="54"/>
      <c r="J39" s="54"/>
      <c r="K39" s="54"/>
    </row>
    <row r="40" spans="1:11" ht="15" x14ac:dyDescent="0.35">
      <c r="A40" s="54"/>
      <c r="B40" s="54"/>
      <c r="C40" s="54"/>
      <c r="D40" s="54"/>
      <c r="E40" s="54"/>
      <c r="F40" s="54"/>
      <c r="G40" s="54"/>
      <c r="H40" s="54"/>
      <c r="I40" s="54"/>
      <c r="J40" s="54"/>
      <c r="K40" s="54"/>
    </row>
    <row r="41" spans="1:11" ht="15" x14ac:dyDescent="0.35">
      <c r="A41" s="54"/>
      <c r="B41" s="54"/>
      <c r="C41" s="54"/>
      <c r="D41" s="54"/>
      <c r="E41" s="54"/>
      <c r="F41" s="54"/>
      <c r="G41" s="54"/>
      <c r="H41" s="54"/>
      <c r="I41" s="54"/>
      <c r="J41" s="54"/>
      <c r="K41" s="54"/>
    </row>
    <row r="42" spans="1:11" ht="15" x14ac:dyDescent="0.35">
      <c r="A42" s="54"/>
      <c r="B42" s="54"/>
      <c r="C42" s="54"/>
      <c r="D42" s="54"/>
      <c r="E42" s="54"/>
      <c r="F42" s="54"/>
      <c r="G42" s="54"/>
      <c r="H42" s="54"/>
      <c r="I42" s="54"/>
      <c r="J42" s="54"/>
      <c r="K42" s="54"/>
    </row>
    <row r="43" spans="1:11" ht="15" x14ac:dyDescent="0.35">
      <c r="A43" s="54"/>
      <c r="B43" s="54"/>
      <c r="C43" s="54"/>
      <c r="D43" s="54"/>
      <c r="E43" s="54"/>
      <c r="F43" s="54"/>
      <c r="G43" s="54"/>
      <c r="H43" s="54"/>
      <c r="I43" s="54"/>
      <c r="J43" s="54"/>
      <c r="K43" s="54"/>
    </row>
    <row r="44" spans="1:11" ht="15" x14ac:dyDescent="0.35">
      <c r="A44" s="54"/>
      <c r="B44" s="54"/>
      <c r="C44" s="54"/>
      <c r="D44" s="54"/>
      <c r="E44" s="54"/>
      <c r="F44" s="54"/>
      <c r="G44" s="54"/>
      <c r="H44" s="54"/>
      <c r="I44" s="54"/>
      <c r="J44" s="54"/>
      <c r="K44" s="54"/>
    </row>
    <row r="45" spans="1:11" ht="15" x14ac:dyDescent="0.35">
      <c r="A45" s="54"/>
      <c r="B45" s="54"/>
      <c r="C45" s="54"/>
      <c r="D45" s="54"/>
      <c r="E45" s="54"/>
      <c r="F45" s="54"/>
      <c r="G45" s="54"/>
      <c r="H45" s="54"/>
      <c r="I45" s="54"/>
      <c r="J45" s="54"/>
      <c r="K45" s="54"/>
    </row>
    <row r="46" spans="1:11" ht="15" x14ac:dyDescent="0.35">
      <c r="A46" s="54"/>
      <c r="B46" s="54"/>
      <c r="C46" s="54"/>
      <c r="D46" s="54"/>
      <c r="E46" s="54"/>
      <c r="F46" s="54"/>
      <c r="G46" s="54"/>
      <c r="H46" s="54"/>
      <c r="I46" s="54"/>
      <c r="J46" s="54"/>
      <c r="K46" s="54"/>
    </row>
    <row r="47" spans="1:11" ht="15" x14ac:dyDescent="0.35">
      <c r="A47" s="54"/>
      <c r="B47" s="54"/>
      <c r="C47" s="54"/>
      <c r="D47" s="54"/>
      <c r="E47" s="54"/>
      <c r="F47" s="54"/>
      <c r="G47" s="54"/>
      <c r="H47" s="54"/>
      <c r="I47" s="54"/>
      <c r="J47" s="54"/>
      <c r="K47" s="54"/>
    </row>
    <row r="48" spans="1:11" ht="15" x14ac:dyDescent="0.35">
      <c r="A48" s="54"/>
      <c r="B48" s="54"/>
      <c r="C48" s="54"/>
      <c r="D48" s="54"/>
      <c r="E48" s="54"/>
      <c r="F48" s="54"/>
      <c r="G48" s="54"/>
      <c r="H48" s="54"/>
      <c r="I48" s="54"/>
      <c r="J48" s="54"/>
      <c r="K48" s="54"/>
    </row>
    <row r="49" spans="1:11" ht="15" x14ac:dyDescent="0.35">
      <c r="A49" s="54"/>
      <c r="B49" s="54"/>
      <c r="C49" s="54"/>
      <c r="D49" s="54"/>
      <c r="E49" s="54"/>
      <c r="F49" s="54"/>
      <c r="G49" s="54"/>
      <c r="H49" s="54"/>
      <c r="I49" s="54"/>
      <c r="J49" s="54"/>
      <c r="K49" s="54"/>
    </row>
    <row r="50" spans="1:11" ht="15" x14ac:dyDescent="0.35">
      <c r="A50" s="54"/>
      <c r="B50" s="54"/>
      <c r="C50" s="54"/>
      <c r="D50" s="54"/>
      <c r="E50" s="54"/>
      <c r="F50" s="54"/>
      <c r="G50" s="54"/>
      <c r="H50" s="54"/>
      <c r="I50" s="54"/>
      <c r="J50" s="54"/>
      <c r="K50" s="54"/>
    </row>
    <row r="51" spans="1:11" ht="15" x14ac:dyDescent="0.35">
      <c r="A51" s="54"/>
      <c r="B51" s="54"/>
      <c r="C51" s="54"/>
      <c r="D51" s="54"/>
      <c r="E51" s="54"/>
      <c r="F51" s="54"/>
      <c r="G51" s="54"/>
      <c r="H51" s="54"/>
      <c r="I51" s="54"/>
      <c r="J51" s="54"/>
      <c r="K51" s="54"/>
    </row>
    <row r="52" spans="1:11" ht="15" x14ac:dyDescent="0.35">
      <c r="A52" s="54"/>
      <c r="B52" s="54"/>
      <c r="C52" s="54"/>
      <c r="D52" s="54"/>
      <c r="E52" s="54"/>
      <c r="F52" s="54"/>
      <c r="G52" s="54"/>
      <c r="H52" s="54"/>
      <c r="I52" s="54"/>
      <c r="J52" s="54"/>
      <c r="K52" s="54"/>
    </row>
    <row r="53" spans="1:11" ht="15" x14ac:dyDescent="0.35">
      <c r="A53" s="54"/>
      <c r="B53" s="54"/>
      <c r="C53" s="54"/>
      <c r="D53" s="54"/>
      <c r="E53" s="54"/>
      <c r="F53" s="54"/>
      <c r="G53" s="54"/>
      <c r="H53" s="54"/>
      <c r="I53" s="54"/>
      <c r="J53" s="54"/>
      <c r="K53" s="54"/>
    </row>
    <row r="54" spans="1:11" ht="15" x14ac:dyDescent="0.35">
      <c r="A54" s="54"/>
      <c r="B54" s="54"/>
      <c r="C54" s="54"/>
      <c r="D54" s="54"/>
      <c r="E54" s="54"/>
      <c r="F54" s="54"/>
      <c r="G54" s="54"/>
      <c r="H54" s="54"/>
      <c r="I54" s="54"/>
      <c r="J54" s="54"/>
      <c r="K54" s="54"/>
    </row>
    <row r="55" spans="1:11" ht="15" x14ac:dyDescent="0.35">
      <c r="A55" s="54"/>
      <c r="B55" s="54"/>
      <c r="C55" s="54"/>
      <c r="D55" s="54"/>
      <c r="E55" s="54"/>
      <c r="F55" s="54"/>
      <c r="G55" s="54"/>
      <c r="H55" s="54"/>
      <c r="I55" s="54"/>
      <c r="J55" s="54"/>
      <c r="K55" s="54"/>
    </row>
    <row r="56" spans="1:11" ht="15" x14ac:dyDescent="0.35">
      <c r="A56" s="54"/>
      <c r="B56" s="54"/>
      <c r="C56" s="54"/>
      <c r="D56" s="54"/>
      <c r="E56" s="54"/>
      <c r="F56" s="54"/>
      <c r="G56" s="54"/>
      <c r="H56" s="54"/>
      <c r="I56" s="54"/>
      <c r="J56" s="54"/>
      <c r="K56" s="54"/>
    </row>
    <row r="57" spans="1:11" ht="15" x14ac:dyDescent="0.35">
      <c r="A57" s="54"/>
      <c r="B57" s="54"/>
      <c r="C57" s="54"/>
      <c r="D57" s="54"/>
      <c r="E57" s="54"/>
      <c r="F57" s="54"/>
      <c r="G57" s="54"/>
      <c r="H57" s="54"/>
      <c r="I57" s="54"/>
      <c r="J57" s="54"/>
      <c r="K57" s="54"/>
    </row>
    <row r="58" spans="1:11" ht="15" x14ac:dyDescent="0.35">
      <c r="A58" s="54"/>
      <c r="B58" s="54"/>
      <c r="C58" s="54"/>
      <c r="D58" s="54"/>
      <c r="E58" s="54"/>
      <c r="F58" s="54"/>
      <c r="G58" s="54"/>
      <c r="H58" s="54"/>
      <c r="I58" s="54"/>
      <c r="J58" s="54"/>
      <c r="K58" s="54"/>
    </row>
    <row r="59" spans="1:11" ht="15" x14ac:dyDescent="0.35">
      <c r="A59" s="54"/>
      <c r="B59" s="54"/>
      <c r="C59" s="54"/>
      <c r="D59" s="54"/>
      <c r="E59" s="54"/>
      <c r="F59" s="54"/>
      <c r="G59" s="54"/>
      <c r="H59" s="54"/>
      <c r="I59" s="54"/>
      <c r="J59" s="54"/>
      <c r="K59" s="54"/>
    </row>
    <row r="60" spans="1:11" ht="15" x14ac:dyDescent="0.35">
      <c r="A60" s="54"/>
      <c r="B60" s="54"/>
      <c r="C60" s="54"/>
      <c r="D60" s="54"/>
      <c r="E60" s="54"/>
      <c r="F60" s="54"/>
      <c r="G60" s="54"/>
      <c r="H60" s="54"/>
      <c r="I60" s="54"/>
      <c r="J60" s="54"/>
      <c r="K60" s="54"/>
    </row>
    <row r="61" spans="1:11" ht="15" x14ac:dyDescent="0.35">
      <c r="A61" s="54"/>
      <c r="B61" s="54"/>
      <c r="C61" s="54"/>
      <c r="D61" s="54"/>
      <c r="E61" s="54"/>
      <c r="F61" s="54"/>
      <c r="G61" s="54"/>
      <c r="H61" s="54"/>
      <c r="I61" s="54"/>
      <c r="J61" s="54"/>
      <c r="K61" s="54"/>
    </row>
    <row r="62" spans="1:11" ht="15" x14ac:dyDescent="0.35">
      <c r="A62" s="54"/>
      <c r="B62" s="54"/>
      <c r="C62" s="54"/>
      <c r="D62" s="54"/>
      <c r="E62" s="54"/>
      <c r="F62" s="54"/>
      <c r="G62" s="54"/>
      <c r="H62" s="54"/>
      <c r="I62" s="54"/>
      <c r="J62" s="54"/>
      <c r="K62" s="54"/>
    </row>
    <row r="63" spans="1:11" ht="15" x14ac:dyDescent="0.35">
      <c r="A63" s="54"/>
      <c r="B63" s="54"/>
      <c r="C63" s="54"/>
      <c r="D63" s="54"/>
      <c r="E63" s="54"/>
      <c r="F63" s="54"/>
      <c r="G63" s="54"/>
      <c r="H63" s="54"/>
      <c r="I63" s="54"/>
      <c r="J63" s="54"/>
      <c r="K63" s="54"/>
    </row>
    <row r="64" spans="1:11" ht="15" x14ac:dyDescent="0.35">
      <c r="A64" s="54"/>
      <c r="B64" s="54"/>
      <c r="C64" s="54"/>
      <c r="D64" s="54"/>
      <c r="E64" s="54"/>
      <c r="F64" s="54"/>
      <c r="G64" s="54"/>
      <c r="H64" s="54"/>
      <c r="I64" s="54"/>
      <c r="J64" s="54"/>
      <c r="K64" s="54"/>
    </row>
    <row r="65" spans="1:11" ht="15" x14ac:dyDescent="0.35">
      <c r="A65" s="54"/>
      <c r="B65" s="54"/>
      <c r="C65" s="54"/>
      <c r="D65" s="54"/>
      <c r="E65" s="54"/>
      <c r="F65" s="54"/>
      <c r="G65" s="54"/>
      <c r="H65" s="54"/>
      <c r="I65" s="54"/>
      <c r="J65" s="54"/>
      <c r="K65" s="54"/>
    </row>
    <row r="66" spans="1:11" ht="15" x14ac:dyDescent="0.35">
      <c r="A66" s="54"/>
      <c r="B66" s="54"/>
      <c r="C66" s="54"/>
      <c r="D66" s="54"/>
      <c r="E66" s="54"/>
      <c r="F66" s="54"/>
      <c r="G66" s="54"/>
      <c r="H66" s="54"/>
      <c r="I66" s="54"/>
      <c r="J66" s="54"/>
      <c r="K66" s="54"/>
    </row>
    <row r="67" spans="1:11" ht="15" x14ac:dyDescent="0.35">
      <c r="A67" s="54"/>
      <c r="B67" s="54"/>
      <c r="C67" s="54"/>
      <c r="D67" s="54"/>
      <c r="E67" s="54"/>
      <c r="F67" s="54"/>
      <c r="G67" s="54"/>
      <c r="H67" s="54"/>
      <c r="I67" s="54"/>
      <c r="J67" s="54"/>
      <c r="K67" s="54"/>
    </row>
    <row r="68" spans="1:11" ht="15" x14ac:dyDescent="0.35">
      <c r="A68" s="54"/>
      <c r="B68" s="54"/>
      <c r="C68" s="54"/>
      <c r="D68" s="54"/>
      <c r="E68" s="54"/>
      <c r="F68" s="54"/>
      <c r="G68" s="54"/>
      <c r="H68" s="54"/>
      <c r="I68" s="54"/>
      <c r="J68" s="54"/>
      <c r="K68" s="54"/>
    </row>
    <row r="69" spans="1:11" ht="15" x14ac:dyDescent="0.35">
      <c r="A69" s="54"/>
      <c r="B69" s="54"/>
      <c r="C69" s="54"/>
      <c r="D69" s="54"/>
      <c r="E69" s="54"/>
      <c r="F69" s="54"/>
      <c r="G69" s="54"/>
      <c r="H69" s="54"/>
      <c r="I69" s="54"/>
      <c r="J69" s="54"/>
      <c r="K69" s="54"/>
    </row>
    <row r="70" spans="1:11" ht="15" x14ac:dyDescent="0.35">
      <c r="A70" s="54"/>
      <c r="B70" s="54"/>
      <c r="C70" s="54"/>
      <c r="D70" s="54"/>
      <c r="E70" s="54"/>
      <c r="F70" s="54"/>
      <c r="G70" s="54"/>
      <c r="H70" s="54"/>
      <c r="I70" s="54"/>
      <c r="J70" s="54"/>
      <c r="K70" s="54"/>
    </row>
  </sheetData>
  <mergeCells count="1">
    <mergeCell ref="B30:G30"/>
  </mergeCells>
  <hyperlinks>
    <hyperlink ref="J2" location="Contents!A1" display="Back to contents" xr:uid="{00000000-0004-0000-1D00-000000000000}"/>
  </hyperlinks>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39997558519241921"/>
  </sheetPr>
  <dimension ref="A1:I66"/>
  <sheetViews>
    <sheetView showGridLines="0" zoomScaleNormal="100" workbookViewId="0">
      <selection activeCell="G2" sqref="G2"/>
    </sheetView>
  </sheetViews>
  <sheetFormatPr defaultColWidth="8.88671875" defaultRowHeight="15" x14ac:dyDescent="0.35"/>
  <cols>
    <col min="1" max="1" width="0.88671875" style="25" customWidth="1"/>
    <col min="2" max="2" width="8.77734375" style="25" customWidth="1"/>
    <col min="3" max="3" width="16.88671875" style="25" customWidth="1"/>
    <col min="4" max="4" width="12.77734375" style="25" customWidth="1"/>
    <col min="5" max="5" width="12.109375" style="25" customWidth="1"/>
    <col min="6" max="6" width="1" style="25" customWidth="1"/>
    <col min="7" max="7" width="8.88671875" style="25"/>
    <col min="8" max="8" width="9.21875" style="25" bestFit="1" customWidth="1"/>
    <col min="9" max="16384" width="8.88671875" style="25"/>
  </cols>
  <sheetData>
    <row r="1" spans="1:8" ht="6" customHeight="1" x14ac:dyDescent="0.35">
      <c r="A1" s="29"/>
      <c r="B1" s="29"/>
      <c r="C1" s="29"/>
      <c r="D1" s="29"/>
      <c r="E1" s="29"/>
      <c r="F1" s="29"/>
    </row>
    <row r="2" spans="1:8" ht="46.05" customHeight="1" x14ac:dyDescent="0.35">
      <c r="A2" s="29"/>
      <c r="B2" s="306" t="s">
        <v>492</v>
      </c>
      <c r="C2" s="306"/>
      <c r="D2" s="306"/>
      <c r="E2" s="306"/>
      <c r="F2" s="9"/>
      <c r="H2" s="73" t="s">
        <v>400</v>
      </c>
    </row>
    <row r="3" spans="1:8" ht="15" customHeight="1" x14ac:dyDescent="0.35">
      <c r="A3" s="137"/>
      <c r="B3" s="147" t="s">
        <v>386</v>
      </c>
      <c r="C3" s="137"/>
      <c r="D3" s="137"/>
      <c r="E3" s="137"/>
      <c r="F3" s="137"/>
    </row>
    <row r="4" spans="1:8" ht="19.2" customHeight="1" x14ac:dyDescent="0.35">
      <c r="A4" s="141"/>
      <c r="B4" s="183" t="s">
        <v>0</v>
      </c>
      <c r="C4" s="185" t="s">
        <v>88</v>
      </c>
      <c r="D4" s="185" t="s">
        <v>260</v>
      </c>
      <c r="E4" s="185" t="s">
        <v>259</v>
      </c>
      <c r="F4" s="141"/>
    </row>
    <row r="5" spans="1:8" x14ac:dyDescent="0.35">
      <c r="A5" s="138"/>
      <c r="B5" s="143">
        <v>2000</v>
      </c>
      <c r="C5" s="190">
        <v>1306841</v>
      </c>
      <c r="D5" s="264">
        <f>'3.01'!G6/C5</f>
        <v>8.1723790422859397E-4</v>
      </c>
      <c r="E5" s="181">
        <f t="shared" ref="E5:E21" si="0">D5*100000</f>
        <v>81.723790422859395</v>
      </c>
      <c r="F5" s="138"/>
    </row>
    <row r="6" spans="1:8" x14ac:dyDescent="0.35">
      <c r="A6" s="138"/>
      <c r="B6" s="143">
        <v>2001</v>
      </c>
      <c r="C6" s="190">
        <v>1318565</v>
      </c>
      <c r="D6" s="264">
        <f>'3.01'!G7/C6</f>
        <v>6.9014420980383973E-4</v>
      </c>
      <c r="E6" s="181">
        <f t="shared" si="0"/>
        <v>69.014420980383974</v>
      </c>
      <c r="F6" s="138"/>
    </row>
    <row r="7" spans="1:8" x14ac:dyDescent="0.35">
      <c r="A7" s="138"/>
      <c r="B7" s="143">
        <v>2002</v>
      </c>
      <c r="C7" s="190">
        <v>1333076</v>
      </c>
      <c r="D7" s="264">
        <f>'3.01'!G8/C7</f>
        <v>7.696485421686386E-4</v>
      </c>
      <c r="E7" s="181">
        <f t="shared" si="0"/>
        <v>76.964854216863856</v>
      </c>
      <c r="F7" s="138"/>
    </row>
    <row r="8" spans="1:8" x14ac:dyDescent="0.35">
      <c r="A8" s="138"/>
      <c r="B8" s="143">
        <v>2003</v>
      </c>
      <c r="C8" s="190">
        <v>1345859</v>
      </c>
      <c r="D8" s="264">
        <f>'3.01'!G9/C8</f>
        <v>8.6190306711178511E-4</v>
      </c>
      <c r="E8" s="181">
        <f t="shared" si="0"/>
        <v>86.190306711178508</v>
      </c>
      <c r="F8" s="138"/>
    </row>
    <row r="9" spans="1:8" x14ac:dyDescent="0.35">
      <c r="A9" s="138"/>
      <c r="B9" s="143">
        <v>2004</v>
      </c>
      <c r="C9" s="190">
        <v>1359060</v>
      </c>
      <c r="D9" s="264">
        <f>'3.01'!G10/C9</f>
        <v>9.3741262343090075E-4</v>
      </c>
      <c r="E9" s="181">
        <f t="shared" si="0"/>
        <v>93.741262343090071</v>
      </c>
      <c r="F9" s="138"/>
    </row>
    <row r="10" spans="1:8" x14ac:dyDescent="0.35">
      <c r="A10" s="138"/>
      <c r="B10" s="143">
        <v>2005</v>
      </c>
      <c r="C10" s="190">
        <v>1374990</v>
      </c>
      <c r="D10" s="264">
        <f>'3.01'!G11/C10</f>
        <v>9.4618869955417862E-4</v>
      </c>
      <c r="E10" s="181">
        <f t="shared" si="0"/>
        <v>94.618869955417864</v>
      </c>
      <c r="F10" s="138"/>
    </row>
    <row r="11" spans="1:8" x14ac:dyDescent="0.35">
      <c r="A11" s="138"/>
      <c r="B11" s="143">
        <v>2006</v>
      </c>
      <c r="C11" s="190">
        <v>1391959</v>
      </c>
      <c r="D11" s="264">
        <f>'3.01'!G12/C11</f>
        <v>1.0294843454440828E-3</v>
      </c>
      <c r="E11" s="181">
        <f t="shared" si="0"/>
        <v>102.94843454440829</v>
      </c>
      <c r="F11" s="138"/>
    </row>
    <row r="12" spans="1:8" x14ac:dyDescent="0.35">
      <c r="A12" s="138"/>
      <c r="B12" s="143">
        <v>2007</v>
      </c>
      <c r="C12" s="190">
        <v>1410124</v>
      </c>
      <c r="D12" s="264">
        <f>'3.01'!G13/C12</f>
        <v>1.0396248840527499E-3</v>
      </c>
      <c r="E12" s="181">
        <f t="shared" si="0"/>
        <v>103.962488405275</v>
      </c>
      <c r="F12" s="138"/>
    </row>
    <row r="13" spans="1:8" x14ac:dyDescent="0.35">
      <c r="A13" s="138"/>
      <c r="B13" s="143">
        <v>2008</v>
      </c>
      <c r="C13" s="190">
        <v>1425672</v>
      </c>
      <c r="D13" s="264">
        <f>'3.01'!G14/C13</f>
        <v>1.044419754333395E-3</v>
      </c>
      <c r="E13" s="181">
        <f t="shared" si="0"/>
        <v>104.44197543333949</v>
      </c>
      <c r="F13" s="138"/>
    </row>
    <row r="14" spans="1:8" x14ac:dyDescent="0.35">
      <c r="A14" s="138"/>
      <c r="B14" s="143">
        <v>2009</v>
      </c>
      <c r="C14" s="190">
        <v>1438948</v>
      </c>
      <c r="D14" s="264">
        <f>'3.01'!G15/C14</f>
        <v>1.0181048932970476E-3</v>
      </c>
      <c r="E14" s="181">
        <f t="shared" si="0"/>
        <v>101.81048932970477</v>
      </c>
      <c r="F14" s="138"/>
    </row>
    <row r="15" spans="1:8" x14ac:dyDescent="0.35">
      <c r="A15" s="138"/>
      <c r="B15" s="143">
        <v>2010</v>
      </c>
      <c r="C15" s="190">
        <v>1449687</v>
      </c>
      <c r="D15" s="264">
        <f>'3.01'!G16/C15</f>
        <v>1.0105629697996878E-3</v>
      </c>
      <c r="E15" s="181">
        <f t="shared" si="0"/>
        <v>101.05629697996878</v>
      </c>
      <c r="F15" s="138"/>
    </row>
    <row r="16" spans="1:8" x14ac:dyDescent="0.35">
      <c r="A16" s="138"/>
      <c r="B16" s="143">
        <v>2011</v>
      </c>
      <c r="C16" s="190">
        <v>1458055</v>
      </c>
      <c r="D16" s="264">
        <f>'3.01'!G17/C16</f>
        <v>1.1535915997681844E-3</v>
      </c>
      <c r="E16" s="181">
        <f t="shared" si="0"/>
        <v>115.35915997681843</v>
      </c>
      <c r="F16" s="138"/>
    </row>
    <row r="17" spans="1:7" x14ac:dyDescent="0.35">
      <c r="A17" s="138"/>
      <c r="B17" s="143">
        <v>2012</v>
      </c>
      <c r="C17" s="190">
        <v>1466330</v>
      </c>
      <c r="D17" s="264">
        <f>'3.01'!G18/C17</f>
        <v>1.2098231639535439E-3</v>
      </c>
      <c r="E17" s="181">
        <f t="shared" si="0"/>
        <v>120.98231639535439</v>
      </c>
      <c r="F17" s="138"/>
    </row>
    <row r="18" spans="1:7" x14ac:dyDescent="0.35">
      <c r="A18" s="138"/>
      <c r="B18" s="143">
        <v>2013</v>
      </c>
      <c r="C18" s="190">
        <v>1471570</v>
      </c>
      <c r="D18" s="264">
        <f>'3.01'!G19/C18</f>
        <v>1.2415311538017219E-3</v>
      </c>
      <c r="E18" s="181">
        <f t="shared" si="0"/>
        <v>124.1531153801722</v>
      </c>
      <c r="F18" s="138"/>
    </row>
    <row r="19" spans="1:7" x14ac:dyDescent="0.35">
      <c r="A19" s="138"/>
      <c r="B19" s="143">
        <v>2014</v>
      </c>
      <c r="C19" s="190">
        <v>1480918</v>
      </c>
      <c r="D19" s="264">
        <f>'3.01'!G20/C19</f>
        <v>1.2357200061043217E-3</v>
      </c>
      <c r="E19" s="181">
        <f t="shared" si="0"/>
        <v>123.57200061043217</v>
      </c>
      <c r="F19" s="138"/>
    </row>
    <row r="20" spans="1:7" x14ac:dyDescent="0.35">
      <c r="A20" s="138"/>
      <c r="B20" s="143">
        <v>2015</v>
      </c>
      <c r="C20" s="190">
        <v>1489620</v>
      </c>
      <c r="D20" s="264">
        <f>'3.01'!G22/C20</f>
        <v>1.0687289375813965E-3</v>
      </c>
      <c r="E20" s="181">
        <f t="shared" si="0"/>
        <v>106.87289375813965</v>
      </c>
      <c r="F20" s="138"/>
    </row>
    <row r="21" spans="1:7" x14ac:dyDescent="0.35">
      <c r="A21" s="138"/>
      <c r="B21" s="143">
        <v>2016</v>
      </c>
      <c r="C21" s="190">
        <v>1496400</v>
      </c>
      <c r="D21" s="264">
        <f>'3.01'!G23/C21</f>
        <v>9.8369419941192189E-4</v>
      </c>
      <c r="E21" s="181">
        <f t="shared" si="0"/>
        <v>98.369419941192191</v>
      </c>
      <c r="F21" s="138"/>
    </row>
    <row r="22" spans="1:7" x14ac:dyDescent="0.35">
      <c r="A22" s="138"/>
      <c r="B22" s="143">
        <v>2017</v>
      </c>
      <c r="C22" s="190">
        <v>1502414</v>
      </c>
      <c r="D22" s="264">
        <v>9.5779192685904149E-4</v>
      </c>
      <c r="E22" s="181">
        <v>95.77919268590415</v>
      </c>
      <c r="F22" s="138"/>
    </row>
    <row r="23" spans="1:7" x14ac:dyDescent="0.35">
      <c r="A23" s="138"/>
      <c r="B23" s="143">
        <v>2018</v>
      </c>
      <c r="C23" s="190">
        <v>1510468</v>
      </c>
      <c r="D23" s="264">
        <v>9.5864328142006316E-4</v>
      </c>
      <c r="E23" s="181">
        <v>95.864328142006315</v>
      </c>
      <c r="F23" s="138"/>
    </row>
    <row r="24" spans="1:7" x14ac:dyDescent="0.35">
      <c r="A24" s="138"/>
      <c r="B24" s="173">
        <v>2019</v>
      </c>
      <c r="C24" s="174">
        <v>1520625</v>
      </c>
      <c r="D24" s="352">
        <v>9.969584874640362E-4</v>
      </c>
      <c r="E24" s="353">
        <v>99.695848746403612</v>
      </c>
      <c r="F24" s="138"/>
    </row>
    <row r="25" spans="1:7" x14ac:dyDescent="0.35">
      <c r="A25" s="138"/>
      <c r="B25" s="173">
        <v>2020</v>
      </c>
      <c r="C25" s="354">
        <v>1522883</v>
      </c>
      <c r="D25" s="352">
        <v>9.5082813321837592E-4</v>
      </c>
      <c r="E25" s="353">
        <v>95.082813321837591</v>
      </c>
      <c r="F25" s="138"/>
    </row>
    <row r="26" spans="1:7" x14ac:dyDescent="0.35">
      <c r="A26" s="138"/>
      <c r="B26" s="173">
        <v>2021</v>
      </c>
      <c r="C26" s="354">
        <v>1522883</v>
      </c>
      <c r="D26" s="352">
        <v>9.8103399932890443E-4</v>
      </c>
      <c r="E26" s="353">
        <v>98.10339993289044</v>
      </c>
      <c r="F26" s="138"/>
    </row>
    <row r="27" spans="1:7" ht="6" customHeight="1" x14ac:dyDescent="0.35">
      <c r="A27" s="138"/>
      <c r="B27" s="138"/>
      <c r="C27" s="138"/>
      <c r="D27" s="138"/>
      <c r="E27" s="138"/>
      <c r="F27" s="138"/>
    </row>
    <row r="28" spans="1:7" ht="71.400000000000006" customHeight="1" x14ac:dyDescent="0.35">
      <c r="A28" s="4"/>
      <c r="B28" s="298" t="s">
        <v>493</v>
      </c>
      <c r="C28" s="298"/>
      <c r="D28" s="298"/>
      <c r="E28" s="298"/>
      <c r="F28" s="4"/>
      <c r="G28" s="4"/>
    </row>
    <row r="29" spans="1:7" x14ac:dyDescent="0.35">
      <c r="B29" s="77"/>
    </row>
    <row r="42" spans="8:8" x14ac:dyDescent="0.35">
      <c r="H42" s="25" t="s">
        <v>273</v>
      </c>
    </row>
    <row r="51" spans="1:9" x14ac:dyDescent="0.35">
      <c r="A51" s="80"/>
    </row>
    <row r="55" spans="1:9" x14ac:dyDescent="0.35">
      <c r="A55" s="31"/>
    </row>
    <row r="58" spans="1:9" x14ac:dyDescent="0.35">
      <c r="I58" s="93"/>
    </row>
    <row r="59" spans="1:9" x14ac:dyDescent="0.35">
      <c r="I59" s="93"/>
    </row>
    <row r="60" spans="1:9" x14ac:dyDescent="0.35">
      <c r="I60" s="93"/>
    </row>
    <row r="61" spans="1:9" x14ac:dyDescent="0.35">
      <c r="I61" s="93"/>
    </row>
    <row r="62" spans="1:9" x14ac:dyDescent="0.35">
      <c r="I62" s="93"/>
    </row>
    <row r="63" spans="1:9" x14ac:dyDescent="0.35">
      <c r="I63" s="93"/>
    </row>
    <row r="64" spans="1:9" x14ac:dyDescent="0.35">
      <c r="I64" s="93"/>
    </row>
    <row r="65" spans="9:9" x14ac:dyDescent="0.35">
      <c r="I65" s="93"/>
    </row>
    <row r="66" spans="9:9" x14ac:dyDescent="0.35">
      <c r="I66" s="93"/>
    </row>
  </sheetData>
  <sortState xmlns:xlrd2="http://schemas.microsoft.com/office/spreadsheetml/2017/richdata2" ref="C58:G63">
    <sortCondition descending="1" ref="C58:C63"/>
  </sortState>
  <mergeCells count="2">
    <mergeCell ref="B28:E28"/>
    <mergeCell ref="B2:E2"/>
  </mergeCells>
  <hyperlinks>
    <hyperlink ref="H2" location="Contents!A1" display="Back to contents" xr:uid="{00000000-0004-0000-1E00-000000000000}"/>
  </hyperlinks>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8" tint="0.39997558519241921"/>
  </sheetPr>
  <dimension ref="A1:N35"/>
  <sheetViews>
    <sheetView showGridLines="0" workbookViewId="0">
      <selection activeCell="I2" sqref="I2"/>
    </sheetView>
  </sheetViews>
  <sheetFormatPr defaultColWidth="8.88671875" defaultRowHeight="15" x14ac:dyDescent="0.35"/>
  <cols>
    <col min="1" max="1" width="0.88671875" style="54" customWidth="1"/>
    <col min="2" max="2" width="6.21875" style="54" customWidth="1"/>
    <col min="3" max="3" width="8.44140625" style="54" customWidth="1"/>
    <col min="4" max="4" width="13" style="54" customWidth="1"/>
    <col min="5" max="5" width="1.44140625" style="25" customWidth="1"/>
    <col min="6" max="6" width="9.77734375" style="54" customWidth="1"/>
    <col min="7" max="7" width="12" style="54" customWidth="1"/>
    <col min="8" max="8" width="0.88671875" style="54" customWidth="1"/>
    <col min="9" max="14" width="8.88671875" style="54"/>
    <col min="15" max="15" width="9.109375" style="54" customWidth="1"/>
    <col min="16" max="16" width="11.88671875" style="54" customWidth="1"/>
    <col min="17" max="17" width="8.88671875" style="54"/>
    <col min="18" max="18" width="11.21875" style="54" customWidth="1"/>
    <col min="19" max="19" width="9.5546875" style="54" bestFit="1" customWidth="1"/>
    <col min="20" max="20" width="10.88671875" style="54" customWidth="1"/>
    <col min="21" max="21" width="9.109375" style="54" customWidth="1"/>
    <col min="22" max="16384" width="8.88671875" style="54"/>
  </cols>
  <sheetData>
    <row r="1" spans="1:14" ht="6" customHeight="1" x14ac:dyDescent="0.35">
      <c r="A1" s="65"/>
      <c r="B1" s="65"/>
      <c r="C1" s="65"/>
      <c r="D1" s="65"/>
      <c r="E1" s="29"/>
      <c r="F1" s="65"/>
      <c r="G1" s="65"/>
      <c r="H1" s="65"/>
      <c r="I1" s="61"/>
      <c r="J1" s="61"/>
      <c r="K1" s="61"/>
      <c r="L1" s="61"/>
      <c r="M1" s="61"/>
    </row>
    <row r="2" spans="1:14" ht="19.5" customHeight="1" x14ac:dyDescent="0.35">
      <c r="A2" s="65"/>
      <c r="B2" s="307" t="s">
        <v>448</v>
      </c>
      <c r="C2" s="307"/>
      <c r="D2" s="307"/>
      <c r="E2" s="307"/>
      <c r="F2" s="307"/>
      <c r="G2" s="307"/>
      <c r="H2" s="65"/>
      <c r="I2" s="149"/>
      <c r="J2" s="61"/>
      <c r="K2" s="131"/>
      <c r="L2" s="61"/>
      <c r="M2" s="61"/>
    </row>
    <row r="3" spans="1:14" ht="6" customHeight="1" x14ac:dyDescent="0.35">
      <c r="A3" s="65"/>
      <c r="B3" s="268"/>
      <c r="C3" s="268"/>
      <c r="D3" s="268"/>
      <c r="E3" s="268"/>
      <c r="F3" s="268"/>
      <c r="G3" s="268"/>
      <c r="H3" s="65"/>
      <c r="I3" s="149"/>
      <c r="J3" s="61"/>
      <c r="K3" s="131"/>
      <c r="L3" s="61"/>
      <c r="M3" s="61"/>
    </row>
    <row r="4" spans="1:14" x14ac:dyDescent="0.35">
      <c r="A4" s="125"/>
      <c r="B4" s="142"/>
      <c r="C4" s="305" t="s">
        <v>332</v>
      </c>
      <c r="D4" s="305"/>
      <c r="E4" s="286"/>
      <c r="F4" s="305" t="s">
        <v>333</v>
      </c>
      <c r="G4" s="305"/>
      <c r="H4" s="125"/>
      <c r="I4" s="267"/>
      <c r="J4" s="132"/>
      <c r="K4" s="61"/>
      <c r="L4" s="133"/>
      <c r="M4" s="61"/>
      <c r="N4" s="73" t="s">
        <v>400</v>
      </c>
    </row>
    <row r="5" spans="1:14" ht="27" x14ac:dyDescent="0.35">
      <c r="A5" s="125"/>
      <c r="B5" s="272" t="s">
        <v>429</v>
      </c>
      <c r="C5" s="273" t="s">
        <v>48</v>
      </c>
      <c r="D5" s="273" t="s">
        <v>332</v>
      </c>
      <c r="E5" s="273"/>
      <c r="F5" s="273" t="s">
        <v>48</v>
      </c>
      <c r="G5" s="273" t="s">
        <v>333</v>
      </c>
      <c r="H5" s="125"/>
      <c r="I5" s="150"/>
      <c r="J5" s="118"/>
      <c r="K5" s="59"/>
      <c r="L5" s="118"/>
      <c r="M5" s="59"/>
    </row>
    <row r="6" spans="1:14" x14ac:dyDescent="0.35">
      <c r="A6" s="125"/>
      <c r="B6" s="142" t="s">
        <v>47</v>
      </c>
      <c r="C6" s="274">
        <v>97</v>
      </c>
      <c r="D6" s="275">
        <v>6.5232010759919301E-2</v>
      </c>
      <c r="E6" s="218"/>
      <c r="F6" s="274">
        <v>428969</v>
      </c>
      <c r="G6" s="175">
        <v>0.29494527647789265</v>
      </c>
      <c r="H6" s="125"/>
      <c r="I6" s="118"/>
      <c r="J6" s="118"/>
      <c r="K6" s="59"/>
      <c r="L6" s="118"/>
      <c r="M6" s="59"/>
    </row>
    <row r="7" spans="1:14" x14ac:dyDescent="0.35">
      <c r="A7" s="125"/>
      <c r="B7" s="142" t="s">
        <v>46</v>
      </c>
      <c r="C7" s="274">
        <v>135</v>
      </c>
      <c r="D7" s="275">
        <v>9.0786819098856761E-2</v>
      </c>
      <c r="E7" s="218"/>
      <c r="F7" s="274">
        <v>258086</v>
      </c>
      <c r="G7" s="175">
        <v>0.17745162616663068</v>
      </c>
      <c r="H7" s="125"/>
      <c r="I7" s="118"/>
      <c r="J7" s="118"/>
      <c r="K7" s="59"/>
      <c r="L7" s="118"/>
      <c r="M7" s="59"/>
    </row>
    <row r="8" spans="1:14" x14ac:dyDescent="0.35">
      <c r="A8" s="125"/>
      <c r="B8" s="142" t="s">
        <v>45</v>
      </c>
      <c r="C8" s="274">
        <v>271</v>
      </c>
      <c r="D8" s="275">
        <v>0.18224613315400134</v>
      </c>
      <c r="E8" s="218"/>
      <c r="F8" s="274">
        <v>240883</v>
      </c>
      <c r="G8" s="175">
        <v>0.16562339710753973</v>
      </c>
      <c r="H8" s="125"/>
      <c r="I8" s="118"/>
      <c r="J8" s="118"/>
      <c r="K8" s="59"/>
      <c r="L8" s="118"/>
      <c r="M8" s="59"/>
    </row>
    <row r="9" spans="1:14" x14ac:dyDescent="0.35">
      <c r="A9" s="125"/>
      <c r="B9" s="142" t="s">
        <v>44</v>
      </c>
      <c r="C9" s="274">
        <v>536</v>
      </c>
      <c r="D9" s="275">
        <v>0.3604572965702757</v>
      </c>
      <c r="E9" s="218"/>
      <c r="F9" s="274">
        <v>250934</v>
      </c>
      <c r="G9" s="175">
        <v>0.17253414117967383</v>
      </c>
      <c r="H9" s="125"/>
      <c r="I9" s="118"/>
      <c r="J9" s="118"/>
      <c r="K9" s="59"/>
      <c r="L9" s="118"/>
      <c r="M9" s="59"/>
    </row>
    <row r="10" spans="1:14" x14ac:dyDescent="0.35">
      <c r="A10" s="125"/>
      <c r="B10" s="142" t="s">
        <v>51</v>
      </c>
      <c r="C10" s="274">
        <v>403</v>
      </c>
      <c r="D10" s="275">
        <v>0.27101546738399462</v>
      </c>
      <c r="E10" s="218"/>
      <c r="F10" s="274">
        <v>210551</v>
      </c>
      <c r="G10" s="175">
        <v>0.14476809025290119</v>
      </c>
      <c r="H10" s="125"/>
      <c r="I10" s="118"/>
      <c r="J10" s="118"/>
      <c r="K10" s="59"/>
      <c r="L10" s="118"/>
      <c r="M10" s="59"/>
    </row>
    <row r="11" spans="1:14" x14ac:dyDescent="0.35">
      <c r="A11" s="125"/>
      <c r="B11" s="142" t="s">
        <v>43</v>
      </c>
      <c r="C11" s="274">
        <v>44</v>
      </c>
      <c r="D11" s="275">
        <v>2.9589778076664425E-2</v>
      </c>
      <c r="E11" s="218"/>
      <c r="F11" s="274">
        <v>64979</v>
      </c>
      <c r="G11" s="175">
        <v>4.4677468815361915E-2</v>
      </c>
      <c r="H11" s="125"/>
      <c r="I11" s="118"/>
      <c r="J11" s="118"/>
      <c r="K11" s="59"/>
      <c r="L11" s="118"/>
      <c r="M11" s="59"/>
    </row>
    <row r="12" spans="1:14" ht="14.25" customHeight="1" x14ac:dyDescent="0.35">
      <c r="A12" s="125"/>
      <c r="B12" s="142" t="s">
        <v>3</v>
      </c>
      <c r="C12" s="274">
        <v>1487</v>
      </c>
      <c r="D12" s="275">
        <v>1</v>
      </c>
      <c r="E12" s="218"/>
      <c r="F12" s="274">
        <v>1454402</v>
      </c>
      <c r="G12" s="175">
        <v>1</v>
      </c>
      <c r="H12" s="125"/>
      <c r="I12" s="118"/>
      <c r="J12" s="118"/>
      <c r="K12" s="59"/>
      <c r="L12" s="118"/>
      <c r="M12" s="59"/>
    </row>
    <row r="13" spans="1:14" ht="6" customHeight="1" x14ac:dyDescent="0.35">
      <c r="A13" s="125"/>
      <c r="B13" s="125"/>
      <c r="C13" s="125"/>
      <c r="D13" s="125"/>
      <c r="E13" s="138"/>
      <c r="F13" s="125"/>
      <c r="G13" s="125"/>
      <c r="H13" s="125"/>
      <c r="I13" s="61"/>
    </row>
    <row r="14" spans="1:14" ht="14.25" customHeight="1" x14ac:dyDescent="0.35">
      <c r="A14" s="61"/>
      <c r="B14" s="61"/>
      <c r="C14" s="116"/>
      <c r="D14" s="117"/>
      <c r="E14" s="7"/>
      <c r="F14" s="116"/>
      <c r="G14" s="118"/>
      <c r="H14" s="116"/>
      <c r="I14" s="61"/>
      <c r="J14" s="61"/>
      <c r="K14" s="61"/>
    </row>
    <row r="15" spans="1:14" ht="43.05" customHeight="1" x14ac:dyDescent="0.35">
      <c r="A15" s="61"/>
      <c r="B15" s="294" t="s">
        <v>494</v>
      </c>
      <c r="C15" s="294"/>
      <c r="D15" s="294"/>
      <c r="E15" s="294"/>
      <c r="F15" s="294"/>
      <c r="G15" s="294"/>
      <c r="H15" s="116"/>
      <c r="I15" s="61"/>
      <c r="J15" s="61"/>
      <c r="K15" s="61"/>
    </row>
    <row r="16" spans="1:14" x14ac:dyDescent="0.35">
      <c r="A16" s="61"/>
      <c r="B16" s="119" t="s">
        <v>495</v>
      </c>
      <c r="C16" s="61"/>
      <c r="D16" s="61"/>
      <c r="E16" s="4"/>
      <c r="F16" s="120"/>
      <c r="G16" s="116"/>
      <c r="H16" s="116"/>
      <c r="I16" s="61"/>
      <c r="J16" s="61"/>
      <c r="K16" s="61"/>
    </row>
    <row r="17" spans="1:11" x14ac:dyDescent="0.35">
      <c r="A17" s="61"/>
      <c r="B17" s="121"/>
      <c r="C17" s="61"/>
      <c r="D17" s="61"/>
      <c r="E17" s="4"/>
      <c r="F17" s="61"/>
      <c r="G17" s="61"/>
      <c r="H17" s="61"/>
      <c r="I17" s="61"/>
      <c r="J17" s="61"/>
      <c r="K17" s="61"/>
    </row>
    <row r="18" spans="1:11" x14ac:dyDescent="0.35">
      <c r="A18" s="61"/>
      <c r="B18" s="121"/>
      <c r="C18" s="61"/>
      <c r="D18" s="61"/>
      <c r="E18" s="4"/>
      <c r="F18" s="61"/>
      <c r="G18" s="61"/>
      <c r="H18" s="61"/>
      <c r="I18" s="61"/>
      <c r="J18" s="61"/>
      <c r="K18" s="61"/>
    </row>
    <row r="19" spans="1:11" x14ac:dyDescent="0.35">
      <c r="A19" s="61"/>
      <c r="B19" s="61"/>
      <c r="C19" s="61"/>
      <c r="D19" s="61"/>
      <c r="E19" s="4"/>
      <c r="F19" s="61"/>
      <c r="G19" s="61"/>
      <c r="H19" s="61"/>
      <c r="I19" s="61"/>
      <c r="J19" s="61"/>
      <c r="K19" s="61"/>
    </row>
    <row r="20" spans="1:11" x14ac:dyDescent="0.35">
      <c r="A20" s="61"/>
      <c r="B20" s="61"/>
      <c r="C20" s="61"/>
      <c r="D20" s="61"/>
      <c r="E20" s="4"/>
      <c r="F20" s="61"/>
      <c r="G20" s="61"/>
      <c r="H20" s="61"/>
      <c r="I20" s="61"/>
    </row>
    <row r="21" spans="1:11" ht="6" customHeight="1" x14ac:dyDescent="0.35">
      <c r="I21" s="61"/>
    </row>
    <row r="22" spans="1:11" ht="37.049999999999997" customHeight="1" x14ac:dyDescent="0.35">
      <c r="I22" s="61"/>
    </row>
    <row r="32" spans="1:11" s="61" customFormat="1" ht="6" customHeight="1" x14ac:dyDescent="0.35"/>
    <row r="34" spans="2:2" x14ac:dyDescent="0.35">
      <c r="B34" s="249" t="s">
        <v>449</v>
      </c>
    </row>
    <row r="35" spans="2:2" x14ac:dyDescent="0.35">
      <c r="B35" s="47"/>
    </row>
  </sheetData>
  <mergeCells count="4">
    <mergeCell ref="B15:G15"/>
    <mergeCell ref="C4:D4"/>
    <mergeCell ref="F4:G4"/>
    <mergeCell ref="B2:G2"/>
  </mergeCells>
  <hyperlinks>
    <hyperlink ref="N4" location="Contents!A1" display="Back to contents" xr:uid="{00000000-0004-0000-1F00-000000000000}"/>
    <hyperlink ref="B34" r:id="rId1" xr:uid="{8D9CF106-44FC-4111-82D0-EFA35074B43F}"/>
  </hyperlinks>
  <pageMargins left="0.7" right="0.7" top="0.75" bottom="0.75" header="0.3" footer="0.3"/>
  <pageSetup paperSize="9" orientation="portrait" horizontalDpi="1200" verticalDpi="1200"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9" tint="0.39997558519241921"/>
  </sheetPr>
  <dimension ref="A1:P49"/>
  <sheetViews>
    <sheetView showGridLines="0" zoomScaleNormal="100" workbookViewId="0">
      <selection activeCell="O2" sqref="O2"/>
    </sheetView>
  </sheetViews>
  <sheetFormatPr defaultColWidth="8.88671875" defaultRowHeight="15" x14ac:dyDescent="0.35"/>
  <cols>
    <col min="1" max="1" width="0.88671875" style="4" customWidth="1"/>
    <col min="2" max="2" width="20.88671875" style="4" customWidth="1"/>
    <col min="3" max="11" width="8.88671875" style="28"/>
    <col min="12" max="12" width="0.88671875" style="4" customWidth="1"/>
    <col min="13" max="13" width="11.6640625" style="74" customWidth="1"/>
    <col min="14" max="14" width="0.88671875" style="4" customWidth="1"/>
    <col min="15" max="16384" width="8.88671875" style="4"/>
  </cols>
  <sheetData>
    <row r="1" spans="1:16" ht="6" customHeight="1" x14ac:dyDescent="0.35">
      <c r="A1" s="29"/>
      <c r="B1" s="29"/>
      <c r="C1" s="193"/>
      <c r="D1" s="193"/>
      <c r="E1" s="193"/>
      <c r="F1" s="193"/>
      <c r="G1" s="193"/>
      <c r="H1" s="193"/>
      <c r="I1" s="193"/>
      <c r="J1" s="193"/>
      <c r="K1" s="193"/>
      <c r="L1" s="29"/>
      <c r="M1" s="256"/>
      <c r="N1" s="29"/>
    </row>
    <row r="2" spans="1:16" ht="18" customHeight="1" x14ac:dyDescent="0.35">
      <c r="A2" s="3"/>
      <c r="B2" s="3" t="s">
        <v>498</v>
      </c>
      <c r="C2" s="122"/>
      <c r="D2" s="122"/>
      <c r="E2" s="122"/>
      <c r="F2" s="122"/>
      <c r="G2" s="122"/>
      <c r="H2" s="122"/>
      <c r="I2" s="122"/>
      <c r="J2" s="122"/>
      <c r="K2" s="122"/>
      <c r="L2" s="3"/>
      <c r="M2" s="94"/>
      <c r="N2" s="3"/>
      <c r="P2" s="73" t="s">
        <v>400</v>
      </c>
    </row>
    <row r="3" spans="1:16" ht="6" customHeight="1" x14ac:dyDescent="0.35">
      <c r="A3" s="3"/>
      <c r="B3" s="3"/>
      <c r="C3" s="122"/>
      <c r="D3" s="122"/>
      <c r="E3" s="122"/>
      <c r="F3" s="122"/>
      <c r="G3" s="122"/>
      <c r="H3" s="122"/>
      <c r="I3" s="122"/>
      <c r="J3" s="122"/>
      <c r="K3" s="122"/>
      <c r="L3" s="3"/>
      <c r="M3" s="94"/>
      <c r="N3" s="3"/>
      <c r="P3" s="73"/>
    </row>
    <row r="4" spans="1:16" ht="27" x14ac:dyDescent="0.35">
      <c r="A4" s="138"/>
      <c r="B4" s="276" t="s">
        <v>308</v>
      </c>
      <c r="C4" s="277">
        <v>2008</v>
      </c>
      <c r="D4" s="277">
        <v>2009</v>
      </c>
      <c r="E4" s="277">
        <v>2010</v>
      </c>
      <c r="F4" s="277">
        <v>2011</v>
      </c>
      <c r="G4" s="277">
        <v>2012</v>
      </c>
      <c r="H4" s="277">
        <v>2013</v>
      </c>
      <c r="I4" s="277">
        <v>2014</v>
      </c>
      <c r="J4" s="277">
        <v>2015</v>
      </c>
      <c r="K4" s="277">
        <v>2016</v>
      </c>
      <c r="L4" s="276"/>
      <c r="M4" s="273" t="s">
        <v>389</v>
      </c>
      <c r="N4" s="138"/>
    </row>
    <row r="5" spans="1:16" x14ac:dyDescent="0.35">
      <c r="A5" s="138"/>
      <c r="B5" s="278" t="s">
        <v>387</v>
      </c>
      <c r="C5" s="279"/>
      <c r="D5" s="279"/>
      <c r="E5" s="279"/>
      <c r="F5" s="279"/>
      <c r="G5" s="279"/>
      <c r="H5" s="279"/>
      <c r="I5" s="279"/>
      <c r="J5" s="279"/>
      <c r="K5" s="279"/>
      <c r="L5" s="278"/>
      <c r="M5" s="280"/>
      <c r="N5" s="138"/>
    </row>
    <row r="6" spans="1:16" x14ac:dyDescent="0.35">
      <c r="A6" s="138"/>
      <c r="B6" s="278" t="s">
        <v>307</v>
      </c>
      <c r="C6" s="281">
        <v>249.02</v>
      </c>
      <c r="D6" s="281">
        <v>271.83999999999997</v>
      </c>
      <c r="E6" s="281">
        <v>290.87</v>
      </c>
      <c r="F6" s="281">
        <v>324.97000000000003</v>
      </c>
      <c r="G6" s="281">
        <v>323.91000000000003</v>
      </c>
      <c r="H6" s="281">
        <v>311.62</v>
      </c>
      <c r="I6" s="281">
        <v>293.39999999999998</v>
      </c>
      <c r="J6" s="281">
        <v>251.77</v>
      </c>
      <c r="K6" s="281">
        <v>235.93</v>
      </c>
      <c r="L6" s="282"/>
      <c r="M6" s="283">
        <f>J6/C6-1</f>
        <v>1.1043289695606751E-2</v>
      </c>
      <c r="N6" s="138"/>
    </row>
    <row r="7" spans="1:16" x14ac:dyDescent="0.35">
      <c r="A7" s="138"/>
      <c r="B7" s="278" t="s">
        <v>305</v>
      </c>
      <c r="C7" s="281">
        <v>273.14999999999998</v>
      </c>
      <c r="D7" s="281">
        <v>266.14</v>
      </c>
      <c r="E7" s="281">
        <v>254.48</v>
      </c>
      <c r="F7" s="281">
        <v>255.7</v>
      </c>
      <c r="G7" s="281">
        <v>247.96</v>
      </c>
      <c r="H7" s="281">
        <v>228.98</v>
      </c>
      <c r="I7" s="281">
        <v>230.58</v>
      </c>
      <c r="J7" s="281">
        <v>214.7</v>
      </c>
      <c r="K7" s="281">
        <v>217.64</v>
      </c>
      <c r="L7" s="282"/>
      <c r="M7" s="283">
        <f t="shared" ref="M7:M15" si="0">J7/C7-1</f>
        <v>-0.21398498993227166</v>
      </c>
      <c r="N7" s="138"/>
    </row>
    <row r="8" spans="1:16" x14ac:dyDescent="0.35">
      <c r="A8" s="138"/>
      <c r="B8" s="278" t="s">
        <v>306</v>
      </c>
      <c r="C8" s="281">
        <v>298.75</v>
      </c>
      <c r="D8" s="281">
        <v>326.19</v>
      </c>
      <c r="E8" s="281">
        <v>319.74</v>
      </c>
      <c r="F8" s="281">
        <v>316.25</v>
      </c>
      <c r="G8" s="281">
        <v>299.14999999999998</v>
      </c>
      <c r="H8" s="281">
        <v>253.78</v>
      </c>
      <c r="I8" s="281">
        <v>237.08</v>
      </c>
      <c r="J8" s="281">
        <v>221.99</v>
      </c>
      <c r="K8" s="281">
        <v>215.49</v>
      </c>
      <c r="L8" s="282"/>
      <c r="M8" s="283">
        <f t="shared" si="0"/>
        <v>-0.25693723849372385</v>
      </c>
      <c r="N8" s="138"/>
    </row>
    <row r="9" spans="1:16" x14ac:dyDescent="0.35">
      <c r="A9" s="138"/>
      <c r="B9" s="278" t="s">
        <v>418</v>
      </c>
      <c r="C9" s="281">
        <v>198.21</v>
      </c>
      <c r="D9" s="281">
        <v>209.61</v>
      </c>
      <c r="E9" s="281">
        <v>209.33</v>
      </c>
      <c r="F9" s="281">
        <v>220.95</v>
      </c>
      <c r="G9" s="281">
        <v>215.55</v>
      </c>
      <c r="H9" s="281">
        <v>158.28</v>
      </c>
      <c r="I9" s="281">
        <v>177.49</v>
      </c>
      <c r="J9" s="281">
        <v>198</v>
      </c>
      <c r="K9" s="281">
        <v>213.01</v>
      </c>
      <c r="L9" s="282"/>
      <c r="M9" s="283">
        <f t="shared" si="0"/>
        <v>-1.0594823671863374E-3</v>
      </c>
      <c r="N9" s="138"/>
    </row>
    <row r="10" spans="1:16" x14ac:dyDescent="0.35">
      <c r="A10" s="138"/>
      <c r="B10" s="278" t="s">
        <v>303</v>
      </c>
      <c r="C10" s="281">
        <v>222.95</v>
      </c>
      <c r="D10" s="281">
        <v>224.85</v>
      </c>
      <c r="E10" s="281">
        <v>216.64</v>
      </c>
      <c r="F10" s="281">
        <v>217.62</v>
      </c>
      <c r="G10" s="281">
        <v>224.52</v>
      </c>
      <c r="H10" s="281">
        <v>210.61</v>
      </c>
      <c r="I10" s="281">
        <v>208.7</v>
      </c>
      <c r="J10" s="281">
        <v>191.27</v>
      </c>
      <c r="K10" s="281">
        <v>190.19</v>
      </c>
      <c r="L10" s="282"/>
      <c r="M10" s="283">
        <f t="shared" si="0"/>
        <v>-0.14209464005382366</v>
      </c>
      <c r="N10" s="138"/>
    </row>
    <row r="11" spans="1:16" x14ac:dyDescent="0.35">
      <c r="A11" s="138"/>
      <c r="B11" s="278" t="s">
        <v>302</v>
      </c>
      <c r="C11" s="281">
        <v>151.9</v>
      </c>
      <c r="D11" s="281">
        <v>173.08</v>
      </c>
      <c r="E11" s="281">
        <v>186.09</v>
      </c>
      <c r="F11" s="281">
        <v>195.18</v>
      </c>
      <c r="G11" s="281">
        <v>200.77</v>
      </c>
      <c r="H11" s="281">
        <v>180.25</v>
      </c>
      <c r="I11" s="281">
        <v>185.01</v>
      </c>
      <c r="J11" s="281">
        <v>182.85</v>
      </c>
      <c r="K11" s="281">
        <v>184.2</v>
      </c>
      <c r="L11" s="282"/>
      <c r="M11" s="283">
        <f t="shared" si="0"/>
        <v>0.20375246872942721</v>
      </c>
      <c r="N11" s="138"/>
    </row>
    <row r="12" spans="1:16" x14ac:dyDescent="0.35">
      <c r="A12" s="138"/>
      <c r="B12" s="278" t="s">
        <v>301</v>
      </c>
      <c r="C12" s="281">
        <v>146.76</v>
      </c>
      <c r="D12" s="281">
        <v>153.84</v>
      </c>
      <c r="E12" s="281">
        <v>163.05000000000001</v>
      </c>
      <c r="F12" s="281">
        <v>172.35</v>
      </c>
      <c r="G12" s="281">
        <v>172.97</v>
      </c>
      <c r="H12" s="281">
        <v>180.05</v>
      </c>
      <c r="I12" s="281">
        <v>181.12</v>
      </c>
      <c r="J12" s="281">
        <v>177.05</v>
      </c>
      <c r="K12" s="281">
        <v>179.62</v>
      </c>
      <c r="L12" s="282"/>
      <c r="M12" s="283">
        <f t="shared" si="0"/>
        <v>0.20639138729899176</v>
      </c>
      <c r="N12" s="138"/>
    </row>
    <row r="13" spans="1:16" x14ac:dyDescent="0.35">
      <c r="A13" s="138"/>
      <c r="B13" s="278" t="s">
        <v>230</v>
      </c>
      <c r="C13" s="281">
        <v>149.54</v>
      </c>
      <c r="D13" s="281">
        <v>148.69</v>
      </c>
      <c r="E13" s="281">
        <v>151.46</v>
      </c>
      <c r="F13" s="281">
        <v>150.94999999999999</v>
      </c>
      <c r="G13" s="281">
        <v>150.59</v>
      </c>
      <c r="H13" s="281">
        <v>144.27000000000001</v>
      </c>
      <c r="I13" s="281">
        <v>146.35</v>
      </c>
      <c r="J13" s="281">
        <v>146.41999999999999</v>
      </c>
      <c r="K13" s="281">
        <v>143.78</v>
      </c>
      <c r="L13" s="282"/>
      <c r="M13" s="283">
        <f t="shared" si="0"/>
        <v>-2.0863982880834575E-2</v>
      </c>
      <c r="N13" s="138"/>
    </row>
    <row r="14" spans="1:16" x14ac:dyDescent="0.35">
      <c r="A14" s="138"/>
      <c r="B14" s="278" t="s">
        <v>257</v>
      </c>
      <c r="C14" s="281">
        <v>150.93</v>
      </c>
      <c r="D14" s="281">
        <v>152.66</v>
      </c>
      <c r="E14" s="281">
        <v>149.68</v>
      </c>
      <c r="F14" s="281">
        <v>154.87</v>
      </c>
      <c r="G14" s="281">
        <v>151.84</v>
      </c>
      <c r="H14" s="281">
        <v>148.38</v>
      </c>
      <c r="I14" s="281">
        <v>144.84</v>
      </c>
      <c r="J14" s="281">
        <v>144.57</v>
      </c>
      <c r="K14" s="281">
        <v>140.63999999999999</v>
      </c>
      <c r="L14" s="282"/>
      <c r="M14" s="283">
        <f t="shared" si="0"/>
        <v>-4.2138739813158521E-2</v>
      </c>
      <c r="N14" s="138"/>
    </row>
    <row r="15" spans="1:16" x14ac:dyDescent="0.35">
      <c r="A15" s="138"/>
      <c r="B15" s="278" t="s">
        <v>298</v>
      </c>
      <c r="C15" s="281">
        <v>127.02</v>
      </c>
      <c r="D15" s="281">
        <v>130.69999999999999</v>
      </c>
      <c r="E15" s="281">
        <v>131.6</v>
      </c>
      <c r="F15" s="281">
        <v>143.34</v>
      </c>
      <c r="G15" s="281">
        <v>158.33000000000001</v>
      </c>
      <c r="H15" s="281">
        <v>167</v>
      </c>
      <c r="I15" s="281">
        <v>151.18</v>
      </c>
      <c r="J15" s="281">
        <v>142.59</v>
      </c>
      <c r="K15" s="281">
        <v>138.94</v>
      </c>
      <c r="L15" s="282"/>
      <c r="M15" s="283">
        <f t="shared" si="0"/>
        <v>0.12257912139820504</v>
      </c>
      <c r="N15" s="138"/>
    </row>
    <row r="16" spans="1:16" x14ac:dyDescent="0.35">
      <c r="A16" s="138"/>
      <c r="B16" s="278" t="s">
        <v>292</v>
      </c>
      <c r="C16" s="281">
        <v>102.4</v>
      </c>
      <c r="D16" s="281">
        <v>106.85</v>
      </c>
      <c r="E16" s="281">
        <v>111.97</v>
      </c>
      <c r="F16" s="281">
        <v>122.53</v>
      </c>
      <c r="G16" s="281">
        <v>131.61000000000001</v>
      </c>
      <c r="H16" s="281">
        <v>138.6</v>
      </c>
      <c r="I16" s="281">
        <v>136.16</v>
      </c>
      <c r="J16" s="281">
        <v>138.54</v>
      </c>
      <c r="K16" s="281">
        <v>134.58000000000001</v>
      </c>
      <c r="L16" s="282"/>
      <c r="M16" s="283">
        <f t="shared" ref="M16:M35" si="1">J16/C16-1</f>
        <v>0.35292968749999987</v>
      </c>
      <c r="N16" s="138"/>
    </row>
    <row r="17" spans="1:14" x14ac:dyDescent="0.35">
      <c r="A17" s="138"/>
      <c r="B17" s="278" t="s">
        <v>294</v>
      </c>
      <c r="C17" s="281">
        <v>161.07</v>
      </c>
      <c r="D17" s="281">
        <v>164.53</v>
      </c>
      <c r="E17" s="281">
        <v>159.03</v>
      </c>
      <c r="F17" s="281">
        <v>151.01</v>
      </c>
      <c r="G17" s="281">
        <v>146.52000000000001</v>
      </c>
      <c r="H17" s="281">
        <v>142.88</v>
      </c>
      <c r="I17" s="281">
        <v>139.78</v>
      </c>
      <c r="J17" s="281">
        <v>132.65</v>
      </c>
      <c r="K17" s="281">
        <v>128.31</v>
      </c>
      <c r="L17" s="282"/>
      <c r="M17" s="283">
        <f t="shared" si="1"/>
        <v>-0.17644502390265093</v>
      </c>
      <c r="N17" s="138"/>
    </row>
    <row r="18" spans="1:14" x14ac:dyDescent="0.35">
      <c r="A18" s="138"/>
      <c r="B18" s="278" t="s">
        <v>311</v>
      </c>
      <c r="C18" s="281">
        <v>157.5</v>
      </c>
      <c r="D18" s="281">
        <v>142.25</v>
      </c>
      <c r="E18" s="281">
        <v>135.63999999999999</v>
      </c>
      <c r="F18" s="281">
        <v>124.45</v>
      </c>
      <c r="G18" s="281">
        <v>126.89</v>
      </c>
      <c r="H18" s="281">
        <v>122.15</v>
      </c>
      <c r="I18" s="281">
        <v>113.88</v>
      </c>
      <c r="J18" s="281">
        <v>122.74</v>
      </c>
      <c r="K18" s="281">
        <v>125.64</v>
      </c>
      <c r="L18" s="282"/>
      <c r="M18" s="283">
        <f t="shared" si="1"/>
        <v>-0.22069841269841273</v>
      </c>
      <c r="N18" s="138"/>
    </row>
    <row r="19" spans="1:14" x14ac:dyDescent="0.35">
      <c r="A19" s="138"/>
      <c r="B19" s="278" t="s">
        <v>293</v>
      </c>
      <c r="C19" s="281">
        <v>162.32</v>
      </c>
      <c r="D19" s="281">
        <v>120.22</v>
      </c>
      <c r="E19" s="281">
        <v>141.05000000000001</v>
      </c>
      <c r="F19" s="281">
        <v>140.72999999999999</v>
      </c>
      <c r="G19" s="281">
        <v>140.1</v>
      </c>
      <c r="H19" s="281">
        <v>145.94999999999999</v>
      </c>
      <c r="I19" s="281">
        <v>136.58000000000001</v>
      </c>
      <c r="J19" s="281">
        <v>129.41</v>
      </c>
      <c r="K19" s="281">
        <v>122.78</v>
      </c>
      <c r="L19" s="282"/>
      <c r="M19" s="283">
        <f t="shared" si="1"/>
        <v>-0.20274765894529323</v>
      </c>
      <c r="N19" s="138"/>
    </row>
    <row r="20" spans="1:14" x14ac:dyDescent="0.35">
      <c r="A20" s="138"/>
      <c r="B20" s="278" t="s">
        <v>291</v>
      </c>
      <c r="C20" s="281">
        <v>125.14</v>
      </c>
      <c r="D20" s="281">
        <v>120.61</v>
      </c>
      <c r="E20" s="281">
        <v>126.37</v>
      </c>
      <c r="F20" s="281">
        <v>134.13999999999999</v>
      </c>
      <c r="G20" s="281">
        <v>129.56</v>
      </c>
      <c r="H20" s="281">
        <v>121.27</v>
      </c>
      <c r="I20" s="281">
        <v>108.62</v>
      </c>
      <c r="J20" s="281">
        <v>102.86</v>
      </c>
      <c r="K20" s="281">
        <v>102.67</v>
      </c>
      <c r="L20" s="282"/>
      <c r="M20" s="283">
        <f t="shared" si="1"/>
        <v>-0.1780405945341218</v>
      </c>
      <c r="N20" s="138"/>
    </row>
    <row r="21" spans="1:14" x14ac:dyDescent="0.35">
      <c r="A21" s="138"/>
      <c r="B21" s="278" t="s">
        <v>288</v>
      </c>
      <c r="C21" s="281">
        <v>97.26</v>
      </c>
      <c r="D21" s="281">
        <v>94.76</v>
      </c>
      <c r="E21" s="281">
        <v>93.64</v>
      </c>
      <c r="F21" s="281">
        <v>99.7</v>
      </c>
      <c r="G21" s="281">
        <v>101.98</v>
      </c>
      <c r="H21" s="281">
        <v>102.25</v>
      </c>
      <c r="I21" s="281">
        <v>100.5</v>
      </c>
      <c r="J21" s="281">
        <v>100.29</v>
      </c>
      <c r="K21" s="281">
        <v>102.5</v>
      </c>
      <c r="L21" s="282"/>
      <c r="M21" s="283">
        <f t="shared" si="1"/>
        <v>3.1153608883405237E-2</v>
      </c>
      <c r="N21" s="138"/>
    </row>
    <row r="22" spans="1:14" x14ac:dyDescent="0.35">
      <c r="A22" s="138"/>
      <c r="B22" s="278" t="s">
        <v>289</v>
      </c>
      <c r="C22" s="281">
        <v>99.28</v>
      </c>
      <c r="D22" s="281">
        <v>104.48</v>
      </c>
      <c r="E22" s="281">
        <v>102.26</v>
      </c>
      <c r="F22" s="281">
        <v>104.71</v>
      </c>
      <c r="G22" s="281">
        <v>104.72</v>
      </c>
      <c r="H22" s="281">
        <v>104.85</v>
      </c>
      <c r="I22" s="281">
        <v>102.18</v>
      </c>
      <c r="J22" s="281">
        <v>101.03</v>
      </c>
      <c r="K22" s="281">
        <v>99.18</v>
      </c>
      <c r="L22" s="282"/>
      <c r="M22" s="283">
        <f t="shared" si="1"/>
        <v>1.7626913779210218E-2</v>
      </c>
      <c r="N22" s="138"/>
    </row>
    <row r="23" spans="1:14" x14ac:dyDescent="0.35">
      <c r="A23" s="138"/>
      <c r="B23" s="278" t="s">
        <v>285</v>
      </c>
      <c r="C23" s="281">
        <v>101.08</v>
      </c>
      <c r="D23" s="281">
        <v>111.18</v>
      </c>
      <c r="E23" s="281">
        <v>117.02</v>
      </c>
      <c r="F23" s="281">
        <v>115.09</v>
      </c>
      <c r="G23" s="281">
        <v>112.98</v>
      </c>
      <c r="H23" s="281">
        <v>106.97</v>
      </c>
      <c r="I23" s="281">
        <v>90.07</v>
      </c>
      <c r="J23" s="281">
        <v>87.85</v>
      </c>
      <c r="K23" s="281">
        <v>92.27</v>
      </c>
      <c r="L23" s="282"/>
      <c r="M23" s="283">
        <f t="shared" si="1"/>
        <v>-0.13088642659279781</v>
      </c>
      <c r="N23" s="138"/>
    </row>
    <row r="24" spans="1:14" x14ac:dyDescent="0.35">
      <c r="A24" s="138"/>
      <c r="B24" s="278" t="s">
        <v>290</v>
      </c>
      <c r="C24" s="281">
        <v>110.13</v>
      </c>
      <c r="D24" s="281">
        <v>102.43</v>
      </c>
      <c r="E24" s="281">
        <v>111.06</v>
      </c>
      <c r="F24" s="281">
        <v>112.19</v>
      </c>
      <c r="G24" s="281">
        <v>112.53</v>
      </c>
      <c r="H24" s="281">
        <v>115.35</v>
      </c>
      <c r="I24" s="281">
        <v>107.97</v>
      </c>
      <c r="J24" s="281">
        <v>88.52</v>
      </c>
      <c r="K24" s="281">
        <v>88.65</v>
      </c>
      <c r="L24" s="282"/>
      <c r="M24" s="283">
        <f t="shared" si="1"/>
        <v>-0.19622264596386085</v>
      </c>
      <c r="N24" s="138"/>
    </row>
    <row r="25" spans="1:14" x14ac:dyDescent="0.35">
      <c r="A25" s="138"/>
      <c r="B25" s="278" t="s">
        <v>286</v>
      </c>
      <c r="C25" s="281">
        <v>78.16</v>
      </c>
      <c r="D25" s="281">
        <v>85.55</v>
      </c>
      <c r="E25" s="281">
        <v>94.91</v>
      </c>
      <c r="F25" s="281">
        <v>92.24</v>
      </c>
      <c r="G25" s="281">
        <v>93.55</v>
      </c>
      <c r="H25" s="281">
        <v>89.04</v>
      </c>
      <c r="I25" s="281">
        <v>82.01</v>
      </c>
      <c r="J25" s="281">
        <v>81.12</v>
      </c>
      <c r="K25" s="281">
        <v>78.650000000000006</v>
      </c>
      <c r="L25" s="282"/>
      <c r="M25" s="283">
        <f t="shared" si="1"/>
        <v>3.7871033776867957E-2</v>
      </c>
      <c r="N25" s="138"/>
    </row>
    <row r="26" spans="1:14" x14ac:dyDescent="0.35">
      <c r="A26" s="138"/>
      <c r="B26" s="278" t="s">
        <v>282</v>
      </c>
      <c r="C26" s="281">
        <v>89.75</v>
      </c>
      <c r="D26" s="281">
        <v>88.16</v>
      </c>
      <c r="E26" s="281">
        <v>86.58</v>
      </c>
      <c r="F26" s="281">
        <v>86.69</v>
      </c>
      <c r="G26" s="281">
        <v>85.32</v>
      </c>
      <c r="H26" s="281">
        <v>82.24</v>
      </c>
      <c r="I26" s="281">
        <v>78.28</v>
      </c>
      <c r="J26" s="281">
        <v>77.61</v>
      </c>
      <c r="K26" s="281">
        <v>78.239999999999995</v>
      </c>
      <c r="L26" s="282"/>
      <c r="M26" s="283">
        <f t="shared" si="1"/>
        <v>-0.13526462395543171</v>
      </c>
      <c r="N26" s="138"/>
    </row>
    <row r="27" spans="1:14" x14ac:dyDescent="0.35">
      <c r="A27" s="138"/>
      <c r="B27" s="278" t="s">
        <v>419</v>
      </c>
      <c r="C27" s="281">
        <v>87.16</v>
      </c>
      <c r="D27" s="281">
        <v>85.38</v>
      </c>
      <c r="E27" s="281">
        <v>81.430000000000007</v>
      </c>
      <c r="F27" s="281">
        <v>92.45</v>
      </c>
      <c r="G27" s="281">
        <v>92.47</v>
      </c>
      <c r="H27" s="281">
        <v>98.32</v>
      </c>
      <c r="I27" s="281">
        <v>93.02</v>
      </c>
      <c r="J27" s="281">
        <v>78.34</v>
      </c>
      <c r="K27" s="281">
        <v>75.7</v>
      </c>
      <c r="L27" s="282"/>
      <c r="M27" s="283">
        <f t="shared" si="1"/>
        <v>-0.10119320789352904</v>
      </c>
      <c r="N27" s="138"/>
    </row>
    <row r="28" spans="1:14" x14ac:dyDescent="0.35">
      <c r="A28" s="138"/>
      <c r="B28" s="278" t="s">
        <v>284</v>
      </c>
      <c r="C28" s="281">
        <v>109.79</v>
      </c>
      <c r="D28" s="281">
        <v>113.49</v>
      </c>
      <c r="E28" s="281">
        <v>120.04</v>
      </c>
      <c r="F28" s="281">
        <v>118.51</v>
      </c>
      <c r="G28" s="281">
        <v>110.88</v>
      </c>
      <c r="H28" s="281">
        <v>102.11</v>
      </c>
      <c r="I28" s="281">
        <v>88.61</v>
      </c>
      <c r="J28" s="281">
        <v>79.069999999999993</v>
      </c>
      <c r="K28" s="281">
        <v>74.16</v>
      </c>
      <c r="L28" s="282"/>
      <c r="M28" s="283">
        <f t="shared" si="1"/>
        <v>-0.27980690408962572</v>
      </c>
      <c r="N28" s="138"/>
    </row>
    <row r="29" spans="1:14" x14ac:dyDescent="0.35">
      <c r="A29" s="138"/>
      <c r="B29" s="278" t="s">
        <v>324</v>
      </c>
      <c r="C29" s="281">
        <v>83.98</v>
      </c>
      <c r="D29" s="281">
        <v>72.53</v>
      </c>
      <c r="E29" s="281">
        <v>77.64</v>
      </c>
      <c r="F29" s="281">
        <v>74.069999999999993</v>
      </c>
      <c r="G29" s="281">
        <v>78.650000000000006</v>
      </c>
      <c r="H29" s="281">
        <v>63.87</v>
      </c>
      <c r="I29" s="281">
        <v>62</v>
      </c>
      <c r="J29" s="281">
        <v>64.58</v>
      </c>
      <c r="K29" s="281">
        <v>69.08</v>
      </c>
      <c r="L29" s="282"/>
      <c r="M29" s="283">
        <f t="shared" si="1"/>
        <v>-0.23100738271016918</v>
      </c>
      <c r="N29" s="138"/>
    </row>
    <row r="30" spans="1:14" x14ac:dyDescent="0.35">
      <c r="A30" s="138"/>
      <c r="B30" s="278" t="s">
        <v>281</v>
      </c>
      <c r="C30" s="281">
        <v>65.56</v>
      </c>
      <c r="D30" s="281">
        <v>67.16</v>
      </c>
      <c r="E30" s="281">
        <v>66</v>
      </c>
      <c r="F30" s="281">
        <v>62.09</v>
      </c>
      <c r="G30" s="281">
        <v>66.989999999999995</v>
      </c>
      <c r="H30" s="281">
        <v>66.06</v>
      </c>
      <c r="I30" s="281">
        <v>73.84</v>
      </c>
      <c r="J30" s="281">
        <v>67.819999999999993</v>
      </c>
      <c r="K30" s="281">
        <v>63.37</v>
      </c>
      <c r="L30" s="282"/>
      <c r="M30" s="283">
        <f t="shared" si="1"/>
        <v>3.4472239170225683E-2</v>
      </c>
      <c r="N30" s="138"/>
    </row>
    <row r="31" spans="1:14" x14ac:dyDescent="0.35">
      <c r="A31" s="138"/>
      <c r="B31" s="278" t="s">
        <v>280</v>
      </c>
      <c r="C31" s="281">
        <v>89.06</v>
      </c>
      <c r="D31" s="281">
        <v>87.13</v>
      </c>
      <c r="E31" s="281">
        <v>86.68</v>
      </c>
      <c r="F31" s="281">
        <v>83.87</v>
      </c>
      <c r="G31" s="281">
        <v>80.53</v>
      </c>
      <c r="H31" s="281">
        <v>75.81</v>
      </c>
      <c r="I31" s="281">
        <v>70.91</v>
      </c>
      <c r="J31" s="281">
        <v>64.2</v>
      </c>
      <c r="K31" s="281">
        <v>62.44</v>
      </c>
      <c r="L31" s="282"/>
      <c r="M31" s="283">
        <f t="shared" si="1"/>
        <v>-0.27913766000449136</v>
      </c>
      <c r="N31" s="138"/>
    </row>
    <row r="32" spans="1:14" x14ac:dyDescent="0.35">
      <c r="A32" s="138"/>
      <c r="B32" s="278" t="s">
        <v>279</v>
      </c>
      <c r="C32" s="281">
        <v>63.02</v>
      </c>
      <c r="D32" s="281">
        <v>67.510000000000005</v>
      </c>
      <c r="E32" s="281">
        <v>71.260000000000005</v>
      </c>
      <c r="F32" s="281">
        <v>70.98</v>
      </c>
      <c r="G32" s="281">
        <v>68.61</v>
      </c>
      <c r="H32" s="281">
        <v>73.02</v>
      </c>
      <c r="I32" s="281">
        <v>63.67</v>
      </c>
      <c r="J32" s="281">
        <v>56.59</v>
      </c>
      <c r="K32" s="281">
        <v>59.71</v>
      </c>
      <c r="L32" s="282"/>
      <c r="M32" s="283">
        <f t="shared" si="1"/>
        <v>-0.10203110123770232</v>
      </c>
      <c r="N32" s="138"/>
    </row>
    <row r="33" spans="1:14" x14ac:dyDescent="0.35">
      <c r="A33" s="138"/>
      <c r="B33" s="278" t="s">
        <v>277</v>
      </c>
      <c r="C33" s="281">
        <v>66.599999999999994</v>
      </c>
      <c r="D33" s="281">
        <v>67.38</v>
      </c>
      <c r="E33" s="281">
        <v>62.86</v>
      </c>
      <c r="F33" s="281">
        <v>60.8</v>
      </c>
      <c r="G33" s="281">
        <v>61.21</v>
      </c>
      <c r="H33" s="281">
        <v>60.72</v>
      </c>
      <c r="I33" s="281">
        <v>57.75</v>
      </c>
      <c r="J33" s="281">
        <v>57.29</v>
      </c>
      <c r="K33" s="281">
        <v>57.51</v>
      </c>
      <c r="L33" s="282"/>
      <c r="M33" s="283">
        <f t="shared" si="1"/>
        <v>-0.13978978978978973</v>
      </c>
      <c r="N33" s="138"/>
    </row>
    <row r="34" spans="1:14" x14ac:dyDescent="0.35">
      <c r="A34" s="138"/>
      <c r="B34" s="278" t="s">
        <v>278</v>
      </c>
      <c r="C34" s="281">
        <v>77.02</v>
      </c>
      <c r="D34" s="281">
        <v>78.709999999999994</v>
      </c>
      <c r="E34" s="281">
        <v>73.290000000000006</v>
      </c>
      <c r="F34" s="281">
        <v>70.83</v>
      </c>
      <c r="G34" s="281">
        <v>66.39</v>
      </c>
      <c r="H34" s="281">
        <v>59.89</v>
      </c>
      <c r="I34" s="281">
        <v>60.21</v>
      </c>
      <c r="J34" s="281">
        <v>58.39</v>
      </c>
      <c r="K34" s="281">
        <v>57.44</v>
      </c>
      <c r="L34" s="282"/>
      <c r="M34" s="283">
        <f t="shared" si="1"/>
        <v>-0.24188522461698259</v>
      </c>
      <c r="N34" s="138"/>
    </row>
    <row r="35" spans="1:14" x14ac:dyDescent="0.35">
      <c r="A35" s="138"/>
      <c r="B35" s="278" t="s">
        <v>312</v>
      </c>
      <c r="C35" s="281">
        <v>91.98</v>
      </c>
      <c r="D35" s="281">
        <v>94.17</v>
      </c>
      <c r="E35" s="281">
        <v>97.1</v>
      </c>
      <c r="F35" s="281">
        <v>100.36</v>
      </c>
      <c r="G35" s="281">
        <v>100.79</v>
      </c>
      <c r="H35" s="281">
        <v>105.88</v>
      </c>
      <c r="I35" s="281" t="s">
        <v>323</v>
      </c>
      <c r="J35" s="281">
        <v>97.84</v>
      </c>
      <c r="K35" s="281" t="s">
        <v>323</v>
      </c>
      <c r="L35" s="282"/>
      <c r="M35" s="283">
        <f t="shared" si="1"/>
        <v>6.370950206566639E-2</v>
      </c>
      <c r="N35" s="138"/>
    </row>
    <row r="36" spans="1:14" ht="6" customHeight="1" x14ac:dyDescent="0.35">
      <c r="A36" s="138"/>
      <c r="B36" s="278"/>
      <c r="C36" s="281"/>
      <c r="D36" s="281"/>
      <c r="E36" s="281"/>
      <c r="F36" s="281"/>
      <c r="G36" s="281"/>
      <c r="H36" s="281"/>
      <c r="I36" s="281"/>
      <c r="J36" s="281"/>
      <c r="K36" s="281"/>
      <c r="L36" s="282"/>
      <c r="M36" s="283"/>
      <c r="N36" s="138"/>
    </row>
    <row r="37" spans="1:14" x14ac:dyDescent="0.35">
      <c r="A37" s="138"/>
      <c r="B37" s="284" t="s">
        <v>388</v>
      </c>
      <c r="C37" s="154"/>
      <c r="D37" s="154"/>
      <c r="E37" s="154"/>
      <c r="F37" s="154"/>
      <c r="G37" s="154"/>
      <c r="H37" s="154"/>
      <c r="I37" s="154"/>
      <c r="J37" s="154"/>
      <c r="K37" s="154"/>
      <c r="L37" s="144"/>
      <c r="M37" s="280"/>
      <c r="N37" s="138"/>
    </row>
    <row r="38" spans="1:14" x14ac:dyDescent="0.35">
      <c r="A38" s="138"/>
      <c r="B38" s="278" t="s">
        <v>304</v>
      </c>
      <c r="C38" s="281" t="s">
        <v>323</v>
      </c>
      <c r="D38" s="281">
        <v>162.66999999999999</v>
      </c>
      <c r="E38" s="281">
        <v>166.5</v>
      </c>
      <c r="F38" s="281">
        <v>174.44</v>
      </c>
      <c r="G38" s="281">
        <v>182.03</v>
      </c>
      <c r="H38" s="281">
        <v>192.35</v>
      </c>
      <c r="I38" s="281">
        <v>207.91</v>
      </c>
      <c r="J38" s="281">
        <v>229.43</v>
      </c>
      <c r="K38" s="281">
        <v>254.92</v>
      </c>
      <c r="L38" s="282"/>
      <c r="M38" s="283">
        <f>J38/D38-1</f>
        <v>0.41040142620028286</v>
      </c>
      <c r="N38" s="138"/>
    </row>
    <row r="39" spans="1:14" x14ac:dyDescent="0.35">
      <c r="A39" s="138"/>
      <c r="B39" s="278" t="s">
        <v>295</v>
      </c>
      <c r="C39" s="281">
        <v>220.61</v>
      </c>
      <c r="D39" s="281">
        <v>418.67</v>
      </c>
      <c r="E39" s="281">
        <v>211.73</v>
      </c>
      <c r="F39" s="281">
        <v>196.41</v>
      </c>
      <c r="G39" s="281">
        <v>164.5</v>
      </c>
      <c r="H39" s="281">
        <v>184.59</v>
      </c>
      <c r="I39" s="281">
        <v>142.75</v>
      </c>
      <c r="J39" s="281">
        <v>141.84</v>
      </c>
      <c r="K39" s="281">
        <v>191.38</v>
      </c>
      <c r="L39" s="282"/>
      <c r="M39" s="283">
        <f>J39/C39-1</f>
        <v>-0.35705543719686328</v>
      </c>
      <c r="N39" s="138"/>
    </row>
    <row r="40" spans="1:14" x14ac:dyDescent="0.35">
      <c r="A40" s="138"/>
      <c r="B40" s="278" t="s">
        <v>300</v>
      </c>
      <c r="C40" s="281">
        <v>197.55</v>
      </c>
      <c r="D40" s="281">
        <v>242.89</v>
      </c>
      <c r="E40" s="281">
        <v>235.38</v>
      </c>
      <c r="F40" s="281">
        <v>214.25</v>
      </c>
      <c r="G40" s="281">
        <v>214.57</v>
      </c>
      <c r="H40" s="281">
        <v>171.37</v>
      </c>
      <c r="I40" s="281">
        <v>180.69</v>
      </c>
      <c r="J40" s="281">
        <v>181.8</v>
      </c>
      <c r="K40" s="281">
        <v>180.48</v>
      </c>
      <c r="L40" s="282"/>
      <c r="M40" s="283">
        <f>J40/C40-1</f>
        <v>-7.9726651480637845E-2</v>
      </c>
      <c r="N40" s="138"/>
    </row>
    <row r="41" spans="1:14" x14ac:dyDescent="0.35">
      <c r="A41" s="138"/>
      <c r="B41" s="278" t="s">
        <v>296</v>
      </c>
      <c r="C41" s="281">
        <v>131.71</v>
      </c>
      <c r="D41" s="281">
        <v>149.63</v>
      </c>
      <c r="E41" s="281">
        <v>153.44</v>
      </c>
      <c r="F41" s="281">
        <v>152.66</v>
      </c>
      <c r="G41" s="281">
        <v>141.69999999999999</v>
      </c>
      <c r="H41" s="281">
        <v>139.68</v>
      </c>
      <c r="I41" s="281">
        <v>143.94999999999999</v>
      </c>
      <c r="J41" s="281">
        <v>141.46</v>
      </c>
      <c r="K41" s="281">
        <v>150.81</v>
      </c>
      <c r="L41" s="282"/>
      <c r="M41" s="283">
        <f>J41/C41-1</f>
        <v>7.4026269835244074E-2</v>
      </c>
      <c r="N41" s="138"/>
    </row>
    <row r="42" spans="1:14" x14ac:dyDescent="0.35">
      <c r="A42" s="138"/>
      <c r="B42" s="278" t="s">
        <v>310</v>
      </c>
      <c r="C42" s="281">
        <v>73.400000000000006</v>
      </c>
      <c r="D42" s="281">
        <v>69.59</v>
      </c>
      <c r="E42" s="281">
        <v>73.36</v>
      </c>
      <c r="F42" s="281">
        <v>78.569999999999993</v>
      </c>
      <c r="G42" s="281">
        <v>81.27</v>
      </c>
      <c r="H42" s="281">
        <v>76.59</v>
      </c>
      <c r="I42" s="281">
        <v>80.33</v>
      </c>
      <c r="J42" s="281">
        <v>78.510000000000005</v>
      </c>
      <c r="K42" s="281">
        <v>80.45</v>
      </c>
      <c r="L42" s="282"/>
      <c r="M42" s="283">
        <f>J42/C42-1</f>
        <v>6.9618528610354113E-2</v>
      </c>
      <c r="N42" s="138"/>
    </row>
    <row r="43" spans="1:14" x14ac:dyDescent="0.35">
      <c r="A43" s="138"/>
      <c r="B43" s="278" t="s">
        <v>283</v>
      </c>
      <c r="C43" s="281">
        <v>69.84</v>
      </c>
      <c r="D43" s="281">
        <v>72.77</v>
      </c>
      <c r="E43" s="281">
        <v>74.040000000000006</v>
      </c>
      <c r="F43" s="281">
        <v>71.489999999999995</v>
      </c>
      <c r="G43" s="281">
        <v>76.709999999999994</v>
      </c>
      <c r="H43" s="281">
        <v>82.75</v>
      </c>
      <c r="I43" s="281">
        <v>80.09</v>
      </c>
      <c r="J43" s="281">
        <v>78.88</v>
      </c>
      <c r="K43" s="281">
        <v>78.55</v>
      </c>
      <c r="L43" s="282"/>
      <c r="M43" s="283">
        <f>J43/C43-1</f>
        <v>0.12943871706758303</v>
      </c>
      <c r="N43" s="138"/>
    </row>
    <row r="44" spans="1:14" x14ac:dyDescent="0.35">
      <c r="A44" s="138"/>
      <c r="B44" s="278" t="s">
        <v>325</v>
      </c>
      <c r="C44" s="281">
        <v>44.38</v>
      </c>
      <c r="D44" s="281">
        <v>46.34</v>
      </c>
      <c r="E44" s="281">
        <v>52.58</v>
      </c>
      <c r="F44" s="281">
        <v>47.1</v>
      </c>
      <c r="G44" s="281">
        <v>47.88</v>
      </c>
      <c r="H44" s="281">
        <v>45.67</v>
      </c>
      <c r="I44" s="281">
        <v>47.29</v>
      </c>
      <c r="J44" s="281">
        <v>44.36</v>
      </c>
      <c r="K44" s="281">
        <v>37.29</v>
      </c>
      <c r="L44" s="282"/>
      <c r="M44" s="283">
        <f>J44/D44-1</f>
        <v>-4.2727665084160593E-2</v>
      </c>
      <c r="N44" s="138"/>
    </row>
    <row r="45" spans="1:14" ht="6" customHeight="1" x14ac:dyDescent="0.35">
      <c r="A45" s="138"/>
      <c r="B45" s="252"/>
      <c r="C45" s="253"/>
      <c r="D45" s="253"/>
      <c r="E45" s="253"/>
      <c r="F45" s="253"/>
      <c r="G45" s="253"/>
      <c r="H45" s="253"/>
      <c r="I45" s="253"/>
      <c r="J45" s="253"/>
      <c r="K45" s="253"/>
      <c r="L45" s="254"/>
      <c r="M45" s="255"/>
      <c r="N45" s="138"/>
    </row>
    <row r="46" spans="1:14" ht="14.25" customHeight="1" x14ac:dyDescent="0.35"/>
    <row r="47" spans="1:14" x14ac:dyDescent="0.35">
      <c r="B47" s="62" t="s">
        <v>391</v>
      </c>
    </row>
    <row r="48" spans="1:14" x14ac:dyDescent="0.35">
      <c r="B48" s="123" t="s">
        <v>326</v>
      </c>
    </row>
    <row r="49" spans="2:2" x14ac:dyDescent="0.35">
      <c r="B49" s="62" t="s">
        <v>390</v>
      </c>
    </row>
  </sheetData>
  <sortState xmlns:xlrd2="http://schemas.microsoft.com/office/spreadsheetml/2017/richdata2" ref="B38:M44">
    <sortCondition descending="1" ref="K38:K44"/>
  </sortState>
  <hyperlinks>
    <hyperlink ref="B48" r:id="rId1" xr:uid="{00000000-0004-0000-2000-000000000000}"/>
    <hyperlink ref="P2" location="Contents!A1" display="Back to contents" xr:uid="{00000000-0004-0000-2000-000001000000}"/>
  </hyperlinks>
  <pageMargins left="0.7" right="0.7" top="0.75" bottom="0.75" header="0.3" footer="0.3"/>
  <pageSetup paperSize="9" orientation="portrait"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9" tint="0.39997558519241921"/>
  </sheetPr>
  <dimension ref="A1:G49"/>
  <sheetViews>
    <sheetView showGridLines="0" zoomScaleNormal="100" workbookViewId="0">
      <selection activeCell="F2" sqref="F2"/>
    </sheetView>
  </sheetViews>
  <sheetFormatPr defaultColWidth="8.88671875" defaultRowHeight="15" x14ac:dyDescent="0.35"/>
  <cols>
    <col min="1" max="1" width="0.88671875" style="4" customWidth="1"/>
    <col min="2" max="2" width="21.6640625" style="4" customWidth="1"/>
    <col min="3" max="4" width="14.88671875" style="4" customWidth="1"/>
    <col min="5" max="5" width="0.88671875" style="4" customWidth="1"/>
    <col min="6" max="16384" width="8.88671875" style="4"/>
  </cols>
  <sheetData>
    <row r="1" spans="1:7" ht="6" customHeight="1" x14ac:dyDescent="0.35">
      <c r="A1" s="29"/>
      <c r="B1" s="29"/>
      <c r="C1" s="29"/>
      <c r="D1" s="29"/>
      <c r="E1" s="29"/>
    </row>
    <row r="2" spans="1:7" ht="40.200000000000003" customHeight="1" x14ac:dyDescent="0.35">
      <c r="A2" s="29"/>
      <c r="B2" s="355" t="s">
        <v>497</v>
      </c>
      <c r="C2" s="355"/>
      <c r="D2" s="355"/>
      <c r="E2" s="29"/>
      <c r="G2" s="73" t="s">
        <v>400</v>
      </c>
    </row>
    <row r="3" spans="1:7" ht="15" customHeight="1" x14ac:dyDescent="0.35">
      <c r="A3" s="29"/>
      <c r="B3" s="137" t="s">
        <v>421</v>
      </c>
      <c r="C3" s="271"/>
      <c r="D3" s="271"/>
      <c r="E3" s="29"/>
    </row>
    <row r="4" spans="1:7" ht="6" customHeight="1" x14ac:dyDescent="0.35">
      <c r="A4" s="29"/>
      <c r="B4" s="137"/>
      <c r="C4" s="271"/>
      <c r="D4" s="271"/>
      <c r="E4" s="29"/>
    </row>
    <row r="5" spans="1:7" ht="27" x14ac:dyDescent="0.35">
      <c r="A5" s="138"/>
      <c r="B5" s="179" t="s">
        <v>308</v>
      </c>
      <c r="C5" s="273" t="s">
        <v>345</v>
      </c>
      <c r="D5" s="273" t="s">
        <v>309</v>
      </c>
      <c r="E5" s="138"/>
    </row>
    <row r="6" spans="1:7" x14ac:dyDescent="0.35">
      <c r="A6" s="138"/>
      <c r="B6" s="144" t="s">
        <v>342</v>
      </c>
      <c r="C6" s="142">
        <v>2121600</v>
      </c>
      <c r="D6" s="142">
        <v>655</v>
      </c>
      <c r="E6" s="138"/>
    </row>
    <row r="7" spans="1:7" x14ac:dyDescent="0.35">
      <c r="A7" s="138"/>
      <c r="B7" s="144" t="s">
        <v>343</v>
      </c>
      <c r="C7" s="174">
        <v>582889</v>
      </c>
      <c r="D7" s="142">
        <v>402</v>
      </c>
      <c r="E7" s="138"/>
    </row>
    <row r="8" spans="1:7" x14ac:dyDescent="0.35">
      <c r="A8" s="138"/>
      <c r="B8" s="144" t="s">
        <v>304</v>
      </c>
      <c r="C8" s="174">
        <v>232886</v>
      </c>
      <c r="D8" s="142">
        <v>288</v>
      </c>
      <c r="E8" s="138"/>
    </row>
    <row r="9" spans="1:7" x14ac:dyDescent="0.35">
      <c r="A9" s="138"/>
      <c r="B9" s="144" t="s">
        <v>347</v>
      </c>
      <c r="C9" s="174">
        <v>19325</v>
      </c>
      <c r="D9" s="142">
        <v>236</v>
      </c>
      <c r="E9" s="138"/>
    </row>
    <row r="10" spans="1:7" x14ac:dyDescent="0.35">
      <c r="A10" s="138"/>
      <c r="B10" s="144" t="s">
        <v>307</v>
      </c>
      <c r="C10" s="174">
        <v>6544</v>
      </c>
      <c r="D10" s="142">
        <v>235</v>
      </c>
      <c r="E10" s="138"/>
    </row>
    <row r="11" spans="1:7" x14ac:dyDescent="0.35">
      <c r="A11" s="138"/>
      <c r="B11" s="144" t="s">
        <v>338</v>
      </c>
      <c r="C11" s="174">
        <v>42683</v>
      </c>
      <c r="D11" s="142">
        <v>233</v>
      </c>
      <c r="E11" s="138"/>
    </row>
    <row r="12" spans="1:7" x14ac:dyDescent="0.35">
      <c r="A12" s="138"/>
      <c r="B12" s="144" t="s">
        <v>341</v>
      </c>
      <c r="C12" s="174">
        <v>10435</v>
      </c>
      <c r="D12" s="142">
        <v>214</v>
      </c>
      <c r="E12" s="138"/>
    </row>
    <row r="13" spans="1:7" x14ac:dyDescent="0.35">
      <c r="A13" s="138"/>
      <c r="B13" s="144" t="s">
        <v>299</v>
      </c>
      <c r="C13" s="174">
        <v>21806</v>
      </c>
      <c r="D13" s="142">
        <v>205</v>
      </c>
      <c r="E13" s="138"/>
    </row>
    <row r="14" spans="1:7" x14ac:dyDescent="0.35">
      <c r="A14" s="138"/>
      <c r="B14" s="144" t="s">
        <v>305</v>
      </c>
      <c r="C14" s="174">
        <v>2575</v>
      </c>
      <c r="D14" s="142">
        <v>195</v>
      </c>
      <c r="E14" s="138"/>
    </row>
    <row r="15" spans="1:7" x14ac:dyDescent="0.35">
      <c r="A15" s="138"/>
      <c r="B15" s="144" t="s">
        <v>306</v>
      </c>
      <c r="C15" s="174">
        <v>3765</v>
      </c>
      <c r="D15" s="142">
        <v>195</v>
      </c>
      <c r="E15" s="138"/>
    </row>
    <row r="16" spans="1:7" x14ac:dyDescent="0.35">
      <c r="A16" s="138"/>
      <c r="B16" s="144" t="s">
        <v>303</v>
      </c>
      <c r="C16" s="174">
        <v>73524</v>
      </c>
      <c r="D16" s="142">
        <v>194</v>
      </c>
      <c r="E16" s="138"/>
    </row>
    <row r="17" spans="1:5" x14ac:dyDescent="0.35">
      <c r="A17" s="138"/>
      <c r="B17" s="144" t="s">
        <v>302</v>
      </c>
      <c r="C17" s="174">
        <v>10415</v>
      </c>
      <c r="D17" s="142">
        <v>191</v>
      </c>
      <c r="E17" s="138"/>
    </row>
    <row r="18" spans="1:5" x14ac:dyDescent="0.35">
      <c r="A18" s="138"/>
      <c r="B18" s="144" t="s">
        <v>301</v>
      </c>
      <c r="C18" s="174">
        <v>16947</v>
      </c>
      <c r="D18" s="142">
        <v>173</v>
      </c>
      <c r="E18" s="138"/>
    </row>
    <row r="19" spans="1:5" x14ac:dyDescent="0.35">
      <c r="A19" s="138"/>
      <c r="B19" s="144" t="s">
        <v>335</v>
      </c>
      <c r="C19" s="174">
        <v>42942</v>
      </c>
      <c r="D19" s="142">
        <v>172</v>
      </c>
      <c r="E19" s="138"/>
    </row>
    <row r="20" spans="1:5" x14ac:dyDescent="0.35">
      <c r="A20" s="138"/>
      <c r="B20" s="144" t="s">
        <v>340</v>
      </c>
      <c r="C20" s="174">
        <v>204422</v>
      </c>
      <c r="D20" s="142">
        <v>164</v>
      </c>
      <c r="E20" s="138"/>
    </row>
    <row r="21" spans="1:5" x14ac:dyDescent="0.35">
      <c r="A21" s="138"/>
      <c r="B21" s="144" t="s">
        <v>257</v>
      </c>
      <c r="C21" s="174">
        <v>7771</v>
      </c>
      <c r="D21" s="142">
        <v>143</v>
      </c>
      <c r="E21" s="138"/>
    </row>
    <row r="22" spans="1:5" x14ac:dyDescent="0.35">
      <c r="A22" s="138"/>
      <c r="B22" s="144" t="s">
        <v>297</v>
      </c>
      <c r="C22" s="174">
        <v>83014</v>
      </c>
      <c r="D22" s="142">
        <v>140</v>
      </c>
      <c r="E22" s="138"/>
    </row>
    <row r="23" spans="1:5" x14ac:dyDescent="0.35">
      <c r="A23" s="138"/>
      <c r="B23" s="144" t="s">
        <v>292</v>
      </c>
      <c r="C23" s="174">
        <v>13065</v>
      </c>
      <c r="D23" s="142">
        <v>127</v>
      </c>
      <c r="E23" s="138"/>
    </row>
    <row r="24" spans="1:5" x14ac:dyDescent="0.35">
      <c r="A24" s="138"/>
      <c r="B24" s="144" t="s">
        <v>294</v>
      </c>
      <c r="C24" s="174">
        <v>59087</v>
      </c>
      <c r="D24" s="142">
        <v>126</v>
      </c>
      <c r="E24" s="138"/>
    </row>
    <row r="25" spans="1:5" x14ac:dyDescent="0.35">
      <c r="A25" s="138"/>
      <c r="B25" s="144" t="s">
        <v>344</v>
      </c>
      <c r="C25" s="142">
        <v>1649804</v>
      </c>
      <c r="D25" s="142">
        <v>118</v>
      </c>
      <c r="E25" s="138"/>
    </row>
    <row r="26" spans="1:5" x14ac:dyDescent="0.35">
      <c r="A26" s="138"/>
      <c r="B26" s="144" t="s">
        <v>337</v>
      </c>
      <c r="C26" s="174">
        <v>41145</v>
      </c>
      <c r="D26" s="142">
        <v>114</v>
      </c>
      <c r="E26" s="138"/>
    </row>
    <row r="27" spans="1:5" x14ac:dyDescent="0.35">
      <c r="A27" s="138"/>
      <c r="B27" s="144" t="s">
        <v>339</v>
      </c>
      <c r="C27" s="174">
        <v>55198</v>
      </c>
      <c r="D27" s="142">
        <v>109</v>
      </c>
      <c r="E27" s="138"/>
    </row>
    <row r="28" spans="1:5" x14ac:dyDescent="0.35">
      <c r="A28" s="138"/>
      <c r="B28" s="144" t="s">
        <v>311</v>
      </c>
      <c r="C28" s="174">
        <v>650</v>
      </c>
      <c r="D28" s="142">
        <v>107</v>
      </c>
      <c r="E28" s="138"/>
    </row>
    <row r="29" spans="1:5" x14ac:dyDescent="0.35">
      <c r="A29" s="138"/>
      <c r="B29" s="144" t="s">
        <v>288</v>
      </c>
      <c r="C29" s="174">
        <v>65084</v>
      </c>
      <c r="D29" s="142">
        <v>100</v>
      </c>
      <c r="E29" s="138"/>
    </row>
    <row r="30" spans="1:5" x14ac:dyDescent="0.35">
      <c r="A30" s="138"/>
      <c r="B30" s="144" t="s">
        <v>289</v>
      </c>
      <c r="C30" s="174">
        <v>8692</v>
      </c>
      <c r="D30" s="142">
        <v>98</v>
      </c>
      <c r="E30" s="138"/>
    </row>
    <row r="31" spans="1:5" x14ac:dyDescent="0.35">
      <c r="A31" s="138"/>
      <c r="B31" s="144" t="s">
        <v>285</v>
      </c>
      <c r="C31" s="174">
        <v>59135</v>
      </c>
      <c r="D31" s="142">
        <v>98</v>
      </c>
      <c r="E31" s="138"/>
    </row>
    <row r="32" spans="1:5" x14ac:dyDescent="0.35">
      <c r="A32" s="138"/>
      <c r="B32" s="144" t="s">
        <v>290</v>
      </c>
      <c r="C32" s="174">
        <v>10409</v>
      </c>
      <c r="D32" s="142">
        <v>97</v>
      </c>
      <c r="E32" s="138"/>
    </row>
    <row r="33" spans="1:5" x14ac:dyDescent="0.35">
      <c r="A33" s="138"/>
      <c r="B33" s="144" t="s">
        <v>312</v>
      </c>
      <c r="C33" s="174">
        <v>10073</v>
      </c>
      <c r="D33" s="142">
        <v>88</v>
      </c>
      <c r="E33" s="138"/>
    </row>
    <row r="34" spans="1:5" x14ac:dyDescent="0.35">
      <c r="A34" s="138"/>
      <c r="B34" s="144" t="s">
        <v>283</v>
      </c>
      <c r="C34" s="174">
        <v>6863</v>
      </c>
      <c r="D34" s="142">
        <v>81</v>
      </c>
      <c r="E34" s="138"/>
    </row>
    <row r="35" spans="1:5" x14ac:dyDescent="0.35">
      <c r="A35" s="138"/>
      <c r="B35" s="144" t="s">
        <v>286</v>
      </c>
      <c r="C35" s="174">
        <v>3816</v>
      </c>
      <c r="D35" s="142">
        <v>78</v>
      </c>
      <c r="E35" s="138"/>
    </row>
    <row r="36" spans="1:5" x14ac:dyDescent="0.35">
      <c r="A36" s="138"/>
      <c r="B36" s="144" t="s">
        <v>287</v>
      </c>
      <c r="C36" s="174">
        <v>1435</v>
      </c>
      <c r="D36" s="142">
        <v>76</v>
      </c>
      <c r="E36" s="138"/>
    </row>
    <row r="37" spans="1:5" x14ac:dyDescent="0.35">
      <c r="A37" s="138"/>
      <c r="B37" s="144" t="s">
        <v>282</v>
      </c>
      <c r="C37" s="174">
        <v>62194</v>
      </c>
      <c r="D37" s="142">
        <v>75</v>
      </c>
      <c r="E37" s="138"/>
    </row>
    <row r="38" spans="1:5" x14ac:dyDescent="0.35">
      <c r="A38" s="138"/>
      <c r="B38" s="144" t="s">
        <v>281</v>
      </c>
      <c r="C38" s="174">
        <v>1333</v>
      </c>
      <c r="D38" s="142">
        <v>64</v>
      </c>
      <c r="E38" s="138"/>
    </row>
    <row r="39" spans="1:5" x14ac:dyDescent="0.35">
      <c r="A39" s="138"/>
      <c r="B39" s="144" t="s">
        <v>279</v>
      </c>
      <c r="C39" s="174">
        <v>3635</v>
      </c>
      <c r="D39" s="142">
        <v>63</v>
      </c>
      <c r="E39" s="138"/>
    </row>
    <row r="40" spans="1:5" x14ac:dyDescent="0.35">
      <c r="A40" s="138"/>
      <c r="B40" s="144" t="s">
        <v>310</v>
      </c>
      <c r="C40" s="174">
        <v>3373</v>
      </c>
      <c r="D40" s="142">
        <v>63</v>
      </c>
      <c r="E40" s="138"/>
    </row>
    <row r="41" spans="1:5" x14ac:dyDescent="0.35">
      <c r="A41" s="138"/>
      <c r="B41" s="144" t="s">
        <v>280</v>
      </c>
      <c r="C41" s="174">
        <v>10464</v>
      </c>
      <c r="D41" s="142">
        <v>61</v>
      </c>
      <c r="E41" s="138"/>
    </row>
    <row r="42" spans="1:5" x14ac:dyDescent="0.35">
      <c r="A42" s="138"/>
      <c r="B42" s="144" t="s">
        <v>278</v>
      </c>
      <c r="C42" s="174">
        <v>5979</v>
      </c>
      <c r="D42" s="142">
        <v>59</v>
      </c>
      <c r="E42" s="138"/>
    </row>
    <row r="43" spans="1:5" x14ac:dyDescent="0.35">
      <c r="A43" s="138"/>
      <c r="B43" s="144" t="s">
        <v>277</v>
      </c>
      <c r="C43" s="174">
        <v>2842</v>
      </c>
      <c r="D43" s="142">
        <v>51</v>
      </c>
      <c r="E43" s="138"/>
    </row>
    <row r="44" spans="1:5" x14ac:dyDescent="0.35">
      <c r="A44" s="138"/>
      <c r="B44" s="144" t="s">
        <v>334</v>
      </c>
      <c r="C44" s="174">
        <v>51805</v>
      </c>
      <c r="D44" s="142">
        <v>41</v>
      </c>
      <c r="E44" s="138"/>
    </row>
    <row r="45" spans="1:5" x14ac:dyDescent="0.35">
      <c r="A45" s="138"/>
      <c r="B45" s="144" t="s">
        <v>325</v>
      </c>
      <c r="C45" s="174">
        <v>131</v>
      </c>
      <c r="D45" s="142">
        <v>37</v>
      </c>
      <c r="E45" s="138"/>
    </row>
    <row r="46" spans="1:5" ht="6" customHeight="1" x14ac:dyDescent="0.35">
      <c r="A46" s="138"/>
      <c r="B46" s="138"/>
      <c r="C46" s="138"/>
      <c r="D46" s="138"/>
      <c r="E46" s="138"/>
    </row>
    <row r="47" spans="1:5" ht="14.25" customHeight="1" x14ac:dyDescent="0.35">
      <c r="B47" s="61"/>
    </row>
    <row r="48" spans="1:5" ht="28.8" customHeight="1" x14ac:dyDescent="0.35">
      <c r="B48" s="294" t="s">
        <v>420</v>
      </c>
      <c r="C48" s="294"/>
      <c r="D48" s="294"/>
    </row>
    <row r="49" spans="2:4" ht="41.4" customHeight="1" x14ac:dyDescent="0.35">
      <c r="B49" s="294" t="s">
        <v>392</v>
      </c>
      <c r="C49" s="294"/>
      <c r="D49" s="294"/>
    </row>
  </sheetData>
  <sortState xmlns:xlrd2="http://schemas.microsoft.com/office/spreadsheetml/2017/richdata2" ref="B6:D45">
    <sortCondition ref="D6:D45"/>
  </sortState>
  <mergeCells count="3">
    <mergeCell ref="B49:D49"/>
    <mergeCell ref="B48:D48"/>
    <mergeCell ref="B2:D2"/>
  </mergeCells>
  <hyperlinks>
    <hyperlink ref="G2" location="Contents!A1" display="Back to contents" xr:uid="{00000000-0004-0000-2100-000000000000}"/>
  </hyperlinks>
  <pageMargins left="0.7" right="0.7" top="0.75" bottom="0.75" header="0.3" footer="0.3"/>
  <pageSetup paperSize="9"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9" tint="0.39997558519241921"/>
  </sheetPr>
  <dimension ref="A1:G85"/>
  <sheetViews>
    <sheetView showGridLines="0" zoomScaleNormal="100" workbookViewId="0">
      <selection activeCell="F2" sqref="F2"/>
    </sheetView>
  </sheetViews>
  <sheetFormatPr defaultColWidth="9.109375" defaultRowHeight="15" x14ac:dyDescent="0.35"/>
  <cols>
    <col min="1" max="1" width="0.88671875" style="54" customWidth="1"/>
    <col min="2" max="2" width="29.21875" style="54" customWidth="1"/>
    <col min="3" max="3" width="16.88671875" style="54" customWidth="1"/>
    <col min="4" max="4" width="19.88671875" style="54" customWidth="1"/>
    <col min="5" max="5" width="1" style="54" customWidth="1"/>
    <col min="6" max="6" width="9.109375" style="54"/>
    <col min="7" max="7" width="9.6640625" style="54" customWidth="1"/>
    <col min="8" max="16384" width="9.109375" style="54"/>
  </cols>
  <sheetData>
    <row r="1" spans="1:7" ht="6" customHeight="1" x14ac:dyDescent="0.35">
      <c r="A1" s="65"/>
      <c r="B1" s="65"/>
      <c r="C1" s="65"/>
      <c r="D1" s="65"/>
      <c r="E1" s="65"/>
    </row>
    <row r="2" spans="1:7" ht="19.5" customHeight="1" x14ac:dyDescent="0.35">
      <c r="A2" s="95"/>
      <c r="B2" s="312" t="s">
        <v>496</v>
      </c>
      <c r="C2" s="312"/>
      <c r="D2" s="312"/>
      <c r="E2" s="95"/>
      <c r="G2" s="73" t="s">
        <v>400</v>
      </c>
    </row>
    <row r="3" spans="1:7" ht="15" customHeight="1" x14ac:dyDescent="0.35">
      <c r="A3" s="65"/>
      <c r="B3" s="137" t="s">
        <v>397</v>
      </c>
      <c r="C3" s="29"/>
      <c r="D3" s="29"/>
      <c r="E3" s="65"/>
    </row>
    <row r="4" spans="1:7" ht="6" customHeight="1" x14ac:dyDescent="0.35">
      <c r="A4" s="65"/>
      <c r="B4" s="29"/>
      <c r="C4" s="29"/>
      <c r="D4" s="29"/>
      <c r="E4" s="65"/>
    </row>
    <row r="5" spans="1:7" x14ac:dyDescent="0.35">
      <c r="A5" s="138"/>
      <c r="B5" s="165" t="s">
        <v>308</v>
      </c>
      <c r="C5" s="166" t="s">
        <v>393</v>
      </c>
      <c r="D5" s="166" t="s">
        <v>394</v>
      </c>
      <c r="E5" s="138"/>
    </row>
    <row r="6" spans="1:7" ht="6" customHeight="1" x14ac:dyDescent="0.35">
      <c r="A6" s="138"/>
      <c r="B6" s="138"/>
      <c r="C6" s="160"/>
      <c r="D6" s="160"/>
      <c r="E6" s="138"/>
    </row>
    <row r="7" spans="1:7" x14ac:dyDescent="0.35">
      <c r="A7" s="138"/>
      <c r="B7" s="138" t="s">
        <v>278</v>
      </c>
      <c r="C7" s="128">
        <v>354</v>
      </c>
      <c r="D7" s="128">
        <v>439.34940000000006</v>
      </c>
      <c r="E7" s="138"/>
    </row>
    <row r="8" spans="1:7" x14ac:dyDescent="0.35">
      <c r="A8" s="138"/>
      <c r="B8" s="138" t="s">
        <v>310</v>
      </c>
      <c r="C8" s="128">
        <v>348</v>
      </c>
      <c r="D8" s="128">
        <v>431.90280000000001</v>
      </c>
      <c r="E8" s="138"/>
    </row>
    <row r="9" spans="1:7" x14ac:dyDescent="0.35">
      <c r="A9" s="138"/>
      <c r="B9" s="138" t="s">
        <v>280</v>
      </c>
      <c r="C9" s="128">
        <v>273</v>
      </c>
      <c r="D9" s="128">
        <v>338.82030000000003</v>
      </c>
      <c r="E9" s="138"/>
    </row>
    <row r="10" spans="1:7" x14ac:dyDescent="0.35">
      <c r="A10" s="138"/>
      <c r="B10" s="138" t="s">
        <v>295</v>
      </c>
      <c r="C10" s="128">
        <v>230</v>
      </c>
      <c r="D10" s="128">
        <v>285.45300000000003</v>
      </c>
      <c r="E10" s="138"/>
    </row>
    <row r="11" spans="1:7" x14ac:dyDescent="0.35">
      <c r="A11" s="138"/>
      <c r="B11" s="138" t="s">
        <v>279</v>
      </c>
      <c r="C11" s="128">
        <v>191</v>
      </c>
      <c r="D11" s="128">
        <v>237.05010000000001</v>
      </c>
      <c r="E11" s="138"/>
    </row>
    <row r="12" spans="1:7" x14ac:dyDescent="0.35">
      <c r="A12" s="138"/>
      <c r="B12" s="138" t="s">
        <v>286</v>
      </c>
      <c r="C12" s="128">
        <v>189</v>
      </c>
      <c r="D12" s="128">
        <v>234.56790000000001</v>
      </c>
      <c r="E12" s="138"/>
    </row>
    <row r="13" spans="1:7" x14ac:dyDescent="0.35">
      <c r="A13" s="138"/>
      <c r="B13" s="138" t="s">
        <v>277</v>
      </c>
      <c r="C13" s="128">
        <v>175</v>
      </c>
      <c r="D13" s="128">
        <v>217.19250000000002</v>
      </c>
      <c r="E13" s="138"/>
    </row>
    <row r="14" spans="1:7" x14ac:dyDescent="0.35">
      <c r="A14" s="138"/>
      <c r="B14" s="138" t="s">
        <v>285</v>
      </c>
      <c r="C14" s="128">
        <v>141.76</v>
      </c>
      <c r="D14" s="128">
        <v>175.93833599999999</v>
      </c>
      <c r="E14" s="138"/>
    </row>
    <row r="15" spans="1:7" x14ac:dyDescent="0.35">
      <c r="A15" s="138"/>
      <c r="B15" s="138" t="s">
        <v>312</v>
      </c>
      <c r="C15" s="128">
        <v>137.28</v>
      </c>
      <c r="D15" s="128">
        <v>170.378208</v>
      </c>
      <c r="E15" s="138"/>
    </row>
    <row r="16" spans="1:7" x14ac:dyDescent="0.35">
      <c r="A16" s="138"/>
      <c r="B16" s="138" t="s">
        <v>282</v>
      </c>
      <c r="C16" s="128">
        <v>129.35</v>
      </c>
      <c r="D16" s="128">
        <v>160.53628499999999</v>
      </c>
      <c r="E16" s="138"/>
    </row>
    <row r="17" spans="1:5" x14ac:dyDescent="0.35">
      <c r="A17" s="138"/>
      <c r="B17" s="169" t="s">
        <v>257</v>
      </c>
      <c r="C17" s="250">
        <v>125</v>
      </c>
      <c r="D17" s="250">
        <v>155.13750000000002</v>
      </c>
      <c r="E17" s="138"/>
    </row>
    <row r="18" spans="1:5" x14ac:dyDescent="0.35">
      <c r="A18" s="138"/>
      <c r="B18" s="169" t="s">
        <v>230</v>
      </c>
      <c r="C18" s="250">
        <v>115.76</v>
      </c>
      <c r="D18" s="250">
        <v>143.66973600000003</v>
      </c>
      <c r="E18" s="138"/>
    </row>
    <row r="19" spans="1:5" x14ac:dyDescent="0.35">
      <c r="A19" s="138"/>
      <c r="B19" s="138" t="s">
        <v>289</v>
      </c>
      <c r="C19" s="128">
        <v>112.97</v>
      </c>
      <c r="D19" s="128">
        <v>140.207067</v>
      </c>
      <c r="E19" s="138"/>
    </row>
    <row r="20" spans="1:5" x14ac:dyDescent="0.35">
      <c r="A20" s="138"/>
      <c r="B20" s="169" t="s">
        <v>287</v>
      </c>
      <c r="C20" s="250">
        <v>112.2</v>
      </c>
      <c r="D20" s="250">
        <v>139.25142000000002</v>
      </c>
      <c r="E20" s="138"/>
    </row>
    <row r="21" spans="1:5" x14ac:dyDescent="0.35">
      <c r="A21" s="138"/>
      <c r="B21" s="138" t="s">
        <v>288</v>
      </c>
      <c r="C21" s="128">
        <v>102.67</v>
      </c>
      <c r="D21" s="128">
        <v>127.42373700000002</v>
      </c>
      <c r="E21" s="138"/>
    </row>
    <row r="22" spans="1:5" x14ac:dyDescent="0.35">
      <c r="A22" s="138"/>
      <c r="B22" s="138" t="s">
        <v>294</v>
      </c>
      <c r="C22" s="128">
        <v>59.72</v>
      </c>
      <c r="D22" s="128">
        <v>74.118492000000003</v>
      </c>
      <c r="E22" s="138"/>
    </row>
    <row r="23" spans="1:5" x14ac:dyDescent="0.35">
      <c r="A23" s="138"/>
      <c r="B23" s="138" t="s">
        <v>299</v>
      </c>
      <c r="C23" s="128">
        <v>45</v>
      </c>
      <c r="D23" s="128">
        <v>55.849500000000006</v>
      </c>
      <c r="E23" s="138"/>
    </row>
    <row r="24" spans="1:5" x14ac:dyDescent="0.35">
      <c r="A24" s="138"/>
      <c r="B24" s="138" t="s">
        <v>292</v>
      </c>
      <c r="C24" s="128">
        <v>41.22</v>
      </c>
      <c r="D24" s="128">
        <v>51.158142000000005</v>
      </c>
      <c r="E24" s="138"/>
    </row>
    <row r="25" spans="1:5" x14ac:dyDescent="0.35">
      <c r="A25" s="138"/>
      <c r="B25" s="138" t="s">
        <v>302</v>
      </c>
      <c r="C25" s="128">
        <v>39.39</v>
      </c>
      <c r="D25" s="128">
        <v>48.886929000000002</v>
      </c>
      <c r="E25" s="138"/>
    </row>
    <row r="26" spans="1:5" x14ac:dyDescent="0.35">
      <c r="A26" s="138"/>
      <c r="B26" s="138" t="s">
        <v>290</v>
      </c>
      <c r="C26" s="128">
        <v>28.16</v>
      </c>
      <c r="D26" s="128">
        <v>34.949376000000001</v>
      </c>
      <c r="E26" s="138"/>
    </row>
    <row r="27" spans="1:5" x14ac:dyDescent="0.35">
      <c r="A27" s="138"/>
      <c r="B27" s="138" t="s">
        <v>301</v>
      </c>
      <c r="C27" s="128">
        <v>26.57</v>
      </c>
      <c r="D27" s="128">
        <v>32.976027000000002</v>
      </c>
      <c r="E27" s="138"/>
    </row>
    <row r="28" spans="1:5" x14ac:dyDescent="0.35">
      <c r="A28" s="138"/>
      <c r="B28" s="138" t="s">
        <v>306</v>
      </c>
      <c r="C28" s="128">
        <v>22.58</v>
      </c>
      <c r="D28" s="128">
        <v>28.024038000000001</v>
      </c>
      <c r="E28" s="138"/>
    </row>
    <row r="29" spans="1:5" x14ac:dyDescent="0.35">
      <c r="A29" s="138"/>
      <c r="B29" s="138" t="s">
        <v>313</v>
      </c>
      <c r="C29" s="128">
        <v>22.51</v>
      </c>
      <c r="D29" s="128">
        <v>27.937161000000003</v>
      </c>
      <c r="E29" s="138"/>
    </row>
    <row r="30" spans="1:5" x14ac:dyDescent="0.35">
      <c r="A30" s="138"/>
      <c r="B30" s="138" t="s">
        <v>304</v>
      </c>
      <c r="C30" s="128">
        <v>21.72</v>
      </c>
      <c r="D30" s="128">
        <v>26.956692</v>
      </c>
      <c r="E30" s="138"/>
    </row>
    <row r="31" spans="1:5" x14ac:dyDescent="0.35">
      <c r="A31" s="138"/>
      <c r="B31" s="138" t="s">
        <v>298</v>
      </c>
      <c r="C31" s="128">
        <v>19.79</v>
      </c>
      <c r="D31" s="128">
        <v>24.561368999999999</v>
      </c>
      <c r="E31" s="138"/>
    </row>
    <row r="32" spans="1:5" x14ac:dyDescent="0.35">
      <c r="A32" s="138"/>
      <c r="B32" s="138" t="s">
        <v>296</v>
      </c>
      <c r="C32" s="128">
        <v>19.38</v>
      </c>
      <c r="D32" s="128">
        <v>24.052517999999999</v>
      </c>
      <c r="E32" s="138"/>
    </row>
    <row r="33" spans="1:6" x14ac:dyDescent="0.35">
      <c r="A33" s="138"/>
      <c r="B33" s="138" t="s">
        <v>300</v>
      </c>
      <c r="C33" s="128">
        <v>19</v>
      </c>
      <c r="D33" s="128">
        <v>23.580900000000003</v>
      </c>
      <c r="E33" s="138"/>
    </row>
    <row r="34" spans="1:6" x14ac:dyDescent="0.35">
      <c r="A34" s="138"/>
      <c r="B34" s="138" t="s">
        <v>307</v>
      </c>
      <c r="C34" s="128">
        <v>16.05</v>
      </c>
      <c r="D34" s="128">
        <v>19.919655000000002</v>
      </c>
      <c r="E34" s="138"/>
    </row>
    <row r="35" spans="1:6" x14ac:dyDescent="0.35">
      <c r="A35" s="138"/>
      <c r="B35" s="138" t="s">
        <v>291</v>
      </c>
      <c r="C35" s="128">
        <v>13.68</v>
      </c>
      <c r="D35" s="128">
        <v>16.978248000000001</v>
      </c>
      <c r="E35" s="138"/>
    </row>
    <row r="36" spans="1:6" x14ac:dyDescent="0.35">
      <c r="A36" s="138"/>
      <c r="B36" s="138" t="s">
        <v>284</v>
      </c>
      <c r="C36" s="128">
        <v>7.29</v>
      </c>
      <c r="D36" s="128">
        <v>9.047619000000001</v>
      </c>
      <c r="E36" s="138"/>
    </row>
    <row r="37" spans="1:6" ht="6" customHeight="1" x14ac:dyDescent="0.35">
      <c r="A37" s="138"/>
      <c r="B37" s="138"/>
      <c r="C37" s="138"/>
      <c r="D37" s="251"/>
      <c r="E37" s="138"/>
    </row>
    <row r="38" spans="1:6" x14ac:dyDescent="0.35">
      <c r="A38" s="138"/>
      <c r="B38" s="138" t="s">
        <v>218</v>
      </c>
      <c r="C38" s="128">
        <f>AVERAGE(C7:C36)</f>
        <v>104.63499999999998</v>
      </c>
      <c r="D38" s="128">
        <f>AVERAGE(D7:D36)</f>
        <v>129.86249850000002</v>
      </c>
      <c r="E38" s="138"/>
    </row>
    <row r="39" spans="1:6" ht="6" customHeight="1" x14ac:dyDescent="0.35">
      <c r="A39" s="138"/>
      <c r="B39" s="138"/>
      <c r="C39" s="138"/>
      <c r="D39" s="138"/>
      <c r="E39" s="138"/>
    </row>
    <row r="40" spans="1:6" ht="14.25" customHeight="1" x14ac:dyDescent="0.35">
      <c r="A40" s="4"/>
      <c r="B40" s="4"/>
      <c r="C40" s="4"/>
      <c r="D40" s="4"/>
      <c r="E40" s="4"/>
      <c r="F40" s="61"/>
    </row>
    <row r="41" spans="1:6" ht="37.799999999999997" customHeight="1" x14ac:dyDescent="0.35">
      <c r="A41" s="4"/>
      <c r="B41" s="301" t="s">
        <v>395</v>
      </c>
      <c r="C41" s="301"/>
      <c r="D41" s="301"/>
      <c r="E41" s="301"/>
      <c r="F41" s="61"/>
    </row>
    <row r="42" spans="1:6" ht="34.950000000000003" customHeight="1" x14ac:dyDescent="0.35">
      <c r="A42" s="4"/>
      <c r="B42" s="301" t="s">
        <v>396</v>
      </c>
      <c r="C42" s="301"/>
      <c r="D42" s="301"/>
      <c r="E42" s="4"/>
      <c r="F42" s="61"/>
    </row>
    <row r="43" spans="1:6" x14ac:dyDescent="0.35">
      <c r="A43" s="61"/>
      <c r="B43" s="119"/>
      <c r="C43" s="4"/>
      <c r="D43" s="61"/>
      <c r="E43" s="61"/>
      <c r="F43" s="61"/>
    </row>
    <row r="44" spans="1:6" x14ac:dyDescent="0.35">
      <c r="A44" s="61"/>
      <c r="B44" s="4"/>
      <c r="C44" s="61"/>
      <c r="D44" s="4"/>
      <c r="E44" s="61"/>
      <c r="F44" s="61"/>
    </row>
    <row r="45" spans="1:6" x14ac:dyDescent="0.35">
      <c r="B45" s="4"/>
    </row>
    <row r="46" spans="1:6" x14ac:dyDescent="0.35">
      <c r="B46" s="76" t="s">
        <v>346</v>
      </c>
      <c r="C46" s="79"/>
    </row>
    <row r="47" spans="1:6" x14ac:dyDescent="0.35">
      <c r="B47" s="4"/>
    </row>
    <row r="48" spans="1:6" x14ac:dyDescent="0.35">
      <c r="B48" s="4"/>
    </row>
    <row r="49" spans="2:3" x14ac:dyDescent="0.35">
      <c r="B49" s="4"/>
    </row>
    <row r="50" spans="2:3" x14ac:dyDescent="0.35">
      <c r="B50" s="4"/>
      <c r="C50" s="79"/>
    </row>
    <row r="51" spans="2:3" x14ac:dyDescent="0.35">
      <c r="B51" s="4"/>
    </row>
    <row r="52" spans="2:3" x14ac:dyDescent="0.35">
      <c r="B52" s="4"/>
      <c r="C52" s="79"/>
    </row>
    <row r="53" spans="2:3" x14ac:dyDescent="0.35">
      <c r="B53" s="4"/>
      <c r="C53" s="79"/>
    </row>
    <row r="54" spans="2:3" x14ac:dyDescent="0.35">
      <c r="B54" s="4"/>
    </row>
    <row r="55" spans="2:3" x14ac:dyDescent="0.35">
      <c r="B55" s="4"/>
    </row>
    <row r="56" spans="2:3" x14ac:dyDescent="0.35">
      <c r="B56" s="4"/>
      <c r="C56" s="79"/>
    </row>
    <row r="57" spans="2:3" x14ac:dyDescent="0.35">
      <c r="B57" s="4"/>
    </row>
    <row r="58" spans="2:3" x14ac:dyDescent="0.35">
      <c r="B58" s="4"/>
    </row>
    <row r="59" spans="2:3" x14ac:dyDescent="0.35">
      <c r="B59" s="4"/>
    </row>
    <row r="60" spans="2:3" x14ac:dyDescent="0.35">
      <c r="B60" s="4"/>
    </row>
    <row r="61" spans="2:3" x14ac:dyDescent="0.35">
      <c r="B61" s="4"/>
      <c r="C61" s="79"/>
    </row>
    <row r="62" spans="2:3" x14ac:dyDescent="0.35">
      <c r="B62" s="4"/>
    </row>
    <row r="63" spans="2:3" x14ac:dyDescent="0.35">
      <c r="B63" s="4"/>
      <c r="C63" s="79"/>
    </row>
    <row r="64" spans="2:3" x14ac:dyDescent="0.35">
      <c r="B64" s="4"/>
    </row>
    <row r="65" spans="2:3" x14ac:dyDescent="0.35">
      <c r="B65" s="4"/>
    </row>
    <row r="66" spans="2:3" x14ac:dyDescent="0.35">
      <c r="B66" s="4"/>
    </row>
    <row r="67" spans="2:3" x14ac:dyDescent="0.35">
      <c r="B67" s="4"/>
    </row>
    <row r="68" spans="2:3" x14ac:dyDescent="0.35">
      <c r="B68" s="4"/>
    </row>
    <row r="69" spans="2:3" x14ac:dyDescent="0.35">
      <c r="B69" s="4"/>
      <c r="C69" s="79"/>
    </row>
    <row r="70" spans="2:3" x14ac:dyDescent="0.35">
      <c r="B70" s="4"/>
      <c r="C70" s="79"/>
    </row>
    <row r="71" spans="2:3" x14ac:dyDescent="0.35">
      <c r="B71" s="4"/>
    </row>
    <row r="72" spans="2:3" x14ac:dyDescent="0.35">
      <c r="B72" s="4"/>
      <c r="C72" s="79"/>
    </row>
    <row r="73" spans="2:3" x14ac:dyDescent="0.35">
      <c r="B73" s="4"/>
    </row>
    <row r="74" spans="2:3" x14ac:dyDescent="0.35">
      <c r="B74" s="4"/>
      <c r="C74" s="79"/>
    </row>
    <row r="75" spans="2:3" x14ac:dyDescent="0.35">
      <c r="B75" s="4"/>
    </row>
    <row r="76" spans="2:3" x14ac:dyDescent="0.35">
      <c r="B76" s="4"/>
    </row>
    <row r="77" spans="2:3" x14ac:dyDescent="0.35">
      <c r="B77" s="4"/>
      <c r="C77" s="79"/>
    </row>
    <row r="78" spans="2:3" x14ac:dyDescent="0.35">
      <c r="B78" s="4"/>
    </row>
    <row r="79" spans="2:3" x14ac:dyDescent="0.35">
      <c r="B79" s="4"/>
    </row>
    <row r="80" spans="2:3" x14ac:dyDescent="0.35">
      <c r="B80" s="4"/>
      <c r="C80" s="79"/>
    </row>
    <row r="81" spans="2:3" x14ac:dyDescent="0.35">
      <c r="B81" s="4"/>
    </row>
    <row r="82" spans="2:3" x14ac:dyDescent="0.35">
      <c r="C82" s="79"/>
    </row>
    <row r="85" spans="2:3" x14ac:dyDescent="0.35">
      <c r="B85" s="4"/>
    </row>
  </sheetData>
  <sortState xmlns:xlrd2="http://schemas.microsoft.com/office/spreadsheetml/2017/richdata2" ref="B46:B81">
    <sortCondition ref="B81"/>
  </sortState>
  <mergeCells count="3">
    <mergeCell ref="B41:E41"/>
    <mergeCell ref="B42:D42"/>
    <mergeCell ref="B2:D2"/>
  </mergeCells>
  <hyperlinks>
    <hyperlink ref="B46" r:id="rId1" xr:uid="{00000000-0004-0000-2200-000000000000}"/>
    <hyperlink ref="G2" location="Contents!A1" display="Back to contents" xr:uid="{00000000-0004-0000-2200-000001000000}"/>
  </hyperlinks>
  <pageMargins left="0.7" right="0.7" top="0.75" bottom="0.75" header="0.3" footer="0.3"/>
  <pageSetup paperSize="9" orientation="portrait"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33"/>
  <sheetViews>
    <sheetView showGridLines="0" zoomScaleNormal="100" workbookViewId="0">
      <pane ySplit="5" topLeftCell="A6" activePane="bottomLeft" state="frozen"/>
      <selection pane="bottomLeft" activeCell="J2" sqref="J2"/>
    </sheetView>
  </sheetViews>
  <sheetFormatPr defaultColWidth="8.88671875" defaultRowHeight="15" x14ac:dyDescent="0.35"/>
  <cols>
    <col min="1" max="1" width="1.44140625" style="2" customWidth="1"/>
    <col min="2" max="2" width="8.88671875" style="47"/>
    <col min="3" max="3" width="10" style="47" customWidth="1"/>
    <col min="4" max="4" width="12.109375" style="47" bestFit="1" customWidth="1"/>
    <col min="5" max="8" width="10" style="47" customWidth="1"/>
    <col min="9" max="9" width="1.44140625" style="47" customWidth="1"/>
    <col min="10" max="16384" width="8.88671875" style="47"/>
  </cols>
  <sheetData>
    <row r="1" spans="1:11" ht="6" customHeight="1" x14ac:dyDescent="0.35">
      <c r="A1" s="180"/>
      <c r="B1" s="159"/>
      <c r="C1" s="159"/>
      <c r="D1" s="159"/>
      <c r="E1" s="159"/>
      <c r="F1" s="159"/>
      <c r="G1" s="159"/>
      <c r="H1" s="159"/>
      <c r="I1" s="159"/>
    </row>
    <row r="2" spans="1:11" ht="19.5" customHeight="1" x14ac:dyDescent="0.35">
      <c r="A2" s="52"/>
      <c r="B2" s="312" t="s">
        <v>453</v>
      </c>
      <c r="C2" s="312"/>
      <c r="D2" s="312"/>
      <c r="E2" s="312"/>
      <c r="F2" s="312"/>
      <c r="G2" s="312"/>
      <c r="H2" s="312"/>
      <c r="I2" s="53"/>
      <c r="K2" s="73" t="s">
        <v>400</v>
      </c>
    </row>
    <row r="3" spans="1:11" ht="6" customHeight="1" x14ac:dyDescent="0.35">
      <c r="A3" s="52"/>
      <c r="B3" s="285"/>
      <c r="C3" s="285"/>
      <c r="D3" s="285"/>
      <c r="E3" s="285"/>
      <c r="F3" s="285"/>
      <c r="G3" s="285"/>
      <c r="H3" s="285"/>
      <c r="I3" s="53"/>
      <c r="K3" s="73"/>
    </row>
    <row r="4" spans="1:11" x14ac:dyDescent="0.35">
      <c r="A4" s="172"/>
      <c r="B4" s="144"/>
      <c r="C4" s="358" t="s">
        <v>258</v>
      </c>
      <c r="D4" s="358"/>
      <c r="E4" s="358" t="s">
        <v>257</v>
      </c>
      <c r="F4" s="358"/>
      <c r="G4" s="358" t="s">
        <v>287</v>
      </c>
      <c r="H4" s="358"/>
      <c r="I4" s="142"/>
    </row>
    <row r="5" spans="1:11" x14ac:dyDescent="0.35">
      <c r="A5" s="172"/>
      <c r="B5" s="179" t="s">
        <v>0</v>
      </c>
      <c r="C5" s="179" t="s">
        <v>48</v>
      </c>
      <c r="D5" s="179" t="s">
        <v>349</v>
      </c>
      <c r="E5" s="179" t="s">
        <v>48</v>
      </c>
      <c r="F5" s="179" t="s">
        <v>349</v>
      </c>
      <c r="G5" s="179" t="s">
        <v>48</v>
      </c>
      <c r="H5" s="179" t="s">
        <v>349</v>
      </c>
      <c r="I5" s="142"/>
    </row>
    <row r="6" spans="1:11" x14ac:dyDescent="0.35">
      <c r="A6" s="172"/>
      <c r="B6" s="173">
        <v>1900</v>
      </c>
      <c r="C6" s="174">
        <v>17435</v>
      </c>
      <c r="D6" s="175">
        <v>0</v>
      </c>
      <c r="E6" s="174">
        <v>2698</v>
      </c>
      <c r="F6" s="176">
        <v>0</v>
      </c>
      <c r="G6" s="172" t="s">
        <v>224</v>
      </c>
      <c r="H6" s="172" t="s">
        <v>224</v>
      </c>
      <c r="I6" s="142"/>
    </row>
    <row r="7" spans="1:11" x14ac:dyDescent="0.35">
      <c r="A7" s="172"/>
      <c r="B7" s="173">
        <v>1901</v>
      </c>
      <c r="C7" s="174">
        <v>18980</v>
      </c>
      <c r="D7" s="176">
        <f t="shared" ref="D7:D38" si="0">(C7-C$6)/C$6</f>
        <v>8.861485517636937E-2</v>
      </c>
      <c r="E7" s="174">
        <v>2908</v>
      </c>
      <c r="F7" s="176">
        <f t="shared" ref="F7:F38" si="1">(E7-E$6)/E$6</f>
        <v>7.783543365455893E-2</v>
      </c>
      <c r="G7" s="172" t="s">
        <v>224</v>
      </c>
      <c r="H7" s="172" t="s">
        <v>224</v>
      </c>
      <c r="I7" s="142"/>
    </row>
    <row r="8" spans="1:11" x14ac:dyDescent="0.35">
      <c r="A8" s="172"/>
      <c r="B8" s="173">
        <v>1902</v>
      </c>
      <c r="C8" s="174">
        <v>19437</v>
      </c>
      <c r="D8" s="176">
        <f t="shared" si="0"/>
        <v>0.11482649842271293</v>
      </c>
      <c r="E8" s="174">
        <v>2971</v>
      </c>
      <c r="F8" s="176">
        <f t="shared" si="1"/>
        <v>0.10118606375092662</v>
      </c>
      <c r="G8" s="172" t="s">
        <v>224</v>
      </c>
      <c r="H8" s="172" t="s">
        <v>224</v>
      </c>
      <c r="I8" s="142"/>
    </row>
    <row r="9" spans="1:11" x14ac:dyDescent="0.35">
      <c r="A9" s="172"/>
      <c r="B9" s="173">
        <v>1903</v>
      </c>
      <c r="C9" s="174">
        <v>20795</v>
      </c>
      <c r="D9" s="176">
        <f t="shared" si="0"/>
        <v>0.19271580154860912</v>
      </c>
      <c r="E9" s="174">
        <v>2946</v>
      </c>
      <c r="F9" s="176">
        <f t="shared" si="1"/>
        <v>9.191994069681246E-2</v>
      </c>
      <c r="G9" s="172" t="s">
        <v>224</v>
      </c>
      <c r="H9" s="172" t="s">
        <v>224</v>
      </c>
      <c r="I9" s="142"/>
    </row>
    <row r="10" spans="1:11" x14ac:dyDescent="0.35">
      <c r="A10" s="172"/>
      <c r="B10" s="173">
        <v>1904</v>
      </c>
      <c r="C10" s="174">
        <v>21428</v>
      </c>
      <c r="D10" s="176">
        <f t="shared" si="0"/>
        <v>0.22902208201892746</v>
      </c>
      <c r="E10" s="174">
        <v>2883</v>
      </c>
      <c r="F10" s="176">
        <f t="shared" si="1"/>
        <v>6.8569310600444772E-2</v>
      </c>
      <c r="G10" s="172" t="s">
        <v>224</v>
      </c>
      <c r="H10" s="172" t="s">
        <v>224</v>
      </c>
      <c r="I10" s="142"/>
    </row>
    <row r="11" spans="1:11" x14ac:dyDescent="0.35">
      <c r="A11" s="172"/>
      <c r="B11" s="173">
        <v>1905</v>
      </c>
      <c r="C11" s="174">
        <v>21525</v>
      </c>
      <c r="D11" s="176">
        <f t="shared" si="0"/>
        <v>0.23458560367077716</v>
      </c>
      <c r="E11" s="174">
        <v>2874</v>
      </c>
      <c r="F11" s="176">
        <f t="shared" si="1"/>
        <v>6.5233506300963681E-2</v>
      </c>
      <c r="G11" s="172" t="s">
        <v>224</v>
      </c>
      <c r="H11" s="172" t="s">
        <v>224</v>
      </c>
      <c r="I11" s="142"/>
    </row>
    <row r="12" spans="1:11" x14ac:dyDescent="0.35">
      <c r="A12" s="172"/>
      <c r="B12" s="173">
        <v>1906</v>
      </c>
      <c r="C12" s="174">
        <v>21074</v>
      </c>
      <c r="D12" s="176">
        <f t="shared" si="0"/>
        <v>0.20871809578434183</v>
      </c>
      <c r="E12" s="174">
        <v>2906</v>
      </c>
      <c r="F12" s="176">
        <f t="shared" si="1"/>
        <v>7.7094143810229804E-2</v>
      </c>
      <c r="G12" s="172" t="s">
        <v>224</v>
      </c>
      <c r="H12" s="172" t="s">
        <v>224</v>
      </c>
      <c r="I12" s="142"/>
    </row>
    <row r="13" spans="1:11" x14ac:dyDescent="0.35">
      <c r="A13" s="172"/>
      <c r="B13" s="173">
        <v>1907</v>
      </c>
      <c r="C13" s="174">
        <v>20926</v>
      </c>
      <c r="D13" s="176">
        <f t="shared" si="0"/>
        <v>0.20022942357327214</v>
      </c>
      <c r="E13" s="174">
        <v>3016</v>
      </c>
      <c r="F13" s="176">
        <f t="shared" si="1"/>
        <v>0.1178650852483321</v>
      </c>
      <c r="G13" s="172" t="s">
        <v>224</v>
      </c>
      <c r="H13" s="172" t="s">
        <v>224</v>
      </c>
      <c r="I13" s="142"/>
    </row>
    <row r="14" spans="1:11" x14ac:dyDescent="0.35">
      <c r="A14" s="172"/>
      <c r="B14" s="173">
        <v>1908</v>
      </c>
      <c r="C14" s="174">
        <v>22146</v>
      </c>
      <c r="D14" s="176">
        <f t="shared" si="0"/>
        <v>0.27020361342127902</v>
      </c>
      <c r="E14" s="174">
        <v>3208</v>
      </c>
      <c r="F14" s="176">
        <f t="shared" si="1"/>
        <v>0.18902891030392885</v>
      </c>
      <c r="G14" s="172" t="s">
        <v>224</v>
      </c>
      <c r="H14" s="172" t="s">
        <v>224</v>
      </c>
      <c r="I14" s="142"/>
    </row>
    <row r="15" spans="1:11" x14ac:dyDescent="0.35">
      <c r="A15" s="172"/>
      <c r="B15" s="173">
        <v>1909</v>
      </c>
      <c r="C15" s="174">
        <v>22018</v>
      </c>
      <c r="D15" s="176">
        <f t="shared" si="0"/>
        <v>0.26286205907657012</v>
      </c>
      <c r="E15" s="174">
        <v>3084</v>
      </c>
      <c r="F15" s="176">
        <f t="shared" si="1"/>
        <v>0.14306893995552261</v>
      </c>
      <c r="G15" s="172" t="s">
        <v>224</v>
      </c>
      <c r="H15" s="172" t="s">
        <v>224</v>
      </c>
      <c r="I15" s="142"/>
    </row>
    <row r="16" spans="1:11" x14ac:dyDescent="0.35">
      <c r="A16" s="172"/>
      <c r="B16" s="173">
        <v>1910</v>
      </c>
      <c r="C16" s="174">
        <v>20904</v>
      </c>
      <c r="D16" s="176">
        <f t="shared" si="0"/>
        <v>0.1989675939202753</v>
      </c>
      <c r="E16" s="174">
        <v>2777</v>
      </c>
      <c r="F16" s="176">
        <f t="shared" si="1"/>
        <v>2.928094885100074E-2</v>
      </c>
      <c r="G16" s="172" t="s">
        <v>224</v>
      </c>
      <c r="H16" s="172" t="s">
        <v>224</v>
      </c>
      <c r="I16" s="142"/>
    </row>
    <row r="17" spans="1:9" x14ac:dyDescent="0.35">
      <c r="A17" s="172"/>
      <c r="B17" s="173">
        <v>1911</v>
      </c>
      <c r="C17" s="174">
        <v>19797</v>
      </c>
      <c r="D17" s="176">
        <f t="shared" si="0"/>
        <v>0.13547462001720678</v>
      </c>
      <c r="E17" s="174">
        <v>2722</v>
      </c>
      <c r="F17" s="176">
        <f t="shared" si="1"/>
        <v>8.8954781319495919E-3</v>
      </c>
      <c r="G17" s="172" t="s">
        <v>224</v>
      </c>
      <c r="H17" s="172" t="s">
        <v>224</v>
      </c>
      <c r="I17" s="142"/>
    </row>
    <row r="18" spans="1:9" x14ac:dyDescent="0.35">
      <c r="A18" s="172"/>
      <c r="B18" s="173">
        <v>1912</v>
      </c>
      <c r="C18" s="174">
        <v>19442</v>
      </c>
      <c r="D18" s="176">
        <f t="shared" si="0"/>
        <v>0.11511327788930313</v>
      </c>
      <c r="E18" s="174">
        <v>2814</v>
      </c>
      <c r="F18" s="176">
        <f t="shared" si="1"/>
        <v>4.2994810971089696E-2</v>
      </c>
      <c r="G18" s="172" t="s">
        <v>224</v>
      </c>
      <c r="H18" s="172" t="s">
        <v>224</v>
      </c>
      <c r="I18" s="142"/>
    </row>
    <row r="19" spans="1:9" x14ac:dyDescent="0.35">
      <c r="A19" s="172"/>
      <c r="B19" s="173">
        <v>1913</v>
      </c>
      <c r="C19" s="174">
        <v>18236</v>
      </c>
      <c r="D19" s="176">
        <f t="shared" si="0"/>
        <v>4.5942070547748778E-2</v>
      </c>
      <c r="E19" s="174">
        <v>2694</v>
      </c>
      <c r="F19" s="176">
        <f t="shared" si="1"/>
        <v>-1.4825796886582653E-3</v>
      </c>
      <c r="G19" s="172" t="s">
        <v>224</v>
      </c>
      <c r="H19" s="172" t="s">
        <v>224</v>
      </c>
      <c r="I19" s="142"/>
    </row>
    <row r="20" spans="1:9" x14ac:dyDescent="0.35">
      <c r="A20" s="172"/>
      <c r="B20" s="173">
        <v>1914</v>
      </c>
      <c r="C20" s="174">
        <v>15808</v>
      </c>
      <c r="D20" s="176">
        <f t="shared" si="0"/>
        <v>-9.3318038428448519E-2</v>
      </c>
      <c r="E20" s="174">
        <v>2603</v>
      </c>
      <c r="F20" s="176">
        <f t="shared" si="1"/>
        <v>-3.5211267605633804E-2</v>
      </c>
      <c r="G20" s="172" t="s">
        <v>224</v>
      </c>
      <c r="H20" s="172" t="s">
        <v>224</v>
      </c>
      <c r="I20" s="142"/>
    </row>
    <row r="21" spans="1:9" x14ac:dyDescent="0.35">
      <c r="A21" s="172"/>
      <c r="B21" s="173">
        <v>1915</v>
      </c>
      <c r="C21" s="174">
        <v>11311</v>
      </c>
      <c r="D21" s="176">
        <f t="shared" si="0"/>
        <v>-0.35124749067966732</v>
      </c>
      <c r="E21" s="174">
        <v>1995</v>
      </c>
      <c r="F21" s="176">
        <f t="shared" si="1"/>
        <v>-0.26056338028169013</v>
      </c>
      <c r="G21" s="172" t="s">
        <v>224</v>
      </c>
      <c r="H21" s="172" t="s">
        <v>224</v>
      </c>
      <c r="I21" s="142"/>
    </row>
    <row r="22" spans="1:9" x14ac:dyDescent="0.35">
      <c r="A22" s="172"/>
      <c r="B22" s="173">
        <v>1916</v>
      </c>
      <c r="C22" s="174">
        <v>10058</v>
      </c>
      <c r="D22" s="176">
        <f t="shared" si="0"/>
        <v>-0.4231144250071695</v>
      </c>
      <c r="E22" s="174">
        <v>1674</v>
      </c>
      <c r="F22" s="176">
        <f t="shared" si="1"/>
        <v>-0.37954040029651592</v>
      </c>
      <c r="G22" s="172" t="s">
        <v>224</v>
      </c>
      <c r="H22" s="172" t="s">
        <v>224</v>
      </c>
      <c r="I22" s="142"/>
    </row>
    <row r="23" spans="1:9" x14ac:dyDescent="0.35">
      <c r="A23" s="172"/>
      <c r="B23" s="173">
        <v>1917</v>
      </c>
      <c r="C23" s="174">
        <v>9660</v>
      </c>
      <c r="D23" s="176">
        <f t="shared" si="0"/>
        <v>-0.44594207054774876</v>
      </c>
      <c r="E23" s="174">
        <v>1437</v>
      </c>
      <c r="F23" s="176">
        <f t="shared" si="1"/>
        <v>-0.46738324684951815</v>
      </c>
      <c r="G23" s="172" t="s">
        <v>224</v>
      </c>
      <c r="H23" s="172" t="s">
        <v>224</v>
      </c>
      <c r="I23" s="142"/>
    </row>
    <row r="24" spans="1:9" x14ac:dyDescent="0.35">
      <c r="A24" s="172"/>
      <c r="B24" s="173">
        <v>1918</v>
      </c>
      <c r="C24" s="174">
        <v>9199</v>
      </c>
      <c r="D24" s="176">
        <f t="shared" si="0"/>
        <v>-0.47238313736736448</v>
      </c>
      <c r="E24" s="174">
        <v>1296</v>
      </c>
      <c r="F24" s="176">
        <f t="shared" si="1"/>
        <v>-0.51964418087472197</v>
      </c>
      <c r="G24" s="172" t="s">
        <v>224</v>
      </c>
      <c r="H24" s="172" t="s">
        <v>224</v>
      </c>
      <c r="I24" s="142"/>
    </row>
    <row r="25" spans="1:9" x14ac:dyDescent="0.35">
      <c r="A25" s="172"/>
      <c r="B25" s="173">
        <v>1919</v>
      </c>
      <c r="C25" s="174">
        <v>9683</v>
      </c>
      <c r="D25" s="176">
        <f t="shared" si="0"/>
        <v>-0.44462288500143388</v>
      </c>
      <c r="E25" s="174">
        <v>1335</v>
      </c>
      <c r="F25" s="176">
        <f t="shared" si="1"/>
        <v>-0.50518902891030393</v>
      </c>
      <c r="G25" s="172" t="s">
        <v>224</v>
      </c>
      <c r="H25" s="172" t="s">
        <v>224</v>
      </c>
      <c r="I25" s="142"/>
    </row>
    <row r="26" spans="1:9" x14ac:dyDescent="0.35">
      <c r="A26" s="172"/>
      <c r="B26" s="173">
        <v>1920</v>
      </c>
      <c r="C26" s="174">
        <v>11000</v>
      </c>
      <c r="D26" s="176">
        <f t="shared" si="0"/>
        <v>-0.36908517350157727</v>
      </c>
      <c r="E26" s="174">
        <v>1874</v>
      </c>
      <c r="F26" s="176">
        <f t="shared" si="1"/>
        <v>-0.30541141586360265</v>
      </c>
      <c r="G26" s="172" t="s">
        <v>224</v>
      </c>
      <c r="H26" s="172" t="s">
        <v>224</v>
      </c>
      <c r="I26" s="142"/>
    </row>
    <row r="27" spans="1:9" x14ac:dyDescent="0.35">
      <c r="A27" s="172"/>
      <c r="B27" s="173">
        <v>1921</v>
      </c>
      <c r="C27" s="174">
        <v>12179</v>
      </c>
      <c r="D27" s="176">
        <f t="shared" si="0"/>
        <v>-0.30146257527960996</v>
      </c>
      <c r="E27" s="174">
        <v>2115</v>
      </c>
      <c r="F27" s="176">
        <f t="shared" si="1"/>
        <v>-0.21608598962194217</v>
      </c>
      <c r="G27" s="172" t="s">
        <v>224</v>
      </c>
      <c r="H27" s="172" t="s">
        <v>224</v>
      </c>
      <c r="I27" s="142"/>
    </row>
    <row r="28" spans="1:9" x14ac:dyDescent="0.35">
      <c r="A28" s="172"/>
      <c r="B28" s="173">
        <v>1922</v>
      </c>
      <c r="C28" s="174">
        <v>11766</v>
      </c>
      <c r="D28" s="176">
        <f t="shared" si="0"/>
        <v>-0.32515055921995983</v>
      </c>
      <c r="E28" s="174">
        <v>2028</v>
      </c>
      <c r="F28" s="176">
        <f t="shared" si="1"/>
        <v>-0.24833209785025945</v>
      </c>
      <c r="G28" s="172" t="s">
        <v>224</v>
      </c>
      <c r="H28" s="172" t="s">
        <v>224</v>
      </c>
      <c r="I28" s="142"/>
    </row>
    <row r="29" spans="1:9" x14ac:dyDescent="0.35">
      <c r="A29" s="172"/>
      <c r="B29" s="173">
        <v>1923</v>
      </c>
      <c r="C29" s="174">
        <v>11148</v>
      </c>
      <c r="D29" s="176">
        <f t="shared" si="0"/>
        <v>-0.36059650129050758</v>
      </c>
      <c r="E29" s="174">
        <v>2028</v>
      </c>
      <c r="F29" s="176">
        <f t="shared" si="1"/>
        <v>-0.24833209785025945</v>
      </c>
      <c r="G29" s="172" t="s">
        <v>224</v>
      </c>
      <c r="H29" s="172" t="s">
        <v>224</v>
      </c>
      <c r="I29" s="142"/>
    </row>
    <row r="30" spans="1:9" x14ac:dyDescent="0.35">
      <c r="A30" s="172"/>
      <c r="B30" s="173">
        <v>1924</v>
      </c>
      <c r="C30" s="174">
        <v>10750</v>
      </c>
      <c r="D30" s="176">
        <f t="shared" si="0"/>
        <v>-0.38342414683108689</v>
      </c>
      <c r="E30" s="174">
        <v>1891</v>
      </c>
      <c r="F30" s="176">
        <f t="shared" si="1"/>
        <v>-0.29911045218680504</v>
      </c>
      <c r="G30" s="172" t="s">
        <v>224</v>
      </c>
      <c r="H30" s="172" t="s">
        <v>224</v>
      </c>
      <c r="I30" s="142"/>
    </row>
    <row r="31" spans="1:9" x14ac:dyDescent="0.35">
      <c r="A31" s="172"/>
      <c r="B31" s="173">
        <v>1925</v>
      </c>
      <c r="C31" s="174">
        <v>10509</v>
      </c>
      <c r="D31" s="176">
        <f t="shared" si="0"/>
        <v>-0.39724691712073418</v>
      </c>
      <c r="E31" s="174">
        <v>1688</v>
      </c>
      <c r="F31" s="176">
        <f t="shared" si="1"/>
        <v>-0.374351371386212</v>
      </c>
      <c r="G31" s="172" t="s">
        <v>224</v>
      </c>
      <c r="H31" s="172" t="s">
        <v>224</v>
      </c>
      <c r="I31" s="142"/>
    </row>
    <row r="32" spans="1:9" x14ac:dyDescent="0.35">
      <c r="A32" s="172"/>
      <c r="B32" s="173">
        <v>1926</v>
      </c>
      <c r="C32" s="174">
        <v>10860</v>
      </c>
      <c r="D32" s="176">
        <f t="shared" si="0"/>
        <v>-0.37711499856610264</v>
      </c>
      <c r="E32" s="174">
        <v>1781</v>
      </c>
      <c r="F32" s="176">
        <f t="shared" si="1"/>
        <v>-0.33988139362490732</v>
      </c>
      <c r="G32" s="172" t="s">
        <v>224</v>
      </c>
      <c r="H32" s="172" t="s">
        <v>224</v>
      </c>
      <c r="I32" s="142"/>
    </row>
    <row r="33" spans="1:9" x14ac:dyDescent="0.35">
      <c r="A33" s="172"/>
      <c r="B33" s="173">
        <v>1927</v>
      </c>
      <c r="C33" s="174">
        <v>11179</v>
      </c>
      <c r="D33" s="176">
        <f t="shared" si="0"/>
        <v>-0.35881846859764843</v>
      </c>
      <c r="E33" s="174">
        <v>1735</v>
      </c>
      <c r="F33" s="176">
        <f t="shared" si="1"/>
        <v>-0.35693106004447739</v>
      </c>
      <c r="G33" s="172" t="s">
        <v>224</v>
      </c>
      <c r="H33" s="172" t="s">
        <v>224</v>
      </c>
      <c r="I33" s="142"/>
    </row>
    <row r="34" spans="1:9" x14ac:dyDescent="0.35">
      <c r="A34" s="172"/>
      <c r="B34" s="173">
        <v>1928</v>
      </c>
      <c r="C34" s="174">
        <v>11109</v>
      </c>
      <c r="D34" s="176">
        <f t="shared" si="0"/>
        <v>-0.36283338112991109</v>
      </c>
      <c r="E34" s="174">
        <v>1715</v>
      </c>
      <c r="F34" s="176">
        <f t="shared" si="1"/>
        <v>-0.36434395848776874</v>
      </c>
      <c r="G34" s="172" t="s">
        <v>224</v>
      </c>
      <c r="H34" s="172" t="s">
        <v>224</v>
      </c>
      <c r="I34" s="142"/>
    </row>
    <row r="35" spans="1:9" x14ac:dyDescent="0.35">
      <c r="A35" s="172"/>
      <c r="B35" s="173">
        <v>1929</v>
      </c>
      <c r="C35" s="174">
        <v>10861</v>
      </c>
      <c r="D35" s="176">
        <f t="shared" si="0"/>
        <v>-0.37705764267278463</v>
      </c>
      <c r="E35" s="174">
        <v>1670</v>
      </c>
      <c r="F35" s="176">
        <f t="shared" si="1"/>
        <v>-0.3810229799851742</v>
      </c>
      <c r="G35" s="172" t="s">
        <v>224</v>
      </c>
      <c r="H35" s="172" t="s">
        <v>224</v>
      </c>
      <c r="I35" s="142"/>
    </row>
    <row r="36" spans="1:9" x14ac:dyDescent="0.35">
      <c r="A36" s="172"/>
      <c r="B36" s="173">
        <v>1930</v>
      </c>
      <c r="C36" s="174">
        <v>11346</v>
      </c>
      <c r="D36" s="176">
        <f t="shared" si="0"/>
        <v>-0.34924003441353602</v>
      </c>
      <c r="E36" s="174">
        <v>1661</v>
      </c>
      <c r="F36" s="176">
        <f t="shared" si="1"/>
        <v>-0.38435878428465531</v>
      </c>
      <c r="G36" s="172" t="s">
        <v>224</v>
      </c>
      <c r="H36" s="172" t="s">
        <v>224</v>
      </c>
      <c r="I36" s="142"/>
    </row>
    <row r="37" spans="1:9" x14ac:dyDescent="0.35">
      <c r="A37" s="172"/>
      <c r="B37" s="173">
        <v>1931</v>
      </c>
      <c r="C37" s="174">
        <v>11676</v>
      </c>
      <c r="D37" s="176">
        <f t="shared" si="0"/>
        <v>-0.33031258961858329</v>
      </c>
      <c r="E37" s="174">
        <v>1636</v>
      </c>
      <c r="F37" s="176">
        <f t="shared" si="1"/>
        <v>-0.39362490733876948</v>
      </c>
      <c r="G37" s="172" t="s">
        <v>224</v>
      </c>
      <c r="H37" s="172" t="s">
        <v>224</v>
      </c>
      <c r="I37" s="142"/>
    </row>
    <row r="38" spans="1:9" x14ac:dyDescent="0.35">
      <c r="A38" s="172"/>
      <c r="B38" s="173">
        <v>1932</v>
      </c>
      <c r="C38" s="174">
        <v>12803</v>
      </c>
      <c r="D38" s="176">
        <f t="shared" si="0"/>
        <v>-0.26567249784915398</v>
      </c>
      <c r="E38" s="174">
        <v>1677</v>
      </c>
      <c r="F38" s="176">
        <f t="shared" si="1"/>
        <v>-0.37842846553002224</v>
      </c>
      <c r="G38" s="172" t="s">
        <v>224</v>
      </c>
      <c r="H38" s="172" t="s">
        <v>224</v>
      </c>
      <c r="I38" s="142"/>
    </row>
    <row r="39" spans="1:9" x14ac:dyDescent="0.35">
      <c r="A39" s="172"/>
      <c r="B39" s="173">
        <v>1933</v>
      </c>
      <c r="C39" s="174">
        <v>12986</v>
      </c>
      <c r="D39" s="176">
        <f t="shared" ref="D39:D70" si="2">(C39-C$6)/C$6</f>
        <v>-0.25517636937195298</v>
      </c>
      <c r="E39" s="174">
        <v>1856</v>
      </c>
      <c r="F39" s="176">
        <f t="shared" ref="F39:F70" si="3">(E39-E$6)/E$6</f>
        <v>-0.31208302446256486</v>
      </c>
      <c r="G39" s="172" t="s">
        <v>224</v>
      </c>
      <c r="H39" s="172" t="s">
        <v>224</v>
      </c>
      <c r="I39" s="142"/>
    </row>
    <row r="40" spans="1:9" x14ac:dyDescent="0.35">
      <c r="A40" s="172"/>
      <c r="B40" s="173">
        <v>1934</v>
      </c>
      <c r="C40" s="174">
        <v>12238</v>
      </c>
      <c r="D40" s="176">
        <f t="shared" si="2"/>
        <v>-0.2980785775738457</v>
      </c>
      <c r="E40" s="174">
        <v>1851</v>
      </c>
      <c r="F40" s="176">
        <f t="shared" si="3"/>
        <v>-0.31393624907338769</v>
      </c>
      <c r="G40" s="172" t="s">
        <v>224</v>
      </c>
      <c r="H40" s="172" t="s">
        <v>224</v>
      </c>
      <c r="I40" s="142"/>
    </row>
    <row r="41" spans="1:9" x14ac:dyDescent="0.35">
      <c r="A41" s="172"/>
      <c r="B41" s="173">
        <v>1935</v>
      </c>
      <c r="C41" s="174">
        <v>11306</v>
      </c>
      <c r="D41" s="176">
        <f t="shared" si="2"/>
        <v>-0.35153427014625754</v>
      </c>
      <c r="E41" s="174">
        <v>1694</v>
      </c>
      <c r="F41" s="176">
        <f t="shared" si="3"/>
        <v>-0.37212750185322463</v>
      </c>
      <c r="G41" s="172" t="s">
        <v>224</v>
      </c>
      <c r="H41" s="172" t="s">
        <v>224</v>
      </c>
      <c r="I41" s="142"/>
    </row>
    <row r="42" spans="1:9" x14ac:dyDescent="0.35">
      <c r="A42" s="172"/>
      <c r="B42" s="173">
        <v>1936</v>
      </c>
      <c r="C42" s="174">
        <v>10613</v>
      </c>
      <c r="D42" s="176">
        <f t="shared" si="2"/>
        <v>-0.39128190421565817</v>
      </c>
      <c r="E42" s="174">
        <v>1636</v>
      </c>
      <c r="F42" s="176">
        <f t="shared" si="3"/>
        <v>-0.39362490733876948</v>
      </c>
      <c r="G42" s="172" t="s">
        <v>224</v>
      </c>
      <c r="H42" s="172" t="s">
        <v>224</v>
      </c>
      <c r="I42" s="142"/>
    </row>
    <row r="43" spans="1:9" x14ac:dyDescent="0.35">
      <c r="A43" s="172"/>
      <c r="B43" s="173">
        <v>1937</v>
      </c>
      <c r="C43" s="174">
        <v>10562</v>
      </c>
      <c r="D43" s="176">
        <f t="shared" si="2"/>
        <v>-0.39420705477487811</v>
      </c>
      <c r="E43" s="174">
        <v>1593</v>
      </c>
      <c r="F43" s="176">
        <f t="shared" si="3"/>
        <v>-0.40956263899184581</v>
      </c>
      <c r="G43" s="172" t="s">
        <v>224</v>
      </c>
      <c r="H43" s="172" t="s">
        <v>224</v>
      </c>
      <c r="I43" s="142"/>
    </row>
    <row r="44" spans="1:9" x14ac:dyDescent="0.35">
      <c r="A44" s="172"/>
      <c r="B44" s="173">
        <v>1938</v>
      </c>
      <c r="C44" s="174">
        <v>11086</v>
      </c>
      <c r="D44" s="176">
        <f t="shared" si="2"/>
        <v>-0.36415256667622597</v>
      </c>
      <c r="E44" s="174">
        <v>1543</v>
      </c>
      <c r="F44" s="176">
        <f t="shared" si="3"/>
        <v>-0.42809488510007415</v>
      </c>
      <c r="G44" s="172" t="s">
        <v>224</v>
      </c>
      <c r="H44" s="172" t="s">
        <v>224</v>
      </c>
      <c r="I44" s="142"/>
    </row>
    <row r="45" spans="1:9" x14ac:dyDescent="0.35">
      <c r="A45" s="172"/>
      <c r="B45" s="143">
        <v>1939</v>
      </c>
      <c r="C45" s="177">
        <v>10326</v>
      </c>
      <c r="D45" s="176">
        <f t="shared" si="2"/>
        <v>-0.40774304559793517</v>
      </c>
      <c r="E45" s="174">
        <v>1350</v>
      </c>
      <c r="F45" s="176">
        <f t="shared" si="3"/>
        <v>-0.49962935507783546</v>
      </c>
      <c r="G45" s="172" t="s">
        <v>224</v>
      </c>
      <c r="H45" s="172" t="s">
        <v>224</v>
      </c>
      <c r="I45" s="142"/>
    </row>
    <row r="46" spans="1:9" x14ac:dyDescent="0.35">
      <c r="A46" s="172"/>
      <c r="B46" s="173">
        <v>1940</v>
      </c>
      <c r="C46" s="174">
        <v>9377</v>
      </c>
      <c r="D46" s="176">
        <f t="shared" si="2"/>
        <v>-0.46217378835675366</v>
      </c>
      <c r="E46" s="174">
        <v>1320</v>
      </c>
      <c r="F46" s="176">
        <f t="shared" si="3"/>
        <v>-0.5107487027427724</v>
      </c>
      <c r="G46" s="172" t="s">
        <v>224</v>
      </c>
      <c r="H46" s="172" t="s">
        <v>224</v>
      </c>
      <c r="I46" s="142"/>
    </row>
    <row r="47" spans="1:9" x14ac:dyDescent="0.35">
      <c r="A47" s="172"/>
      <c r="B47" s="173">
        <v>1941</v>
      </c>
      <c r="C47" s="174">
        <v>10635</v>
      </c>
      <c r="D47" s="176">
        <f t="shared" si="2"/>
        <v>-0.3900200745626613</v>
      </c>
      <c r="E47" s="174">
        <v>1337</v>
      </c>
      <c r="F47" s="176">
        <f t="shared" si="3"/>
        <v>-0.50444773906597484</v>
      </c>
      <c r="G47" s="172" t="s">
        <v>224</v>
      </c>
      <c r="H47" s="172" t="s">
        <v>224</v>
      </c>
      <c r="I47" s="142"/>
    </row>
    <row r="48" spans="1:9" x14ac:dyDescent="0.35">
      <c r="A48" s="172"/>
      <c r="B48" s="173">
        <v>1942</v>
      </c>
      <c r="C48" s="174">
        <v>12400</v>
      </c>
      <c r="D48" s="176">
        <f t="shared" si="2"/>
        <v>-0.28878692285632351</v>
      </c>
      <c r="E48" s="174">
        <v>1559</v>
      </c>
      <c r="F48" s="176">
        <f t="shared" si="3"/>
        <v>-0.42216456634544108</v>
      </c>
      <c r="G48" s="172" t="s">
        <v>224</v>
      </c>
      <c r="H48" s="172" t="s">
        <v>224</v>
      </c>
      <c r="I48" s="142"/>
    </row>
    <row r="49" spans="1:9" x14ac:dyDescent="0.35">
      <c r="A49" s="172"/>
      <c r="B49" s="173">
        <v>1943</v>
      </c>
      <c r="C49" s="174">
        <v>12790</v>
      </c>
      <c r="D49" s="176">
        <f t="shared" si="2"/>
        <v>-0.26641812446228852</v>
      </c>
      <c r="E49" s="174">
        <v>1560</v>
      </c>
      <c r="F49" s="176">
        <f t="shared" si="3"/>
        <v>-0.42179392142327649</v>
      </c>
      <c r="G49" s="172" t="s">
        <v>224</v>
      </c>
      <c r="H49" s="172" t="s">
        <v>224</v>
      </c>
      <c r="I49" s="142"/>
    </row>
    <row r="50" spans="1:9" x14ac:dyDescent="0.35">
      <c r="A50" s="172"/>
      <c r="B50" s="173">
        <v>1944</v>
      </c>
      <c r="C50" s="174">
        <v>12915</v>
      </c>
      <c r="D50" s="176">
        <f t="shared" si="2"/>
        <v>-0.25924863779753371</v>
      </c>
      <c r="E50" s="174">
        <v>1606</v>
      </c>
      <c r="F50" s="176">
        <f t="shared" si="3"/>
        <v>-0.40474425500370648</v>
      </c>
      <c r="G50" s="172" t="s">
        <v>224</v>
      </c>
      <c r="H50" s="172" t="s">
        <v>224</v>
      </c>
      <c r="I50" s="142"/>
    </row>
    <row r="51" spans="1:9" x14ac:dyDescent="0.35">
      <c r="A51" s="172"/>
      <c r="B51" s="173">
        <v>1945</v>
      </c>
      <c r="C51" s="174">
        <v>14708</v>
      </c>
      <c r="D51" s="176">
        <f t="shared" si="2"/>
        <v>-0.15640952107829079</v>
      </c>
      <c r="E51" s="174">
        <v>1955</v>
      </c>
      <c r="F51" s="176">
        <f t="shared" si="3"/>
        <v>-0.27538917716827277</v>
      </c>
      <c r="G51" s="172" t="s">
        <v>224</v>
      </c>
      <c r="H51" s="172" t="s">
        <v>224</v>
      </c>
      <c r="I51" s="142"/>
    </row>
    <row r="52" spans="1:9" x14ac:dyDescent="0.35">
      <c r="A52" s="172"/>
      <c r="B52" s="173">
        <v>1946</v>
      </c>
      <c r="C52" s="174">
        <v>15789</v>
      </c>
      <c r="D52" s="176">
        <f t="shared" si="2"/>
        <v>-9.4407800401491257E-2</v>
      </c>
      <c r="E52" s="174">
        <v>1983</v>
      </c>
      <c r="F52" s="176">
        <f t="shared" si="3"/>
        <v>-0.26501111934766491</v>
      </c>
      <c r="G52" s="172" t="s">
        <v>224</v>
      </c>
      <c r="H52" s="172" t="s">
        <v>224</v>
      </c>
      <c r="I52" s="142"/>
    </row>
    <row r="53" spans="1:9" x14ac:dyDescent="0.35">
      <c r="A53" s="172"/>
      <c r="B53" s="173">
        <v>1947</v>
      </c>
      <c r="C53" s="174">
        <v>17067</v>
      </c>
      <c r="D53" s="176">
        <f t="shared" si="2"/>
        <v>-2.1106968741038141E-2</v>
      </c>
      <c r="E53" s="174">
        <v>1889</v>
      </c>
      <c r="F53" s="176">
        <f t="shared" si="3"/>
        <v>-0.29985174203113418</v>
      </c>
      <c r="G53" s="172" t="s">
        <v>224</v>
      </c>
      <c r="H53" s="172" t="s">
        <v>224</v>
      </c>
      <c r="I53" s="142"/>
    </row>
    <row r="54" spans="1:9" x14ac:dyDescent="0.35">
      <c r="A54" s="172"/>
      <c r="B54" s="173">
        <v>1948</v>
      </c>
      <c r="C54" s="174">
        <v>19765</v>
      </c>
      <c r="D54" s="176">
        <f t="shared" si="2"/>
        <v>0.13363923143102954</v>
      </c>
      <c r="E54" s="174">
        <v>1902</v>
      </c>
      <c r="F54" s="176">
        <f t="shared" si="3"/>
        <v>-0.2950333580429948</v>
      </c>
      <c r="G54" s="172" t="s">
        <v>224</v>
      </c>
      <c r="H54" s="172" t="s">
        <v>224</v>
      </c>
      <c r="I54" s="142"/>
    </row>
    <row r="55" spans="1:9" x14ac:dyDescent="0.35">
      <c r="A55" s="172"/>
      <c r="B55" s="173">
        <v>1949</v>
      </c>
      <c r="C55" s="174">
        <v>19879</v>
      </c>
      <c r="D55" s="176">
        <f t="shared" si="2"/>
        <v>0.14017780326928592</v>
      </c>
      <c r="E55" s="174">
        <v>1835</v>
      </c>
      <c r="F55" s="176">
        <f t="shared" si="3"/>
        <v>-0.31986656782802075</v>
      </c>
      <c r="G55" s="172" t="s">
        <v>224</v>
      </c>
      <c r="H55" s="172" t="s">
        <v>224</v>
      </c>
      <c r="I55" s="142"/>
    </row>
    <row r="56" spans="1:9" x14ac:dyDescent="0.35">
      <c r="A56" s="172"/>
      <c r="B56" s="173">
        <v>1950</v>
      </c>
      <c r="C56" s="174">
        <v>20474</v>
      </c>
      <c r="D56" s="176">
        <f t="shared" si="2"/>
        <v>0.17430455979351878</v>
      </c>
      <c r="E56" s="174">
        <v>1781</v>
      </c>
      <c r="F56" s="176">
        <f t="shared" si="3"/>
        <v>-0.33988139362490732</v>
      </c>
      <c r="G56" s="172" t="s">
        <v>224</v>
      </c>
      <c r="H56" s="172" t="s">
        <v>224</v>
      </c>
      <c r="I56" s="142"/>
    </row>
    <row r="57" spans="1:9" x14ac:dyDescent="0.35">
      <c r="A57" s="172"/>
      <c r="B57" s="173">
        <v>1951</v>
      </c>
      <c r="C57" s="174">
        <v>21780</v>
      </c>
      <c r="D57" s="176">
        <f t="shared" si="2"/>
        <v>0.24921135646687698</v>
      </c>
      <c r="E57" s="174">
        <v>1851</v>
      </c>
      <c r="F57" s="176">
        <f t="shared" si="3"/>
        <v>-0.31393624907338769</v>
      </c>
      <c r="G57" s="172" t="s">
        <v>224</v>
      </c>
      <c r="H57" s="172" t="s">
        <v>224</v>
      </c>
      <c r="I57" s="142"/>
    </row>
    <row r="58" spans="1:9" x14ac:dyDescent="0.35">
      <c r="A58" s="172"/>
      <c r="B58" s="173">
        <v>1952</v>
      </c>
      <c r="C58" s="174">
        <v>23680</v>
      </c>
      <c r="D58" s="176">
        <f t="shared" si="2"/>
        <v>0.35818755377114997</v>
      </c>
      <c r="E58" s="174">
        <v>2089</v>
      </c>
      <c r="F58" s="176">
        <f t="shared" si="3"/>
        <v>-0.22572275759822091</v>
      </c>
      <c r="G58" s="172" t="s">
        <v>224</v>
      </c>
      <c r="H58" s="172" t="s">
        <v>224</v>
      </c>
      <c r="I58" s="142"/>
    </row>
    <row r="59" spans="1:9" x14ac:dyDescent="0.35">
      <c r="A59" s="172"/>
      <c r="B59" s="173">
        <v>1953</v>
      </c>
      <c r="C59" s="174">
        <v>23610</v>
      </c>
      <c r="D59" s="176">
        <f t="shared" si="2"/>
        <v>0.35417264123888731</v>
      </c>
      <c r="E59" s="174">
        <v>2152</v>
      </c>
      <c r="F59" s="176">
        <f t="shared" si="3"/>
        <v>-0.20237212750185324</v>
      </c>
      <c r="G59" s="172" t="s">
        <v>224</v>
      </c>
      <c r="H59" s="172" t="s">
        <v>224</v>
      </c>
      <c r="I59" s="142"/>
    </row>
    <row r="60" spans="1:9" x14ac:dyDescent="0.35">
      <c r="A60" s="172"/>
      <c r="B60" s="173">
        <v>1954</v>
      </c>
      <c r="C60" s="174">
        <v>22421</v>
      </c>
      <c r="D60" s="176">
        <f t="shared" si="2"/>
        <v>0.2859764840837396</v>
      </c>
      <c r="E60" s="174">
        <v>2169</v>
      </c>
      <c r="F60" s="176">
        <f t="shared" si="3"/>
        <v>-0.1960711638250556</v>
      </c>
      <c r="G60" s="172" t="s">
        <v>224</v>
      </c>
      <c r="H60" s="172" t="s">
        <v>224</v>
      </c>
      <c r="I60" s="142"/>
    </row>
    <row r="61" spans="1:9" x14ac:dyDescent="0.35">
      <c r="A61" s="172"/>
      <c r="B61" s="173">
        <v>1955</v>
      </c>
      <c r="C61" s="174">
        <v>21134</v>
      </c>
      <c r="D61" s="176">
        <f t="shared" si="2"/>
        <v>0.21215944938342415</v>
      </c>
      <c r="E61" s="174">
        <v>2176</v>
      </c>
      <c r="F61" s="176">
        <f t="shared" si="3"/>
        <v>-0.19347664936990364</v>
      </c>
      <c r="G61" s="172" t="s">
        <v>224</v>
      </c>
      <c r="H61" s="172" t="s">
        <v>224</v>
      </c>
      <c r="I61" s="142"/>
    </row>
    <row r="62" spans="1:9" x14ac:dyDescent="0.35">
      <c r="A62" s="172"/>
      <c r="B62" s="173">
        <v>1956</v>
      </c>
      <c r="C62" s="174">
        <v>20807</v>
      </c>
      <c r="D62" s="176">
        <f t="shared" si="2"/>
        <v>0.19340407226842557</v>
      </c>
      <c r="E62" s="174">
        <v>2268</v>
      </c>
      <c r="F62" s="176">
        <f t="shared" si="3"/>
        <v>-0.15937731653076354</v>
      </c>
      <c r="G62" s="172" t="s">
        <v>224</v>
      </c>
      <c r="H62" s="172" t="s">
        <v>224</v>
      </c>
      <c r="I62" s="142"/>
    </row>
    <row r="63" spans="1:9" x14ac:dyDescent="0.35">
      <c r="A63" s="172"/>
      <c r="B63" s="173">
        <v>1957</v>
      </c>
      <c r="C63" s="174">
        <v>22602</v>
      </c>
      <c r="D63" s="176">
        <f t="shared" si="2"/>
        <v>0.29635790077430457</v>
      </c>
      <c r="E63" s="174">
        <v>2435</v>
      </c>
      <c r="F63" s="176">
        <f t="shared" si="3"/>
        <v>-9.7479614529280945E-2</v>
      </c>
      <c r="G63" s="172" t="s">
        <v>224</v>
      </c>
      <c r="H63" s="172" t="s">
        <v>224</v>
      </c>
      <c r="I63" s="142"/>
    </row>
    <row r="64" spans="1:9" x14ac:dyDescent="0.35">
      <c r="A64" s="172"/>
      <c r="B64" s="173">
        <v>1958</v>
      </c>
      <c r="C64" s="174">
        <v>25379</v>
      </c>
      <c r="D64" s="176">
        <f t="shared" si="2"/>
        <v>0.45563521651849725</v>
      </c>
      <c r="E64" s="174">
        <v>2672</v>
      </c>
      <c r="F64" s="176">
        <f t="shared" si="3"/>
        <v>-9.6367679762787255E-3</v>
      </c>
      <c r="G64" s="172" t="s">
        <v>224</v>
      </c>
      <c r="H64" s="172" t="s">
        <v>224</v>
      </c>
      <c r="I64" s="142"/>
    </row>
    <row r="65" spans="1:9" x14ac:dyDescent="0.35">
      <c r="A65" s="172"/>
      <c r="B65" s="173">
        <v>1959</v>
      </c>
      <c r="C65" s="174">
        <v>26623</v>
      </c>
      <c r="D65" s="176">
        <f t="shared" si="2"/>
        <v>0.52698594780613706</v>
      </c>
      <c r="E65" s="174">
        <v>2866</v>
      </c>
      <c r="F65" s="176">
        <f t="shared" si="3"/>
        <v>6.2268346923647147E-2</v>
      </c>
      <c r="G65" s="172" t="s">
        <v>224</v>
      </c>
      <c r="H65" s="172" t="s">
        <v>224</v>
      </c>
      <c r="I65" s="142"/>
    </row>
    <row r="66" spans="1:9" x14ac:dyDescent="0.35">
      <c r="A66" s="172"/>
      <c r="B66" s="173">
        <v>1960</v>
      </c>
      <c r="C66" s="174">
        <v>27099</v>
      </c>
      <c r="D66" s="176">
        <f t="shared" si="2"/>
        <v>0.55428735302552334</v>
      </c>
      <c r="E66" s="174">
        <v>2821</v>
      </c>
      <c r="F66" s="176">
        <f t="shared" si="3"/>
        <v>4.558932542624166E-2</v>
      </c>
      <c r="G66" s="172" t="s">
        <v>224</v>
      </c>
      <c r="H66" s="172" t="s">
        <v>224</v>
      </c>
      <c r="I66" s="142"/>
    </row>
    <row r="67" spans="1:9" x14ac:dyDescent="0.35">
      <c r="A67" s="172"/>
      <c r="B67" s="173">
        <v>1961</v>
      </c>
      <c r="C67" s="174">
        <v>29025</v>
      </c>
      <c r="D67" s="176">
        <f t="shared" si="2"/>
        <v>0.66475480355606542</v>
      </c>
      <c r="E67" s="174">
        <v>2997</v>
      </c>
      <c r="F67" s="176">
        <f t="shared" si="3"/>
        <v>0.11082283172720533</v>
      </c>
      <c r="G67" s="172" t="s">
        <v>224</v>
      </c>
      <c r="H67" s="172" t="s">
        <v>224</v>
      </c>
      <c r="I67" s="142"/>
    </row>
    <row r="68" spans="1:9" x14ac:dyDescent="0.35">
      <c r="A68" s="172"/>
      <c r="B68" s="173">
        <v>1962</v>
      </c>
      <c r="C68" s="174">
        <v>31063</v>
      </c>
      <c r="D68" s="176">
        <f t="shared" si="2"/>
        <v>0.78164611413822771</v>
      </c>
      <c r="E68" s="174">
        <v>3238</v>
      </c>
      <c r="F68" s="176">
        <f t="shared" si="3"/>
        <v>0.20014825796886582</v>
      </c>
      <c r="G68" s="172" t="s">
        <v>224</v>
      </c>
      <c r="H68" s="172" t="s">
        <v>224</v>
      </c>
      <c r="I68" s="142"/>
    </row>
    <row r="69" spans="1:9" x14ac:dyDescent="0.35">
      <c r="A69" s="172"/>
      <c r="B69" s="173">
        <v>1963</v>
      </c>
      <c r="C69" s="174">
        <v>30896</v>
      </c>
      <c r="D69" s="176">
        <f t="shared" si="2"/>
        <v>0.77206767995411529</v>
      </c>
      <c r="E69" s="174">
        <v>3504</v>
      </c>
      <c r="F69" s="176">
        <f t="shared" si="3"/>
        <v>0.2987398072646405</v>
      </c>
      <c r="G69" s="172" t="s">
        <v>224</v>
      </c>
      <c r="H69" s="172" t="s">
        <v>224</v>
      </c>
      <c r="I69" s="142"/>
    </row>
    <row r="70" spans="1:9" x14ac:dyDescent="0.35">
      <c r="A70" s="172"/>
      <c r="B70" s="173">
        <v>1964</v>
      </c>
      <c r="C70" s="174">
        <v>29600</v>
      </c>
      <c r="D70" s="176">
        <f t="shared" si="2"/>
        <v>0.69773444221393743</v>
      </c>
      <c r="E70" s="174">
        <v>3250</v>
      </c>
      <c r="F70" s="176">
        <f t="shared" si="3"/>
        <v>0.20459599703484063</v>
      </c>
      <c r="G70" s="172" t="s">
        <v>224</v>
      </c>
      <c r="H70" s="172" t="s">
        <v>224</v>
      </c>
      <c r="I70" s="142"/>
    </row>
    <row r="71" spans="1:9" x14ac:dyDescent="0.35">
      <c r="A71" s="172"/>
      <c r="B71" s="173">
        <v>1965</v>
      </c>
      <c r="C71" s="174">
        <v>30421</v>
      </c>
      <c r="D71" s="176">
        <f t="shared" ref="D71:D102" si="4">(C71-C$6)/C$6</f>
        <v>0.74482363062804702</v>
      </c>
      <c r="E71" s="174">
        <v>3381</v>
      </c>
      <c r="F71" s="176">
        <f t="shared" ref="F71:F102" si="5">(E71-E$6)/E$6</f>
        <v>0.25315048183839883</v>
      </c>
      <c r="G71" s="172" t="s">
        <v>224</v>
      </c>
      <c r="H71" s="172" t="s">
        <v>224</v>
      </c>
      <c r="I71" s="142"/>
    </row>
    <row r="72" spans="1:9" x14ac:dyDescent="0.35">
      <c r="A72" s="172"/>
      <c r="B72" s="173">
        <v>1966</v>
      </c>
      <c r="C72" s="174">
        <v>33086</v>
      </c>
      <c r="D72" s="176">
        <f t="shared" si="4"/>
        <v>0.89767708632061949</v>
      </c>
      <c r="E72" s="174">
        <v>3858</v>
      </c>
      <c r="F72" s="176">
        <f t="shared" si="5"/>
        <v>0.42994810971089698</v>
      </c>
      <c r="G72" s="172" t="s">
        <v>224</v>
      </c>
      <c r="H72" s="172" t="s">
        <v>224</v>
      </c>
      <c r="I72" s="142"/>
    </row>
    <row r="73" spans="1:9" x14ac:dyDescent="0.35">
      <c r="A73" s="172"/>
      <c r="B73" s="173">
        <v>1967</v>
      </c>
      <c r="C73" s="174">
        <v>35009</v>
      </c>
      <c r="D73" s="176">
        <f t="shared" si="4"/>
        <v>1.0079724691712073</v>
      </c>
      <c r="E73" s="174">
        <v>4238</v>
      </c>
      <c r="F73" s="176">
        <f t="shared" si="5"/>
        <v>0.57079318013343217</v>
      </c>
      <c r="G73" s="172" t="s">
        <v>224</v>
      </c>
      <c r="H73" s="172" t="s">
        <v>224</v>
      </c>
      <c r="I73" s="142"/>
    </row>
    <row r="74" spans="1:9" x14ac:dyDescent="0.35">
      <c r="A74" s="172"/>
      <c r="B74" s="173">
        <v>1968</v>
      </c>
      <c r="C74" s="174">
        <v>32461</v>
      </c>
      <c r="D74" s="176">
        <f t="shared" si="4"/>
        <v>0.86182965299684544</v>
      </c>
      <c r="E74" s="174">
        <v>4541</v>
      </c>
      <c r="F74" s="176">
        <f t="shared" si="5"/>
        <v>0.68309859154929575</v>
      </c>
      <c r="G74" s="172" t="s">
        <v>224</v>
      </c>
      <c r="H74" s="172" t="s">
        <v>224</v>
      </c>
      <c r="I74" s="142"/>
    </row>
    <row r="75" spans="1:9" x14ac:dyDescent="0.35">
      <c r="A75" s="172"/>
      <c r="B75" s="173">
        <v>1969</v>
      </c>
      <c r="C75" s="174">
        <v>34667</v>
      </c>
      <c r="D75" s="176">
        <f t="shared" si="4"/>
        <v>0.98835675365643816</v>
      </c>
      <c r="E75" s="174">
        <v>4834</v>
      </c>
      <c r="F75" s="176">
        <f t="shared" si="5"/>
        <v>0.79169755374351369</v>
      </c>
      <c r="G75" s="172" t="s">
        <v>224</v>
      </c>
      <c r="H75" s="172" t="s">
        <v>224</v>
      </c>
      <c r="I75" s="142"/>
    </row>
    <row r="76" spans="1:9" x14ac:dyDescent="0.35">
      <c r="A76" s="172"/>
      <c r="B76" s="173">
        <v>1970</v>
      </c>
      <c r="C76" s="174">
        <v>39028</v>
      </c>
      <c r="D76" s="176">
        <f t="shared" si="4"/>
        <v>1.2384858044164038</v>
      </c>
      <c r="E76" s="174">
        <v>5003</v>
      </c>
      <c r="F76" s="176">
        <f t="shared" si="5"/>
        <v>0.85433654558932548</v>
      </c>
      <c r="G76" s="172" t="s">
        <v>224</v>
      </c>
      <c r="H76" s="172" t="s">
        <v>224</v>
      </c>
      <c r="I76" s="142"/>
    </row>
    <row r="77" spans="1:9" x14ac:dyDescent="0.35">
      <c r="A77" s="172"/>
      <c r="B77" s="173">
        <v>1971</v>
      </c>
      <c r="C77" s="174">
        <v>39708</v>
      </c>
      <c r="D77" s="176">
        <f t="shared" si="4"/>
        <v>1.27748781187267</v>
      </c>
      <c r="E77" s="174">
        <v>5338</v>
      </c>
      <c r="F77" s="176">
        <f t="shared" si="5"/>
        <v>0.9785025945144552</v>
      </c>
      <c r="G77" s="172" t="s">
        <v>224</v>
      </c>
      <c r="H77" s="172" t="s">
        <v>224</v>
      </c>
      <c r="I77" s="142"/>
    </row>
    <row r="78" spans="1:9" x14ac:dyDescent="0.35">
      <c r="A78" s="172"/>
      <c r="B78" s="173">
        <v>1972</v>
      </c>
      <c r="C78" s="174">
        <v>38328</v>
      </c>
      <c r="D78" s="176">
        <f t="shared" si="4"/>
        <v>1.1983366790937768</v>
      </c>
      <c r="E78" s="174">
        <v>5220</v>
      </c>
      <c r="F78" s="176">
        <f t="shared" si="5"/>
        <v>0.9347664936990363</v>
      </c>
      <c r="G78" s="172" t="s">
        <v>224</v>
      </c>
      <c r="H78" s="172" t="s">
        <v>224</v>
      </c>
      <c r="I78" s="142"/>
    </row>
    <row r="79" spans="1:9" x14ac:dyDescent="0.35">
      <c r="A79" s="172"/>
      <c r="B79" s="173">
        <v>1973</v>
      </c>
      <c r="C79" s="174">
        <v>36774</v>
      </c>
      <c r="D79" s="176">
        <f t="shared" si="4"/>
        <v>1.1092056208775452</v>
      </c>
      <c r="E79" s="174">
        <v>4810</v>
      </c>
      <c r="F79" s="176">
        <f t="shared" si="5"/>
        <v>0.78280207561156412</v>
      </c>
      <c r="G79" s="172" t="s">
        <v>224</v>
      </c>
      <c r="H79" s="172" t="s">
        <v>224</v>
      </c>
      <c r="I79" s="142"/>
    </row>
    <row r="80" spans="1:9" x14ac:dyDescent="0.35">
      <c r="A80" s="172"/>
      <c r="B80" s="173">
        <v>1974</v>
      </c>
      <c r="C80" s="174">
        <v>36867</v>
      </c>
      <c r="D80" s="176">
        <f t="shared" si="4"/>
        <v>1.1145397189561228</v>
      </c>
      <c r="E80" s="174">
        <v>4689</v>
      </c>
      <c r="F80" s="176">
        <f t="shared" si="5"/>
        <v>0.73795404002965159</v>
      </c>
      <c r="G80" s="172" t="s">
        <v>224</v>
      </c>
      <c r="H80" s="172" t="s">
        <v>224</v>
      </c>
      <c r="I80" s="142"/>
    </row>
    <row r="81" spans="1:9" x14ac:dyDescent="0.35">
      <c r="A81" s="172"/>
      <c r="B81" s="173">
        <v>1975</v>
      </c>
      <c r="C81" s="174">
        <v>39820</v>
      </c>
      <c r="D81" s="176">
        <f t="shared" si="4"/>
        <v>1.2839116719242902</v>
      </c>
      <c r="E81" s="174">
        <v>4951</v>
      </c>
      <c r="F81" s="176">
        <f t="shared" si="5"/>
        <v>0.83506300963676794</v>
      </c>
      <c r="G81" s="172" t="s">
        <v>224</v>
      </c>
      <c r="H81" s="172" t="s">
        <v>224</v>
      </c>
      <c r="I81" s="142"/>
    </row>
    <row r="82" spans="1:9" x14ac:dyDescent="0.35">
      <c r="A82" s="172"/>
      <c r="B82" s="173">
        <v>1976</v>
      </c>
      <c r="C82" s="174">
        <v>41443</v>
      </c>
      <c r="D82" s="176">
        <f t="shared" si="4"/>
        <v>1.3770002867794666</v>
      </c>
      <c r="E82" s="174">
        <v>4884</v>
      </c>
      <c r="F82" s="176">
        <f t="shared" si="5"/>
        <v>0.81022979985174204</v>
      </c>
      <c r="G82" s="172" t="s">
        <v>224</v>
      </c>
      <c r="H82" s="172" t="s">
        <v>224</v>
      </c>
      <c r="I82" s="142"/>
    </row>
    <row r="83" spans="1:9" x14ac:dyDescent="0.35">
      <c r="A83" s="172"/>
      <c r="B83" s="173">
        <v>1977</v>
      </c>
      <c r="C83" s="174">
        <v>41570</v>
      </c>
      <c r="D83" s="176">
        <f t="shared" si="4"/>
        <v>1.3842844852308576</v>
      </c>
      <c r="E83" s="174">
        <v>4871</v>
      </c>
      <c r="F83" s="176">
        <f t="shared" si="5"/>
        <v>0.80541141586360265</v>
      </c>
      <c r="G83" s="172" t="s">
        <v>224</v>
      </c>
      <c r="H83" s="172" t="s">
        <v>224</v>
      </c>
      <c r="I83" s="142"/>
    </row>
    <row r="84" spans="1:9" x14ac:dyDescent="0.35">
      <c r="A84" s="172"/>
      <c r="B84" s="173">
        <v>1978</v>
      </c>
      <c r="C84" s="174">
        <v>41796</v>
      </c>
      <c r="D84" s="176">
        <f t="shared" si="4"/>
        <v>1.3972469171207342</v>
      </c>
      <c r="E84" s="174">
        <v>5062</v>
      </c>
      <c r="F84" s="176">
        <f t="shared" si="5"/>
        <v>0.87620459599703482</v>
      </c>
      <c r="G84" s="172" t="s">
        <v>224</v>
      </c>
      <c r="H84" s="172" t="s">
        <v>224</v>
      </c>
      <c r="I84" s="142"/>
    </row>
    <row r="85" spans="1:9" x14ac:dyDescent="0.35">
      <c r="A85" s="172"/>
      <c r="B85" s="173">
        <v>1979</v>
      </c>
      <c r="C85" s="174">
        <v>42220</v>
      </c>
      <c r="D85" s="176">
        <f t="shared" si="4"/>
        <v>1.4215658158875824</v>
      </c>
      <c r="E85" s="174">
        <v>4585</v>
      </c>
      <c r="F85" s="176">
        <f t="shared" si="5"/>
        <v>0.69940696812453673</v>
      </c>
      <c r="G85" s="172" t="s">
        <v>224</v>
      </c>
      <c r="H85" s="172" t="s">
        <v>224</v>
      </c>
      <c r="I85" s="142"/>
    </row>
    <row r="86" spans="1:9" x14ac:dyDescent="0.35">
      <c r="A86" s="172"/>
      <c r="B86" s="173">
        <v>1980</v>
      </c>
      <c r="C86" s="174">
        <v>42264</v>
      </c>
      <c r="D86" s="176">
        <f t="shared" si="4"/>
        <v>1.4240894751935762</v>
      </c>
      <c r="E86" s="174">
        <v>4860</v>
      </c>
      <c r="F86" s="176">
        <f t="shared" si="5"/>
        <v>0.80133432171979246</v>
      </c>
      <c r="G86" s="172" t="s">
        <v>224</v>
      </c>
      <c r="H86" s="172" t="s">
        <v>224</v>
      </c>
      <c r="I86" s="142"/>
    </row>
    <row r="87" spans="1:9" x14ac:dyDescent="0.35">
      <c r="A87" s="172"/>
      <c r="B87" s="173">
        <v>1981</v>
      </c>
      <c r="C87" s="174">
        <v>43311</v>
      </c>
      <c r="D87" s="176">
        <f t="shared" si="4"/>
        <v>1.4841410954975625</v>
      </c>
      <c r="E87" s="174">
        <v>4518</v>
      </c>
      <c r="F87" s="176">
        <f t="shared" si="5"/>
        <v>0.67457375833951072</v>
      </c>
      <c r="G87" s="172" t="s">
        <v>224</v>
      </c>
      <c r="H87" s="172" t="s">
        <v>224</v>
      </c>
      <c r="I87" s="142"/>
    </row>
    <row r="88" spans="1:9" x14ac:dyDescent="0.35">
      <c r="A88" s="172"/>
      <c r="B88" s="173">
        <v>1982</v>
      </c>
      <c r="C88" s="174">
        <v>43707</v>
      </c>
      <c r="D88" s="176">
        <f t="shared" si="4"/>
        <v>1.5068540292515056</v>
      </c>
      <c r="E88" s="174">
        <v>4891</v>
      </c>
      <c r="F88" s="176">
        <f t="shared" si="5"/>
        <v>0.81282431430689395</v>
      </c>
      <c r="G88" s="172" t="s">
        <v>224</v>
      </c>
      <c r="H88" s="172" t="s">
        <v>224</v>
      </c>
      <c r="I88" s="142"/>
    </row>
    <row r="89" spans="1:9" x14ac:dyDescent="0.35">
      <c r="A89" s="172"/>
      <c r="B89" s="173">
        <v>1983</v>
      </c>
      <c r="C89" s="174">
        <v>43462</v>
      </c>
      <c r="D89" s="176">
        <f t="shared" si="4"/>
        <v>1.4928018353885861</v>
      </c>
      <c r="E89" s="174">
        <v>5052</v>
      </c>
      <c r="F89" s="176">
        <f t="shared" si="5"/>
        <v>0.87249814677538917</v>
      </c>
      <c r="G89" s="172" t="s">
        <v>224</v>
      </c>
      <c r="H89" s="172" t="s">
        <v>224</v>
      </c>
      <c r="I89" s="142"/>
    </row>
    <row r="90" spans="1:9" x14ac:dyDescent="0.35">
      <c r="A90" s="172"/>
      <c r="B90" s="173">
        <v>1984</v>
      </c>
      <c r="C90" s="174">
        <v>43295</v>
      </c>
      <c r="D90" s="176">
        <f t="shared" si="4"/>
        <v>1.4832234012044738</v>
      </c>
      <c r="E90" s="174">
        <v>4753</v>
      </c>
      <c r="F90" s="176">
        <f t="shared" si="5"/>
        <v>0.76167531504818387</v>
      </c>
      <c r="G90" s="172" t="s">
        <v>224</v>
      </c>
      <c r="H90" s="172" t="s">
        <v>224</v>
      </c>
      <c r="I90" s="142"/>
    </row>
    <row r="91" spans="1:9" x14ac:dyDescent="0.35">
      <c r="A91" s="172"/>
      <c r="B91" s="173">
        <v>1985</v>
      </c>
      <c r="C91" s="174">
        <v>46233</v>
      </c>
      <c r="D91" s="176">
        <f t="shared" si="4"/>
        <v>1.6517350157728707</v>
      </c>
      <c r="E91" s="174">
        <v>5273</v>
      </c>
      <c r="F91" s="176">
        <f t="shared" si="5"/>
        <v>0.95441067457375839</v>
      </c>
      <c r="G91" s="172" t="s">
        <v>224</v>
      </c>
      <c r="H91" s="172" t="s">
        <v>224</v>
      </c>
      <c r="I91" s="142"/>
    </row>
    <row r="92" spans="1:9" x14ac:dyDescent="0.35">
      <c r="A92" s="172"/>
      <c r="B92" s="173">
        <v>1986</v>
      </c>
      <c r="C92" s="174">
        <v>46770</v>
      </c>
      <c r="D92" s="176">
        <f t="shared" si="4"/>
        <v>1.6825351304846572</v>
      </c>
      <c r="E92" s="174">
        <v>5587</v>
      </c>
      <c r="F92" s="176">
        <f t="shared" si="5"/>
        <v>1.0707931801334323</v>
      </c>
      <c r="G92" s="172" t="s">
        <v>224</v>
      </c>
      <c r="H92" s="172" t="s">
        <v>224</v>
      </c>
      <c r="I92" s="142"/>
    </row>
    <row r="93" spans="1:9" x14ac:dyDescent="0.35">
      <c r="A93" s="172"/>
      <c r="B93" s="173">
        <v>1987</v>
      </c>
      <c r="C93" s="174">
        <v>48426</v>
      </c>
      <c r="D93" s="176">
        <f t="shared" si="4"/>
        <v>1.777516489819329</v>
      </c>
      <c r="E93" s="174">
        <v>5446</v>
      </c>
      <c r="F93" s="176">
        <f t="shared" si="5"/>
        <v>1.0185322461082282</v>
      </c>
      <c r="G93" s="172" t="s">
        <v>224</v>
      </c>
      <c r="H93" s="172" t="s">
        <v>224</v>
      </c>
      <c r="I93" s="142"/>
    </row>
    <row r="94" spans="1:9" x14ac:dyDescent="0.35">
      <c r="A94" s="172"/>
      <c r="B94" s="173">
        <v>1988</v>
      </c>
      <c r="C94" s="174">
        <v>48872</v>
      </c>
      <c r="D94" s="176">
        <f t="shared" si="4"/>
        <v>1.803097218239174</v>
      </c>
      <c r="E94" s="174">
        <v>5229</v>
      </c>
      <c r="F94" s="176">
        <f t="shared" si="5"/>
        <v>0.93810229799851741</v>
      </c>
      <c r="G94" s="172" t="s">
        <v>224</v>
      </c>
      <c r="H94" s="172" t="s">
        <v>224</v>
      </c>
      <c r="I94" s="142"/>
    </row>
    <row r="95" spans="1:9" x14ac:dyDescent="0.35">
      <c r="A95" s="172"/>
      <c r="B95" s="173">
        <v>1989</v>
      </c>
      <c r="C95" s="174">
        <v>48500</v>
      </c>
      <c r="D95" s="176">
        <f t="shared" si="4"/>
        <v>1.7817608259248638</v>
      </c>
      <c r="E95" s="174">
        <v>4986</v>
      </c>
      <c r="F95" s="176">
        <f t="shared" si="5"/>
        <v>0.84803558191252781</v>
      </c>
      <c r="G95" s="172" t="s">
        <v>224</v>
      </c>
      <c r="H95" s="172" t="s">
        <v>224</v>
      </c>
      <c r="I95" s="142"/>
    </row>
    <row r="96" spans="1:9" x14ac:dyDescent="0.35">
      <c r="A96" s="172"/>
      <c r="B96" s="173">
        <v>1990</v>
      </c>
      <c r="C96" s="174">
        <v>44975</v>
      </c>
      <c r="D96" s="176">
        <f t="shared" si="4"/>
        <v>1.5795813019787783</v>
      </c>
      <c r="E96" s="174">
        <v>4724</v>
      </c>
      <c r="F96" s="176">
        <f t="shared" si="5"/>
        <v>0.75092661230541147</v>
      </c>
      <c r="G96" s="172" t="s">
        <v>224</v>
      </c>
      <c r="H96" s="172" t="s">
        <v>224</v>
      </c>
      <c r="I96" s="142"/>
    </row>
    <row r="97" spans="1:28" x14ac:dyDescent="0.35">
      <c r="A97" s="172"/>
      <c r="B97" s="173">
        <v>1991</v>
      </c>
      <c r="C97" s="174">
        <v>44809</v>
      </c>
      <c r="D97" s="176">
        <f t="shared" si="4"/>
        <v>1.5700602236879839</v>
      </c>
      <c r="E97" s="174">
        <v>4839</v>
      </c>
      <c r="F97" s="176">
        <f t="shared" si="5"/>
        <v>0.79355077835433652</v>
      </c>
      <c r="G97" s="172" t="s">
        <v>224</v>
      </c>
      <c r="H97" s="172" t="s">
        <v>224</v>
      </c>
      <c r="I97" s="142"/>
    </row>
    <row r="98" spans="1:28" x14ac:dyDescent="0.35">
      <c r="A98" s="172"/>
      <c r="B98" s="173">
        <v>1992</v>
      </c>
      <c r="C98" s="174">
        <v>44719</v>
      </c>
      <c r="D98" s="176">
        <f t="shared" si="4"/>
        <v>1.5648981932893604</v>
      </c>
      <c r="E98" s="174">
        <v>5257</v>
      </c>
      <c r="F98" s="176">
        <f t="shared" si="5"/>
        <v>0.94848035581912526</v>
      </c>
      <c r="G98" s="172" t="s">
        <v>224</v>
      </c>
      <c r="H98" s="172" t="s">
        <v>224</v>
      </c>
      <c r="I98" s="142"/>
    </row>
    <row r="99" spans="1:28" x14ac:dyDescent="0.35">
      <c r="A99" s="172"/>
      <c r="B99" s="173">
        <v>1993</v>
      </c>
      <c r="C99" s="174">
        <v>44552</v>
      </c>
      <c r="D99" s="176">
        <f t="shared" si="4"/>
        <v>1.5553197591052481</v>
      </c>
      <c r="E99" s="174">
        <v>5637</v>
      </c>
      <c r="F99" s="176">
        <f t="shared" si="5"/>
        <v>1.0893254262416605</v>
      </c>
      <c r="G99" s="172" t="s">
        <v>224</v>
      </c>
      <c r="H99" s="172" t="s">
        <v>224</v>
      </c>
      <c r="I99" s="142"/>
    </row>
    <row r="100" spans="1:28" x14ac:dyDescent="0.35">
      <c r="A100" s="172"/>
      <c r="B100" s="173">
        <v>1994</v>
      </c>
      <c r="C100" s="174">
        <v>48621</v>
      </c>
      <c r="D100" s="176">
        <f t="shared" si="4"/>
        <v>1.7887008890163465</v>
      </c>
      <c r="E100" s="174">
        <v>5585</v>
      </c>
      <c r="F100" s="176">
        <f t="shared" si="5"/>
        <v>1.070051890289103</v>
      </c>
      <c r="G100" s="172" t="s">
        <v>224</v>
      </c>
      <c r="H100" s="172" t="s">
        <v>224</v>
      </c>
      <c r="I100" s="142"/>
    </row>
    <row r="101" spans="1:28" x14ac:dyDescent="0.35">
      <c r="A101" s="172"/>
      <c r="B101" s="173">
        <v>1995</v>
      </c>
      <c r="C101" s="174">
        <v>50962</v>
      </c>
      <c r="D101" s="176">
        <f t="shared" si="4"/>
        <v>1.9229710352738745</v>
      </c>
      <c r="E101" s="174">
        <v>5626</v>
      </c>
      <c r="F101" s="176">
        <f t="shared" si="5"/>
        <v>1.0852483320978503</v>
      </c>
      <c r="G101" s="172" t="s">
        <v>224</v>
      </c>
      <c r="H101" s="172" t="s">
        <v>224</v>
      </c>
      <c r="I101" s="142"/>
    </row>
    <row r="102" spans="1:28" x14ac:dyDescent="0.35">
      <c r="A102" s="172"/>
      <c r="B102" s="173">
        <v>1996</v>
      </c>
      <c r="C102" s="174">
        <v>55281</v>
      </c>
      <c r="D102" s="176">
        <f t="shared" si="4"/>
        <v>2.1706911385144823</v>
      </c>
      <c r="E102" s="174">
        <v>5993</v>
      </c>
      <c r="F102" s="176">
        <f t="shared" si="5"/>
        <v>1.2212750185322461</v>
      </c>
      <c r="G102" s="172" t="s">
        <v>224</v>
      </c>
      <c r="H102" s="172" t="s">
        <v>224</v>
      </c>
      <c r="I102" s="142"/>
    </row>
    <row r="103" spans="1:28" x14ac:dyDescent="0.35">
      <c r="A103" s="172"/>
      <c r="B103" s="173">
        <v>1997</v>
      </c>
      <c r="C103" s="174">
        <v>61114</v>
      </c>
      <c r="D103" s="176">
        <f t="shared" ref="D103:D122" si="6">(C103-C$6)/C$6</f>
        <v>2.5052480642386006</v>
      </c>
      <c r="E103" s="174">
        <v>6059</v>
      </c>
      <c r="F103" s="176">
        <f t="shared" ref="F103:F123" si="7">(E103-E$6)/E$6</f>
        <v>1.2457375833951074</v>
      </c>
      <c r="G103" s="172" t="s">
        <v>224</v>
      </c>
      <c r="H103" s="172" t="s">
        <v>224</v>
      </c>
      <c r="I103" s="142"/>
    </row>
    <row r="104" spans="1:28" x14ac:dyDescent="0.35">
      <c r="A104" s="172"/>
      <c r="B104" s="173">
        <v>1998</v>
      </c>
      <c r="C104" s="174">
        <v>65298</v>
      </c>
      <c r="D104" s="176">
        <f t="shared" si="6"/>
        <v>2.7452251218812731</v>
      </c>
      <c r="E104" s="174">
        <v>6029</v>
      </c>
      <c r="F104" s="176">
        <f t="shared" si="7"/>
        <v>1.2346182357301705</v>
      </c>
      <c r="G104" s="172" t="s">
        <v>224</v>
      </c>
      <c r="H104" s="172" t="s">
        <v>224</v>
      </c>
      <c r="I104" s="142"/>
    </row>
    <row r="105" spans="1:28" x14ac:dyDescent="0.35">
      <c r="A105" s="172"/>
      <c r="B105" s="173">
        <v>1999</v>
      </c>
      <c r="C105" s="174">
        <v>64771</v>
      </c>
      <c r="D105" s="176">
        <f t="shared" si="6"/>
        <v>2.714998566102667</v>
      </c>
      <c r="E105" s="174">
        <v>5975</v>
      </c>
      <c r="F105" s="176">
        <f t="shared" si="7"/>
        <v>1.2146034099332839</v>
      </c>
      <c r="G105" s="172" t="s">
        <v>224</v>
      </c>
      <c r="H105" s="172" t="s">
        <v>224</v>
      </c>
      <c r="I105" s="142"/>
      <c r="J105" s="49"/>
      <c r="K105" s="49"/>
    </row>
    <row r="106" spans="1:28" x14ac:dyDescent="0.35">
      <c r="A106" s="172"/>
      <c r="B106" s="173">
        <v>2000</v>
      </c>
      <c r="C106" s="174">
        <v>64602</v>
      </c>
      <c r="D106" s="176">
        <f t="shared" si="6"/>
        <v>2.7053054201319187</v>
      </c>
      <c r="E106" s="174">
        <v>5883</v>
      </c>
      <c r="F106" s="176">
        <f t="shared" si="7"/>
        <v>1.1805040770941437</v>
      </c>
      <c r="G106" s="174">
        <v>1068</v>
      </c>
      <c r="H106" s="175">
        <v>0</v>
      </c>
      <c r="I106" s="173"/>
      <c r="J106" s="49"/>
      <c r="K106" s="49"/>
    </row>
    <row r="107" spans="1:28" x14ac:dyDescent="0.35">
      <c r="A107" s="172"/>
      <c r="B107" s="173">
        <v>2001</v>
      </c>
      <c r="C107" s="174">
        <v>66301</v>
      </c>
      <c r="D107" s="176">
        <f t="shared" si="6"/>
        <v>2.8027530828792657</v>
      </c>
      <c r="E107" s="174">
        <v>6186</v>
      </c>
      <c r="F107" s="176">
        <f t="shared" si="7"/>
        <v>1.2928094885100074</v>
      </c>
      <c r="G107" s="174">
        <v>910</v>
      </c>
      <c r="H107" s="176">
        <f t="shared" ref="H107:H120" si="8">(G107-G$106)/G$106</f>
        <v>-0.14794007490636704</v>
      </c>
      <c r="I107" s="173"/>
      <c r="J107" s="49"/>
      <c r="K107" s="49"/>
    </row>
    <row r="108" spans="1:28" x14ac:dyDescent="0.35">
      <c r="A108" s="172"/>
      <c r="B108" s="173">
        <v>2002</v>
      </c>
      <c r="C108" s="174">
        <v>70778</v>
      </c>
      <c r="D108" s="176">
        <f t="shared" si="6"/>
        <v>3.059535417264124</v>
      </c>
      <c r="E108" s="174">
        <v>6475</v>
      </c>
      <c r="F108" s="176">
        <f t="shared" si="7"/>
        <v>1.3999258710155671</v>
      </c>
      <c r="G108" s="174">
        <v>1026</v>
      </c>
      <c r="H108" s="176">
        <f t="shared" si="8"/>
        <v>-3.9325842696629212E-2</v>
      </c>
      <c r="I108" s="173"/>
      <c r="J108" s="49"/>
      <c r="K108" s="49"/>
    </row>
    <row r="109" spans="1:28" x14ac:dyDescent="0.35">
      <c r="A109" s="172"/>
      <c r="B109" s="173">
        <v>2003</v>
      </c>
      <c r="C109" s="174">
        <v>73038</v>
      </c>
      <c r="D109" s="176">
        <f t="shared" si="6"/>
        <v>3.1891597361628907</v>
      </c>
      <c r="E109" s="174">
        <v>6776</v>
      </c>
      <c r="F109" s="176">
        <f t="shared" si="7"/>
        <v>1.5114899925871015</v>
      </c>
      <c r="G109" s="174">
        <v>1160</v>
      </c>
      <c r="H109" s="176">
        <f t="shared" si="8"/>
        <v>8.6142322097378279E-2</v>
      </c>
      <c r="I109" s="173"/>
      <c r="J109" s="49"/>
      <c r="K109" s="49"/>
    </row>
    <row r="110" spans="1:28" x14ac:dyDescent="0.35">
      <c r="A110" s="172"/>
      <c r="B110" s="173">
        <v>2004</v>
      </c>
      <c r="C110" s="174">
        <v>74657</v>
      </c>
      <c r="D110" s="176">
        <f t="shared" si="6"/>
        <v>3.2820189274447951</v>
      </c>
      <c r="E110" s="174">
        <v>6779</v>
      </c>
      <c r="F110" s="176">
        <f t="shared" si="7"/>
        <v>1.5126019273535953</v>
      </c>
      <c r="G110" s="174">
        <v>1274</v>
      </c>
      <c r="H110" s="176">
        <f t="shared" si="8"/>
        <v>0.19288389513108614</v>
      </c>
      <c r="I110" s="173"/>
      <c r="J110" s="49"/>
      <c r="K110" s="49"/>
      <c r="AB110" s="48"/>
    </row>
    <row r="111" spans="1:28" x14ac:dyDescent="0.35">
      <c r="A111" s="172"/>
      <c r="B111" s="173">
        <v>2005</v>
      </c>
      <c r="C111" s="174">
        <v>75979</v>
      </c>
      <c r="D111" s="176">
        <f t="shared" si="6"/>
        <v>3.3578434184112416</v>
      </c>
      <c r="E111" s="174">
        <v>6855.6</v>
      </c>
      <c r="F111" s="176">
        <f t="shared" si="7"/>
        <v>1.5409933283914012</v>
      </c>
      <c r="G111" s="174">
        <v>1301</v>
      </c>
      <c r="H111" s="176">
        <f t="shared" si="8"/>
        <v>0.21816479400749064</v>
      </c>
      <c r="I111" s="173"/>
      <c r="J111" s="49"/>
      <c r="K111" s="49"/>
    </row>
    <row r="112" spans="1:28" x14ac:dyDescent="0.35">
      <c r="A112" s="172"/>
      <c r="B112" s="173">
        <v>2006</v>
      </c>
      <c r="C112" s="174">
        <v>78127</v>
      </c>
      <c r="D112" s="176">
        <f t="shared" si="6"/>
        <v>3.4810438772583883</v>
      </c>
      <c r="E112" s="174">
        <v>7187</v>
      </c>
      <c r="F112" s="176">
        <f t="shared" si="7"/>
        <v>1.6638250555967384</v>
      </c>
      <c r="G112" s="174">
        <v>1433</v>
      </c>
      <c r="H112" s="176">
        <f t="shared" si="8"/>
        <v>0.34176029962546817</v>
      </c>
      <c r="I112" s="173"/>
      <c r="J112" s="49"/>
      <c r="K112" s="49"/>
    </row>
    <row r="113" spans="1:16" x14ac:dyDescent="0.35">
      <c r="A113" s="172"/>
      <c r="B113" s="173">
        <v>2007</v>
      </c>
      <c r="C113" s="174">
        <v>80216</v>
      </c>
      <c r="D113" s="176">
        <f t="shared" si="6"/>
        <v>3.6008603383997704</v>
      </c>
      <c r="E113" s="174">
        <v>7376</v>
      </c>
      <c r="F113" s="176">
        <f t="shared" si="7"/>
        <v>1.7338769458858414</v>
      </c>
      <c r="G113" s="174">
        <v>1466</v>
      </c>
      <c r="H113" s="176">
        <f t="shared" si="8"/>
        <v>0.37265917602996257</v>
      </c>
      <c r="I113" s="173"/>
      <c r="J113" s="49"/>
      <c r="K113" s="49"/>
    </row>
    <row r="114" spans="1:16" x14ac:dyDescent="0.35">
      <c r="A114" s="172"/>
      <c r="B114" s="173">
        <v>2008</v>
      </c>
      <c r="C114" s="174">
        <v>82572</v>
      </c>
      <c r="D114" s="176">
        <f t="shared" si="6"/>
        <v>3.7359908230570693</v>
      </c>
      <c r="E114" s="174">
        <v>7827</v>
      </c>
      <c r="F114" s="176">
        <f t="shared" si="7"/>
        <v>1.9010378057820607</v>
      </c>
      <c r="G114" s="174">
        <v>1489</v>
      </c>
      <c r="H114" s="176">
        <f t="shared" si="8"/>
        <v>0.39419475655430714</v>
      </c>
      <c r="I114" s="173"/>
      <c r="J114" s="49"/>
      <c r="K114" s="49"/>
    </row>
    <row r="115" spans="1:16" x14ac:dyDescent="0.35">
      <c r="A115" s="172"/>
      <c r="B115" s="173">
        <v>2009</v>
      </c>
      <c r="C115" s="174">
        <v>83559.083333333328</v>
      </c>
      <c r="D115" s="176">
        <f t="shared" si="6"/>
        <v>3.7926058694197491</v>
      </c>
      <c r="E115" s="174">
        <v>7964</v>
      </c>
      <c r="F115" s="176">
        <f t="shared" si="7"/>
        <v>1.9518161601186064</v>
      </c>
      <c r="G115" s="174">
        <v>1465</v>
      </c>
      <c r="H115" s="176">
        <f t="shared" si="8"/>
        <v>0.37172284644194759</v>
      </c>
      <c r="I115" s="173"/>
      <c r="J115" s="49"/>
      <c r="K115" s="49"/>
    </row>
    <row r="116" spans="1:16" x14ac:dyDescent="0.35">
      <c r="A116" s="172"/>
      <c r="B116" s="173">
        <v>2010</v>
      </c>
      <c r="C116" s="174">
        <v>84724.75</v>
      </c>
      <c r="D116" s="176">
        <f t="shared" si="6"/>
        <v>3.8594637223974764</v>
      </c>
      <c r="E116" s="174">
        <v>7854</v>
      </c>
      <c r="F116" s="176">
        <f t="shared" si="7"/>
        <v>1.911045218680504</v>
      </c>
      <c r="G116" s="174">
        <v>1465</v>
      </c>
      <c r="H116" s="176">
        <f t="shared" si="8"/>
        <v>0.37172284644194759</v>
      </c>
      <c r="I116" s="173"/>
      <c r="J116" s="49"/>
      <c r="K116" s="49"/>
    </row>
    <row r="117" spans="1:16" x14ac:dyDescent="0.35">
      <c r="A117" s="172"/>
      <c r="B117" s="173">
        <v>2011</v>
      </c>
      <c r="C117" s="174">
        <v>85950.583333333328</v>
      </c>
      <c r="D117" s="176">
        <f t="shared" si="6"/>
        <v>3.9297724882898382</v>
      </c>
      <c r="E117" s="174">
        <v>8179</v>
      </c>
      <c r="F117" s="176">
        <f t="shared" si="7"/>
        <v>2.0315048183839881</v>
      </c>
      <c r="G117" s="174">
        <v>1682</v>
      </c>
      <c r="H117" s="176">
        <f t="shared" si="8"/>
        <v>0.57490636704119846</v>
      </c>
      <c r="I117" s="173"/>
      <c r="J117" s="49"/>
      <c r="K117" s="49"/>
      <c r="L117" s="49"/>
      <c r="M117" s="49"/>
      <c r="N117" s="49"/>
      <c r="O117" s="49"/>
      <c r="P117" s="49"/>
    </row>
    <row r="118" spans="1:16" x14ac:dyDescent="0.35">
      <c r="A118" s="172"/>
      <c r="B118" s="173">
        <v>2012</v>
      </c>
      <c r="C118" s="174">
        <v>86634.166666666672</v>
      </c>
      <c r="D118" s="176">
        <f t="shared" si="6"/>
        <v>3.9689800210304944</v>
      </c>
      <c r="E118" s="174">
        <v>8057</v>
      </c>
      <c r="F118" s="176">
        <f t="shared" si="7"/>
        <v>1.986286137879911</v>
      </c>
      <c r="G118" s="174">
        <v>1774</v>
      </c>
      <c r="H118" s="176">
        <f t="shared" si="8"/>
        <v>0.66104868913857673</v>
      </c>
      <c r="I118" s="173"/>
      <c r="J118" s="49"/>
      <c r="K118" s="49"/>
      <c r="L118" s="49"/>
      <c r="M118" s="49"/>
      <c r="N118" s="49"/>
      <c r="O118" s="49"/>
      <c r="P118" s="49"/>
    </row>
    <row r="119" spans="1:16" x14ac:dyDescent="0.35">
      <c r="A119" s="172"/>
      <c r="B119" s="173">
        <v>2013</v>
      </c>
      <c r="C119" s="174">
        <v>84249.083333333328</v>
      </c>
      <c r="D119" s="176">
        <f t="shared" si="6"/>
        <v>3.8321814358091957</v>
      </c>
      <c r="E119" s="174">
        <v>7894</v>
      </c>
      <c r="F119" s="176">
        <f t="shared" si="7"/>
        <v>1.9258710155670868</v>
      </c>
      <c r="G119" s="174">
        <v>1827</v>
      </c>
      <c r="H119" s="176">
        <f t="shared" si="8"/>
        <v>0.7106741573033708</v>
      </c>
      <c r="I119" s="173"/>
      <c r="J119" s="49"/>
      <c r="K119" s="49"/>
      <c r="L119" s="49"/>
      <c r="M119" s="49"/>
      <c r="N119" s="49"/>
      <c r="O119" s="49"/>
      <c r="P119" s="49"/>
    </row>
    <row r="120" spans="1:16" x14ac:dyDescent="0.35">
      <c r="A120" s="172"/>
      <c r="B120" s="143">
        <v>2014</v>
      </c>
      <c r="C120" s="177">
        <v>85306.5</v>
      </c>
      <c r="D120" s="178">
        <f t="shared" si="6"/>
        <v>3.892830513335245</v>
      </c>
      <c r="E120" s="174">
        <v>7731</v>
      </c>
      <c r="F120" s="176">
        <f t="shared" si="7"/>
        <v>1.8654558932542624</v>
      </c>
      <c r="G120" s="174">
        <v>1830</v>
      </c>
      <c r="H120" s="176">
        <f t="shared" si="8"/>
        <v>0.7134831460674157</v>
      </c>
      <c r="I120" s="173"/>
      <c r="J120" s="49"/>
      <c r="K120" s="49"/>
      <c r="L120" s="49"/>
      <c r="M120" s="49"/>
      <c r="N120" s="49"/>
      <c r="O120" s="49"/>
      <c r="P120" s="49"/>
    </row>
    <row r="121" spans="1:16" x14ac:dyDescent="0.35">
      <c r="A121" s="172"/>
      <c r="B121" s="143">
        <v>2015</v>
      </c>
      <c r="C121" s="177">
        <v>85625.583333333328</v>
      </c>
      <c r="D121" s="178">
        <f t="shared" si="6"/>
        <v>3.9111318229614755</v>
      </c>
      <c r="E121" s="174">
        <v>7675</v>
      </c>
      <c r="F121" s="176">
        <f t="shared" si="7"/>
        <v>1.8446997776130467</v>
      </c>
      <c r="G121" s="174">
        <v>1592</v>
      </c>
      <c r="H121" s="176">
        <f>(G121-G$106)/G$106</f>
        <v>0.49063670411985016</v>
      </c>
      <c r="I121" s="144"/>
      <c r="J121" s="50"/>
      <c r="K121" s="289"/>
      <c r="L121" s="49"/>
      <c r="M121" s="49"/>
      <c r="N121" s="49"/>
      <c r="O121" s="49"/>
      <c r="P121" s="49"/>
    </row>
    <row r="122" spans="1:16" x14ac:dyDescent="0.35">
      <c r="A122" s="172"/>
      <c r="B122" s="143">
        <v>2016</v>
      </c>
      <c r="C122" s="177">
        <v>85348</v>
      </c>
      <c r="D122" s="178">
        <f t="shared" si="6"/>
        <v>3.8952107829079439</v>
      </c>
      <c r="E122" s="174">
        <v>7552</v>
      </c>
      <c r="F122" s="176">
        <f t="shared" si="7"/>
        <v>1.7991104521868051</v>
      </c>
      <c r="G122" s="174">
        <v>1472</v>
      </c>
      <c r="H122" s="176">
        <f>(G122-G$106)/G$106</f>
        <v>0.37827715355805241</v>
      </c>
      <c r="I122" s="144"/>
      <c r="J122" s="50"/>
      <c r="K122" s="289"/>
      <c r="L122" s="49"/>
      <c r="M122" s="49"/>
      <c r="N122" s="49"/>
      <c r="O122" s="49"/>
      <c r="P122" s="49"/>
    </row>
    <row r="123" spans="1:16" x14ac:dyDescent="0.35">
      <c r="A123" s="172"/>
      <c r="B123" s="143">
        <v>2017</v>
      </c>
      <c r="C123" s="177">
        <v>85668.166666666701</v>
      </c>
      <c r="D123" s="178">
        <v>3.9135742280852712</v>
      </c>
      <c r="E123" s="142">
        <v>7464</v>
      </c>
      <c r="F123" s="176">
        <f t="shared" si="7"/>
        <v>1.7664936990363231</v>
      </c>
      <c r="G123" s="174">
        <v>1439</v>
      </c>
      <c r="H123" s="176">
        <f>(G123-G$106)/G$106</f>
        <v>0.34737827715355807</v>
      </c>
      <c r="I123" s="144"/>
      <c r="J123" s="51"/>
      <c r="K123" s="289"/>
      <c r="L123" s="49"/>
      <c r="M123" s="49"/>
      <c r="N123" s="49"/>
      <c r="O123" s="49"/>
      <c r="P123" s="49"/>
    </row>
    <row r="124" spans="1:16" x14ac:dyDescent="0.35">
      <c r="A124" s="172"/>
      <c r="B124" s="143">
        <v>2018</v>
      </c>
      <c r="C124" s="177">
        <v>83294.666666666672</v>
      </c>
      <c r="D124" s="178">
        <v>3.7774400152949053</v>
      </c>
      <c r="E124" s="142">
        <v>7789</v>
      </c>
      <c r="F124" s="176">
        <v>1.8869532987398072</v>
      </c>
      <c r="G124" s="174">
        <v>1448</v>
      </c>
      <c r="H124" s="176">
        <v>0.35580524344569286</v>
      </c>
      <c r="I124" s="144"/>
      <c r="J124" s="104"/>
      <c r="K124" s="289"/>
      <c r="L124" s="49"/>
      <c r="M124" s="49"/>
      <c r="N124" s="49"/>
      <c r="O124" s="49"/>
      <c r="P124" s="49"/>
    </row>
    <row r="125" spans="1:16" x14ac:dyDescent="0.35">
      <c r="A125" s="172"/>
      <c r="B125" s="143">
        <v>2019</v>
      </c>
      <c r="C125" s="177">
        <v>82934.916666666672</v>
      </c>
      <c r="D125" s="178">
        <v>3.7568062326737408</v>
      </c>
      <c r="E125" s="142">
        <v>8198</v>
      </c>
      <c r="F125" s="176">
        <v>2.0385470719051151</v>
      </c>
      <c r="G125" s="174">
        <v>1516</v>
      </c>
      <c r="H125" s="176">
        <f>(G125-$G$106)/$G$106</f>
        <v>0.41947565543071164</v>
      </c>
      <c r="I125" s="144"/>
      <c r="J125" s="104"/>
      <c r="K125" s="289"/>
      <c r="L125" s="49"/>
      <c r="M125" s="49"/>
      <c r="N125" s="49"/>
      <c r="O125" s="49"/>
      <c r="P125" s="49"/>
    </row>
    <row r="126" spans="1:16" x14ac:dyDescent="0.35">
      <c r="A126" s="172"/>
      <c r="B126" s="143">
        <v>2020</v>
      </c>
      <c r="C126" s="177">
        <v>80366</v>
      </c>
      <c r="D126" s="178">
        <v>3.6094637223974764</v>
      </c>
      <c r="E126" s="142">
        <v>7339</v>
      </c>
      <c r="F126" s="176">
        <v>1.7201630837657524</v>
      </c>
      <c r="G126" s="174">
        <v>1448</v>
      </c>
      <c r="H126" s="176">
        <v>0.35580524344569286</v>
      </c>
      <c r="I126" s="144"/>
      <c r="J126" s="104"/>
      <c r="K126" s="289"/>
      <c r="L126" s="49"/>
      <c r="M126" s="49"/>
      <c r="N126" s="49"/>
      <c r="O126" s="49"/>
      <c r="P126" s="49"/>
    </row>
    <row r="127" spans="1:16" x14ac:dyDescent="0.35">
      <c r="A127" s="172"/>
      <c r="B127" s="143">
        <v>2021</v>
      </c>
      <c r="C127" s="177">
        <v>78536</v>
      </c>
      <c r="D127" s="178">
        <v>3.5045024376254661</v>
      </c>
      <c r="E127" s="142">
        <v>7504</v>
      </c>
      <c r="F127" s="176">
        <v>1.7813194959229059</v>
      </c>
      <c r="G127" s="174">
        <v>1494</v>
      </c>
      <c r="H127" s="176">
        <v>0.398876404494382</v>
      </c>
      <c r="I127" s="144"/>
      <c r="J127" s="104"/>
      <c r="K127" s="289"/>
      <c r="L127" s="49"/>
      <c r="M127" s="49"/>
      <c r="N127" s="49"/>
      <c r="O127" s="49"/>
      <c r="P127" s="49"/>
    </row>
    <row r="128" spans="1:16" ht="6" customHeight="1" x14ac:dyDescent="0.35">
      <c r="A128" s="172"/>
      <c r="B128" s="143"/>
      <c r="C128" s="144"/>
      <c r="D128" s="144"/>
      <c r="E128" s="142"/>
      <c r="F128" s="142"/>
      <c r="G128" s="142"/>
      <c r="H128" s="142"/>
      <c r="I128" s="142"/>
      <c r="J128" s="49"/>
      <c r="K128" s="289"/>
      <c r="L128" s="49"/>
      <c r="M128" s="49"/>
      <c r="N128" s="49"/>
      <c r="O128" s="49"/>
      <c r="P128" s="49"/>
    </row>
    <row r="129" spans="1:16" ht="14.25" customHeight="1" x14ac:dyDescent="0.35">
      <c r="A129" s="106"/>
      <c r="B129" s="107"/>
      <c r="C129" s="50"/>
      <c r="D129" s="50"/>
      <c r="E129" s="49"/>
      <c r="F129" s="49"/>
      <c r="G129" s="49"/>
      <c r="H129" s="49"/>
      <c r="I129" s="49"/>
      <c r="J129" s="49"/>
      <c r="K129" s="49"/>
      <c r="L129" s="49"/>
      <c r="M129" s="49"/>
      <c r="N129" s="49"/>
      <c r="O129" s="49"/>
      <c r="P129" s="49"/>
    </row>
    <row r="130" spans="1:16" ht="40.200000000000003" customHeight="1" x14ac:dyDescent="0.35">
      <c r="A130" s="106"/>
      <c r="B130" s="291" t="s">
        <v>431</v>
      </c>
      <c r="C130" s="291"/>
      <c r="D130" s="291"/>
      <c r="E130" s="291"/>
      <c r="F130" s="291"/>
      <c r="G130" s="291"/>
      <c r="H130" s="291"/>
      <c r="I130" s="49"/>
      <c r="J130" s="49"/>
      <c r="K130" s="49"/>
      <c r="L130" s="49"/>
      <c r="M130" s="49"/>
      <c r="N130" s="49"/>
      <c r="O130" s="49"/>
      <c r="P130" s="49"/>
    </row>
    <row r="131" spans="1:16" ht="28.8" customHeight="1" x14ac:dyDescent="0.35">
      <c r="A131" s="106"/>
      <c r="B131" s="291" t="s">
        <v>348</v>
      </c>
      <c r="C131" s="291"/>
      <c r="D131" s="291"/>
      <c r="E131" s="291"/>
      <c r="F131" s="291"/>
      <c r="G131" s="291"/>
      <c r="H131" s="291"/>
      <c r="I131" s="49"/>
      <c r="J131" s="49"/>
    </row>
    <row r="132" spans="1:16" x14ac:dyDescent="0.35">
      <c r="A132" s="106"/>
      <c r="B132" s="49"/>
      <c r="C132" s="49"/>
      <c r="D132" s="49"/>
      <c r="E132" s="49"/>
      <c r="F132" s="49"/>
      <c r="G132" s="49"/>
      <c r="H132" s="49"/>
      <c r="I132" s="49"/>
      <c r="J132" s="49"/>
    </row>
    <row r="133" spans="1:16" x14ac:dyDescent="0.35">
      <c r="A133" s="106"/>
      <c r="B133" s="49"/>
      <c r="C133" s="49"/>
      <c r="D133" s="49"/>
      <c r="E133" s="49"/>
      <c r="F133" s="49"/>
      <c r="G133" s="49"/>
      <c r="H133" s="49"/>
      <c r="I133" s="49"/>
      <c r="J133" s="49"/>
    </row>
  </sheetData>
  <mergeCells count="6">
    <mergeCell ref="B2:H2"/>
    <mergeCell ref="G4:H4"/>
    <mergeCell ref="E4:F4"/>
    <mergeCell ref="C4:D4"/>
    <mergeCell ref="B131:H131"/>
    <mergeCell ref="B130:H130"/>
  </mergeCells>
  <hyperlinks>
    <hyperlink ref="K2" location="Contents!A1" display="Back to contents" xr:uid="{00000000-0004-0000-0200-000000000000}"/>
  </hyperlink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P135"/>
  <sheetViews>
    <sheetView showGridLines="0" zoomScaleNormal="100" workbookViewId="0">
      <pane ySplit="5" topLeftCell="A6" activePane="bottomLeft" state="frozen"/>
      <selection pane="bottomLeft" activeCell="H1" sqref="H1"/>
    </sheetView>
  </sheetViews>
  <sheetFormatPr defaultColWidth="8.88671875" defaultRowHeight="15" x14ac:dyDescent="0.35"/>
  <cols>
    <col min="1" max="1" width="1.44140625" style="25" customWidth="1"/>
    <col min="2" max="2" width="13.88671875" style="25" customWidth="1"/>
    <col min="3" max="5" width="10.33203125" style="22" customWidth="1"/>
    <col min="6" max="6" width="10.33203125" style="25" customWidth="1"/>
    <col min="7" max="7" width="1.44140625" style="25" customWidth="1"/>
    <col min="8" max="16384" width="8.88671875" style="25"/>
  </cols>
  <sheetData>
    <row r="1" spans="1:9" ht="6" customHeight="1" x14ac:dyDescent="0.35">
      <c r="A1" s="29"/>
      <c r="B1" s="29"/>
      <c r="C1" s="29"/>
      <c r="D1" s="29"/>
      <c r="E1" s="29"/>
      <c r="F1" s="29"/>
      <c r="G1" s="29"/>
    </row>
    <row r="2" spans="1:9" ht="19.5" customHeight="1" x14ac:dyDescent="0.35">
      <c r="A2" s="29"/>
      <c r="B2" s="306" t="s">
        <v>450</v>
      </c>
      <c r="C2" s="306"/>
      <c r="D2" s="306"/>
      <c r="E2" s="306"/>
      <c r="F2" s="306"/>
      <c r="G2" s="29"/>
      <c r="I2" s="73" t="s">
        <v>400</v>
      </c>
    </row>
    <row r="3" spans="1:9" ht="15" customHeight="1" x14ac:dyDescent="0.35">
      <c r="A3" s="29"/>
      <c r="B3" s="310" t="s">
        <v>297</v>
      </c>
      <c r="C3" s="287"/>
      <c r="D3" s="287"/>
      <c r="E3" s="287"/>
      <c r="F3" s="287"/>
      <c r="G3" s="29"/>
      <c r="I3" s="73"/>
    </row>
    <row r="4" spans="1:9" ht="6" customHeight="1" x14ac:dyDescent="0.35">
      <c r="A4" s="29"/>
      <c r="B4" s="308"/>
      <c r="C4" s="309"/>
      <c r="D4" s="309"/>
      <c r="E4" s="309"/>
      <c r="F4" s="29"/>
      <c r="G4" s="29"/>
    </row>
    <row r="5" spans="1:9" s="32" customFormat="1" ht="20.399999999999999" customHeight="1" x14ac:dyDescent="0.35">
      <c r="A5" s="259"/>
      <c r="B5" s="272" t="s">
        <v>0</v>
      </c>
      <c r="C5" s="311" t="s">
        <v>1</v>
      </c>
      <c r="D5" s="311" t="s">
        <v>2</v>
      </c>
      <c r="E5" s="311" t="s">
        <v>3</v>
      </c>
      <c r="F5" s="273" t="s">
        <v>4</v>
      </c>
      <c r="G5" s="171"/>
    </row>
    <row r="6" spans="1:9" x14ac:dyDescent="0.35">
      <c r="A6" s="144"/>
      <c r="B6" s="143">
        <v>1900</v>
      </c>
      <c r="C6" s="177">
        <v>14459</v>
      </c>
      <c r="D6" s="177">
        <v>2976</v>
      </c>
      <c r="E6" s="177">
        <v>17435</v>
      </c>
      <c r="F6" s="182">
        <f t="shared" ref="F6:F37" si="0">D6/E6</f>
        <v>0.17069113851448237</v>
      </c>
      <c r="G6" s="151"/>
    </row>
    <row r="7" spans="1:9" x14ac:dyDescent="0.35">
      <c r="A7" s="144"/>
      <c r="B7" s="143">
        <v>1901</v>
      </c>
      <c r="C7" s="177">
        <v>15868</v>
      </c>
      <c r="D7" s="177">
        <v>3112</v>
      </c>
      <c r="E7" s="177">
        <v>18980</v>
      </c>
      <c r="F7" s="182">
        <f t="shared" si="0"/>
        <v>0.16396206533192834</v>
      </c>
      <c r="G7" s="151"/>
    </row>
    <row r="8" spans="1:9" x14ac:dyDescent="0.35">
      <c r="A8" s="144"/>
      <c r="B8" s="143">
        <v>1902</v>
      </c>
      <c r="C8" s="177">
        <v>16240</v>
      </c>
      <c r="D8" s="177">
        <v>3197</v>
      </c>
      <c r="E8" s="177">
        <v>19437</v>
      </c>
      <c r="F8" s="182">
        <f t="shared" si="0"/>
        <v>0.16448011524412204</v>
      </c>
      <c r="G8" s="151"/>
    </row>
    <row r="9" spans="1:9" x14ac:dyDescent="0.35">
      <c r="A9" s="144"/>
      <c r="B9" s="143">
        <v>1903</v>
      </c>
      <c r="C9" s="177">
        <v>17418</v>
      </c>
      <c r="D9" s="177">
        <v>3377</v>
      </c>
      <c r="E9" s="177">
        <v>20795</v>
      </c>
      <c r="F9" s="182">
        <f t="shared" si="0"/>
        <v>0.1623948064438567</v>
      </c>
      <c r="G9" s="151"/>
    </row>
    <row r="10" spans="1:9" x14ac:dyDescent="0.35">
      <c r="A10" s="144"/>
      <c r="B10" s="143">
        <v>1904</v>
      </c>
      <c r="C10" s="177">
        <v>18167</v>
      </c>
      <c r="D10" s="177">
        <v>3261</v>
      </c>
      <c r="E10" s="177">
        <v>21428</v>
      </c>
      <c r="F10" s="182">
        <f t="shared" si="0"/>
        <v>0.15218405824155312</v>
      </c>
      <c r="G10" s="151"/>
    </row>
    <row r="11" spans="1:9" x14ac:dyDescent="0.35">
      <c r="A11" s="144"/>
      <c r="B11" s="143">
        <v>1905</v>
      </c>
      <c r="C11" s="177">
        <v>18398</v>
      </c>
      <c r="D11" s="177">
        <v>3127</v>
      </c>
      <c r="E11" s="177">
        <v>21525</v>
      </c>
      <c r="F11" s="182">
        <f t="shared" si="0"/>
        <v>0.14527293844367015</v>
      </c>
      <c r="G11" s="151"/>
    </row>
    <row r="12" spans="1:9" x14ac:dyDescent="0.35">
      <c r="A12" s="144"/>
      <c r="B12" s="143">
        <v>1906</v>
      </c>
      <c r="C12" s="177">
        <v>18102</v>
      </c>
      <c r="D12" s="177">
        <v>2972</v>
      </c>
      <c r="E12" s="177">
        <v>21074</v>
      </c>
      <c r="F12" s="182">
        <f t="shared" si="0"/>
        <v>0.14102685773939452</v>
      </c>
      <c r="G12" s="151"/>
    </row>
    <row r="13" spans="1:9" x14ac:dyDescent="0.35">
      <c r="A13" s="144"/>
      <c r="B13" s="143">
        <v>1907</v>
      </c>
      <c r="C13" s="177">
        <v>18045</v>
      </c>
      <c r="D13" s="177">
        <v>2881</v>
      </c>
      <c r="E13" s="177">
        <v>20926</v>
      </c>
      <c r="F13" s="182">
        <f t="shared" si="0"/>
        <v>0.1376756188473669</v>
      </c>
      <c r="G13" s="151"/>
    </row>
    <row r="14" spans="1:9" x14ac:dyDescent="0.35">
      <c r="A14" s="144"/>
      <c r="B14" s="143">
        <v>1908</v>
      </c>
      <c r="C14" s="177">
        <v>19268</v>
      </c>
      <c r="D14" s="177">
        <v>2878</v>
      </c>
      <c r="E14" s="177">
        <v>22146</v>
      </c>
      <c r="F14" s="182">
        <f t="shared" si="0"/>
        <v>0.1299557482163822</v>
      </c>
      <c r="G14" s="151"/>
    </row>
    <row r="15" spans="1:9" x14ac:dyDescent="0.35">
      <c r="A15" s="144"/>
      <c r="B15" s="143">
        <v>1909</v>
      </c>
      <c r="C15" s="177">
        <v>19333</v>
      </c>
      <c r="D15" s="177">
        <v>2685</v>
      </c>
      <c r="E15" s="177">
        <v>22018</v>
      </c>
      <c r="F15" s="182">
        <f t="shared" si="0"/>
        <v>0.12194568080661278</v>
      </c>
      <c r="G15" s="151"/>
    </row>
    <row r="16" spans="1:9" x14ac:dyDescent="0.35">
      <c r="A16" s="144"/>
      <c r="B16" s="143">
        <v>1910</v>
      </c>
      <c r="C16" s="177">
        <v>18323</v>
      </c>
      <c r="D16" s="177">
        <v>2581</v>
      </c>
      <c r="E16" s="177">
        <v>20904</v>
      </c>
      <c r="F16" s="182">
        <f t="shared" si="0"/>
        <v>0.12346919249904324</v>
      </c>
      <c r="G16" s="151"/>
    </row>
    <row r="17" spans="1:7" x14ac:dyDescent="0.35">
      <c r="A17" s="144"/>
      <c r="B17" s="143">
        <v>1911</v>
      </c>
      <c r="C17" s="177">
        <v>17325</v>
      </c>
      <c r="D17" s="177">
        <v>2472</v>
      </c>
      <c r="E17" s="177">
        <v>19797</v>
      </c>
      <c r="F17" s="182">
        <f t="shared" si="0"/>
        <v>0.12486740415214427</v>
      </c>
      <c r="G17" s="151"/>
    </row>
    <row r="18" spans="1:7" x14ac:dyDescent="0.35">
      <c r="A18" s="144"/>
      <c r="B18" s="143">
        <v>1912</v>
      </c>
      <c r="C18" s="177">
        <v>16829</v>
      </c>
      <c r="D18" s="177">
        <v>2613</v>
      </c>
      <c r="E18" s="177">
        <v>19442</v>
      </c>
      <c r="F18" s="182">
        <f t="shared" si="0"/>
        <v>0.13439975311181976</v>
      </c>
      <c r="G18" s="151"/>
    </row>
    <row r="19" spans="1:7" x14ac:dyDescent="0.35">
      <c r="A19" s="144"/>
      <c r="B19" s="143">
        <v>1913</v>
      </c>
      <c r="C19" s="177">
        <v>15752</v>
      </c>
      <c r="D19" s="177">
        <v>2484</v>
      </c>
      <c r="E19" s="177">
        <v>18236</v>
      </c>
      <c r="F19" s="182">
        <f t="shared" si="0"/>
        <v>0.13621408203553412</v>
      </c>
      <c r="G19" s="151"/>
    </row>
    <row r="20" spans="1:7" x14ac:dyDescent="0.35">
      <c r="A20" s="144"/>
      <c r="B20" s="143">
        <v>1914</v>
      </c>
      <c r="C20" s="177">
        <v>13449</v>
      </c>
      <c r="D20" s="177">
        <v>2359</v>
      </c>
      <c r="E20" s="177">
        <v>15808</v>
      </c>
      <c r="F20" s="182">
        <f t="shared" si="0"/>
        <v>0.14922823886639677</v>
      </c>
      <c r="G20" s="151"/>
    </row>
    <row r="21" spans="1:7" x14ac:dyDescent="0.35">
      <c r="A21" s="144"/>
      <c r="B21" s="143">
        <v>1915</v>
      </c>
      <c r="C21" s="177">
        <v>9244</v>
      </c>
      <c r="D21" s="177">
        <v>2067</v>
      </c>
      <c r="E21" s="177">
        <v>11311</v>
      </c>
      <c r="F21" s="182">
        <f t="shared" si="0"/>
        <v>0.18274246308902839</v>
      </c>
      <c r="G21" s="151"/>
    </row>
    <row r="22" spans="1:7" x14ac:dyDescent="0.35">
      <c r="A22" s="144"/>
      <c r="B22" s="143">
        <v>1916</v>
      </c>
      <c r="C22" s="177">
        <v>8210</v>
      </c>
      <c r="D22" s="177">
        <v>1848</v>
      </c>
      <c r="E22" s="177">
        <v>10058</v>
      </c>
      <c r="F22" s="182">
        <f t="shared" si="0"/>
        <v>0.18373434082322529</v>
      </c>
      <c r="G22" s="151"/>
    </row>
    <row r="23" spans="1:7" x14ac:dyDescent="0.35">
      <c r="A23" s="144"/>
      <c r="B23" s="143">
        <v>1917</v>
      </c>
      <c r="C23" s="177">
        <v>7891</v>
      </c>
      <c r="D23" s="177">
        <v>1769</v>
      </c>
      <c r="E23" s="177">
        <v>9660</v>
      </c>
      <c r="F23" s="182">
        <f t="shared" si="0"/>
        <v>0.18312629399585922</v>
      </c>
      <c r="G23" s="151"/>
    </row>
    <row r="24" spans="1:7" x14ac:dyDescent="0.35">
      <c r="A24" s="144"/>
      <c r="B24" s="143">
        <v>1918</v>
      </c>
      <c r="C24" s="177">
        <v>7595</v>
      </c>
      <c r="D24" s="177">
        <v>1604</v>
      </c>
      <c r="E24" s="177">
        <v>9199</v>
      </c>
      <c r="F24" s="182">
        <f t="shared" si="0"/>
        <v>0.17436677899771713</v>
      </c>
      <c r="G24" s="151"/>
    </row>
    <row r="25" spans="1:7" x14ac:dyDescent="0.35">
      <c r="A25" s="144"/>
      <c r="B25" s="143">
        <v>1919</v>
      </c>
      <c r="C25" s="177">
        <v>8279</v>
      </c>
      <c r="D25" s="177">
        <v>1404</v>
      </c>
      <c r="E25" s="177">
        <v>9683</v>
      </c>
      <c r="F25" s="182">
        <f t="shared" si="0"/>
        <v>0.14499638541774243</v>
      </c>
      <c r="G25" s="151"/>
    </row>
    <row r="26" spans="1:7" x14ac:dyDescent="0.35">
      <c r="A26" s="144"/>
      <c r="B26" s="143">
        <v>1920</v>
      </c>
      <c r="C26" s="177">
        <v>9573</v>
      </c>
      <c r="D26" s="177">
        <v>1427</v>
      </c>
      <c r="E26" s="177">
        <v>11000</v>
      </c>
      <c r="F26" s="182">
        <f t="shared" si="0"/>
        <v>0.12972727272727272</v>
      </c>
      <c r="G26" s="151"/>
    </row>
    <row r="27" spans="1:7" x14ac:dyDescent="0.35">
      <c r="A27" s="144"/>
      <c r="B27" s="143">
        <v>1921</v>
      </c>
      <c r="C27" s="177">
        <v>10791</v>
      </c>
      <c r="D27" s="177">
        <v>1388</v>
      </c>
      <c r="E27" s="177">
        <v>12179</v>
      </c>
      <c r="F27" s="182">
        <f t="shared" si="0"/>
        <v>0.11396666392971508</v>
      </c>
      <c r="G27" s="151"/>
    </row>
    <row r="28" spans="1:7" x14ac:dyDescent="0.35">
      <c r="A28" s="144"/>
      <c r="B28" s="143">
        <v>1922</v>
      </c>
      <c r="C28" s="177">
        <v>10557</v>
      </c>
      <c r="D28" s="177">
        <v>1209</v>
      </c>
      <c r="E28" s="177">
        <v>11766</v>
      </c>
      <c r="F28" s="182">
        <f t="shared" si="0"/>
        <v>0.10275369709331973</v>
      </c>
      <c r="G28" s="151"/>
    </row>
    <row r="29" spans="1:7" x14ac:dyDescent="0.35">
      <c r="A29" s="144"/>
      <c r="B29" s="143">
        <v>1923</v>
      </c>
      <c r="C29" s="177">
        <v>10117</v>
      </c>
      <c r="D29" s="177">
        <v>1031</v>
      </c>
      <c r="E29" s="177">
        <v>11148</v>
      </c>
      <c r="F29" s="182">
        <f t="shared" si="0"/>
        <v>9.2482956584140658E-2</v>
      </c>
      <c r="G29" s="151"/>
    </row>
    <row r="30" spans="1:7" x14ac:dyDescent="0.35">
      <c r="A30" s="144"/>
      <c r="B30" s="143">
        <v>1924</v>
      </c>
      <c r="C30" s="177">
        <v>9808</v>
      </c>
      <c r="D30" s="177">
        <v>942</v>
      </c>
      <c r="E30" s="177">
        <v>10750</v>
      </c>
      <c r="F30" s="182">
        <f t="shared" si="0"/>
        <v>8.7627906976744191E-2</v>
      </c>
      <c r="G30" s="151"/>
    </row>
    <row r="31" spans="1:7" x14ac:dyDescent="0.35">
      <c r="A31" s="144"/>
      <c r="B31" s="143">
        <v>1925</v>
      </c>
      <c r="C31" s="177">
        <v>9635</v>
      </c>
      <c r="D31" s="177">
        <v>874</v>
      </c>
      <c r="E31" s="177">
        <v>10509</v>
      </c>
      <c r="F31" s="182">
        <f t="shared" si="0"/>
        <v>8.3166809401465411E-2</v>
      </c>
      <c r="G31" s="151"/>
    </row>
    <row r="32" spans="1:7" x14ac:dyDescent="0.35">
      <c r="A32" s="144"/>
      <c r="B32" s="143">
        <v>1926</v>
      </c>
      <c r="C32" s="177">
        <v>9972</v>
      </c>
      <c r="D32" s="177">
        <v>888</v>
      </c>
      <c r="E32" s="177">
        <v>10860</v>
      </c>
      <c r="F32" s="182">
        <f t="shared" si="0"/>
        <v>8.1767955801104977E-2</v>
      </c>
      <c r="G32" s="151"/>
    </row>
    <row r="33" spans="1:9" x14ac:dyDescent="0.35">
      <c r="A33" s="144"/>
      <c r="B33" s="143">
        <v>1927</v>
      </c>
      <c r="C33" s="177">
        <v>10300</v>
      </c>
      <c r="D33" s="177">
        <v>879</v>
      </c>
      <c r="E33" s="177">
        <v>11179</v>
      </c>
      <c r="F33" s="182">
        <f t="shared" si="0"/>
        <v>7.8629573307093664E-2</v>
      </c>
      <c r="G33" s="151"/>
    </row>
    <row r="34" spans="1:9" x14ac:dyDescent="0.35">
      <c r="A34" s="144"/>
      <c r="B34" s="143">
        <v>1928</v>
      </c>
      <c r="C34" s="177">
        <v>10305</v>
      </c>
      <c r="D34" s="177">
        <v>804</v>
      </c>
      <c r="E34" s="177">
        <v>11109</v>
      </c>
      <c r="F34" s="182">
        <f t="shared" si="0"/>
        <v>7.2373751012692417E-2</v>
      </c>
      <c r="G34" s="151"/>
    </row>
    <row r="35" spans="1:9" x14ac:dyDescent="0.35">
      <c r="A35" s="144"/>
      <c r="B35" s="143">
        <v>1929</v>
      </c>
      <c r="C35" s="177">
        <v>10094</v>
      </c>
      <c r="D35" s="177">
        <v>767</v>
      </c>
      <c r="E35" s="177">
        <v>10861</v>
      </c>
      <c r="F35" s="182">
        <f t="shared" si="0"/>
        <v>7.0619648282846878E-2</v>
      </c>
      <c r="G35" s="151"/>
    </row>
    <row r="36" spans="1:9" x14ac:dyDescent="0.35">
      <c r="A36" s="144"/>
      <c r="B36" s="143">
        <v>1930</v>
      </c>
      <c r="C36" s="177">
        <v>10561</v>
      </c>
      <c r="D36" s="177">
        <v>785</v>
      </c>
      <c r="E36" s="177">
        <v>11346</v>
      </c>
      <c r="F36" s="182">
        <f t="shared" si="0"/>
        <v>6.9187378811916098E-2</v>
      </c>
      <c r="G36" s="151"/>
    </row>
    <row r="37" spans="1:9" x14ac:dyDescent="0.35">
      <c r="A37" s="144"/>
      <c r="B37" s="143">
        <v>1931</v>
      </c>
      <c r="C37" s="177">
        <v>10884</v>
      </c>
      <c r="D37" s="177">
        <v>792</v>
      </c>
      <c r="E37" s="177">
        <v>11676</v>
      </c>
      <c r="F37" s="182">
        <f t="shared" si="0"/>
        <v>6.783144912641316E-2</v>
      </c>
      <c r="G37" s="151"/>
    </row>
    <row r="38" spans="1:9" x14ac:dyDescent="0.35">
      <c r="A38" s="144"/>
      <c r="B38" s="143">
        <v>1932</v>
      </c>
      <c r="C38" s="177">
        <v>11992</v>
      </c>
      <c r="D38" s="177">
        <v>811</v>
      </c>
      <c r="E38" s="177">
        <v>12803</v>
      </c>
      <c r="F38" s="182">
        <f t="shared" ref="F38:F69" si="1">D38/E38</f>
        <v>6.3344528626103264E-2</v>
      </c>
      <c r="G38" s="151"/>
    </row>
    <row r="39" spans="1:9" x14ac:dyDescent="0.35">
      <c r="A39" s="144"/>
      <c r="B39" s="143">
        <v>1933</v>
      </c>
      <c r="C39" s="177">
        <v>12180</v>
      </c>
      <c r="D39" s="177">
        <v>806</v>
      </c>
      <c r="E39" s="177">
        <v>12986</v>
      </c>
      <c r="F39" s="182">
        <f t="shared" si="1"/>
        <v>6.2066841213614665E-2</v>
      </c>
      <c r="G39" s="151"/>
    </row>
    <row r="40" spans="1:9" x14ac:dyDescent="0.35">
      <c r="A40" s="144"/>
      <c r="B40" s="143">
        <v>1934</v>
      </c>
      <c r="C40" s="177">
        <v>11493</v>
      </c>
      <c r="D40" s="177">
        <v>745</v>
      </c>
      <c r="E40" s="177">
        <v>12238</v>
      </c>
      <c r="F40" s="182">
        <f t="shared" si="1"/>
        <v>6.08759601242033E-2</v>
      </c>
      <c r="G40" s="151"/>
    </row>
    <row r="41" spans="1:9" x14ac:dyDescent="0.35">
      <c r="A41" s="144"/>
      <c r="B41" s="143">
        <v>1935</v>
      </c>
      <c r="C41" s="177">
        <v>10587</v>
      </c>
      <c r="D41" s="177">
        <v>719</v>
      </c>
      <c r="E41" s="177">
        <v>11306</v>
      </c>
      <c r="F41" s="182">
        <f t="shared" si="1"/>
        <v>6.3594551565540419E-2</v>
      </c>
      <c r="G41" s="151"/>
    </row>
    <row r="42" spans="1:9" x14ac:dyDescent="0.35">
      <c r="A42" s="144"/>
      <c r="B42" s="143">
        <v>1936</v>
      </c>
      <c r="C42" s="177">
        <v>9939</v>
      </c>
      <c r="D42" s="177">
        <v>674</v>
      </c>
      <c r="E42" s="177">
        <v>10613</v>
      </c>
      <c r="F42" s="182">
        <f t="shared" si="1"/>
        <v>6.3507019692829556E-2</v>
      </c>
      <c r="G42" s="151"/>
    </row>
    <row r="43" spans="1:9" x14ac:dyDescent="0.35">
      <c r="A43" s="144"/>
      <c r="B43" s="143">
        <v>1937</v>
      </c>
      <c r="C43" s="177">
        <v>9894</v>
      </c>
      <c r="D43" s="177">
        <v>668</v>
      </c>
      <c r="E43" s="177">
        <v>10562</v>
      </c>
      <c r="F43" s="182">
        <f t="shared" si="1"/>
        <v>6.3245597424730168E-2</v>
      </c>
      <c r="G43" s="151"/>
    </row>
    <row r="44" spans="1:9" x14ac:dyDescent="0.35">
      <c r="A44" s="144"/>
      <c r="B44" s="143">
        <v>1938</v>
      </c>
      <c r="C44" s="177">
        <v>10388</v>
      </c>
      <c r="D44" s="177">
        <v>698</v>
      </c>
      <c r="E44" s="177">
        <v>11086</v>
      </c>
      <c r="F44" s="182">
        <f t="shared" si="1"/>
        <v>6.2962294786216844E-2</v>
      </c>
      <c r="G44" s="151"/>
    </row>
    <row r="45" spans="1:9" x14ac:dyDescent="0.35">
      <c r="A45" s="144"/>
      <c r="B45" s="143">
        <v>1939</v>
      </c>
      <c r="C45" s="177">
        <v>9662</v>
      </c>
      <c r="D45" s="177">
        <v>664</v>
      </c>
      <c r="E45" s="177">
        <v>10326</v>
      </c>
      <c r="F45" s="182">
        <f t="shared" si="1"/>
        <v>6.4303699399573894E-2</v>
      </c>
      <c r="G45" s="151"/>
    </row>
    <row r="46" spans="1:9" x14ac:dyDescent="0.35">
      <c r="A46" s="144"/>
      <c r="B46" s="143">
        <v>1940</v>
      </c>
      <c r="C46" s="177">
        <v>8443</v>
      </c>
      <c r="D46" s="177">
        <v>934</v>
      </c>
      <c r="E46" s="177">
        <v>9377</v>
      </c>
      <c r="F46" s="182">
        <f t="shared" si="1"/>
        <v>9.9605417510931007E-2</v>
      </c>
      <c r="G46" s="151"/>
      <c r="I46" s="28"/>
    </row>
    <row r="47" spans="1:9" x14ac:dyDescent="0.35">
      <c r="A47" s="144"/>
      <c r="B47" s="143">
        <v>1941</v>
      </c>
      <c r="C47" s="177">
        <v>9667</v>
      </c>
      <c r="D47" s="177">
        <v>968</v>
      </c>
      <c r="E47" s="177">
        <v>10635</v>
      </c>
      <c r="F47" s="182">
        <f t="shared" si="1"/>
        <v>9.1020216267042778E-2</v>
      </c>
      <c r="G47" s="151"/>
    </row>
    <row r="48" spans="1:9" x14ac:dyDescent="0.35">
      <c r="A48" s="144"/>
      <c r="B48" s="143">
        <v>1942</v>
      </c>
      <c r="C48" s="177">
        <v>11223</v>
      </c>
      <c r="D48" s="177">
        <v>1177</v>
      </c>
      <c r="E48" s="177">
        <v>12400</v>
      </c>
      <c r="F48" s="182">
        <f t="shared" si="1"/>
        <v>9.4919354838709682E-2</v>
      </c>
      <c r="G48" s="151"/>
    </row>
    <row r="49" spans="1:7" x14ac:dyDescent="0.35">
      <c r="A49" s="144"/>
      <c r="B49" s="143">
        <v>1943</v>
      </c>
      <c r="C49" s="177">
        <v>11430</v>
      </c>
      <c r="D49" s="177">
        <v>1360</v>
      </c>
      <c r="E49" s="177">
        <v>12790</v>
      </c>
      <c r="F49" s="182">
        <f t="shared" si="1"/>
        <v>0.10633307271305707</v>
      </c>
      <c r="G49" s="151"/>
    </row>
    <row r="50" spans="1:7" x14ac:dyDescent="0.35">
      <c r="A50" s="144"/>
      <c r="B50" s="143">
        <v>1944</v>
      </c>
      <c r="C50" s="177">
        <v>11438</v>
      </c>
      <c r="D50" s="177">
        <v>1477</v>
      </c>
      <c r="E50" s="177">
        <v>12915</v>
      </c>
      <c r="F50" s="182">
        <f t="shared" si="1"/>
        <v>0.11436314363143632</v>
      </c>
      <c r="G50" s="151"/>
    </row>
    <row r="51" spans="1:7" x14ac:dyDescent="0.35">
      <c r="A51" s="144"/>
      <c r="B51" s="143">
        <v>1945</v>
      </c>
      <c r="C51" s="177">
        <v>13180</v>
      </c>
      <c r="D51" s="177">
        <v>1528</v>
      </c>
      <c r="E51" s="177">
        <v>14708</v>
      </c>
      <c r="F51" s="182">
        <f t="shared" si="1"/>
        <v>0.10388903997824313</v>
      </c>
      <c r="G51" s="151"/>
    </row>
    <row r="52" spans="1:7" x14ac:dyDescent="0.35">
      <c r="A52" s="144"/>
      <c r="B52" s="143">
        <v>1946</v>
      </c>
      <c r="C52" s="177">
        <v>14556</v>
      </c>
      <c r="D52" s="177">
        <v>1233</v>
      </c>
      <c r="E52" s="177">
        <v>15789</v>
      </c>
      <c r="F52" s="182">
        <f t="shared" si="1"/>
        <v>7.809234277028311E-2</v>
      </c>
      <c r="G52" s="151"/>
    </row>
    <row r="53" spans="1:7" x14ac:dyDescent="0.35">
      <c r="A53" s="144"/>
      <c r="B53" s="143">
        <v>1947</v>
      </c>
      <c r="C53" s="177">
        <v>15986</v>
      </c>
      <c r="D53" s="177">
        <v>1081</v>
      </c>
      <c r="E53" s="177">
        <v>17067</v>
      </c>
      <c r="F53" s="182">
        <f t="shared" si="1"/>
        <v>6.3338606667838512E-2</v>
      </c>
      <c r="G53" s="151"/>
    </row>
    <row r="54" spans="1:7" x14ac:dyDescent="0.35">
      <c r="A54" s="144"/>
      <c r="B54" s="143">
        <v>1948</v>
      </c>
      <c r="C54" s="177">
        <v>18621</v>
      </c>
      <c r="D54" s="177">
        <v>1144</v>
      </c>
      <c r="E54" s="177">
        <v>19765</v>
      </c>
      <c r="F54" s="182">
        <f t="shared" si="1"/>
        <v>5.7880091070073365E-2</v>
      </c>
      <c r="G54" s="151"/>
    </row>
    <row r="55" spans="1:7" x14ac:dyDescent="0.35">
      <c r="A55" s="144"/>
      <c r="B55" s="143">
        <v>1949</v>
      </c>
      <c r="C55" s="177">
        <v>18783</v>
      </c>
      <c r="D55" s="177">
        <v>1096</v>
      </c>
      <c r="E55" s="177">
        <v>19879</v>
      </c>
      <c r="F55" s="182">
        <f t="shared" si="1"/>
        <v>5.5133558026057648E-2</v>
      </c>
      <c r="G55" s="151"/>
    </row>
    <row r="56" spans="1:7" x14ac:dyDescent="0.35">
      <c r="A56" s="144"/>
      <c r="B56" s="143">
        <v>1950</v>
      </c>
      <c r="C56" s="177">
        <v>19367</v>
      </c>
      <c r="D56" s="177">
        <v>1107</v>
      </c>
      <c r="E56" s="177">
        <v>20474</v>
      </c>
      <c r="F56" s="182">
        <f t="shared" si="1"/>
        <v>5.4068574777766922E-2</v>
      </c>
      <c r="G56" s="151"/>
    </row>
    <row r="57" spans="1:7" x14ac:dyDescent="0.35">
      <c r="A57" s="144"/>
      <c r="B57" s="143">
        <v>1951</v>
      </c>
      <c r="C57" s="177">
        <v>20687</v>
      </c>
      <c r="D57" s="177">
        <v>1093</v>
      </c>
      <c r="E57" s="177">
        <v>21780</v>
      </c>
      <c r="F57" s="182">
        <f t="shared" si="1"/>
        <v>5.0183654729109274E-2</v>
      </c>
      <c r="G57" s="151"/>
    </row>
    <row r="58" spans="1:7" x14ac:dyDescent="0.35">
      <c r="A58" s="144"/>
      <c r="B58" s="143">
        <v>1952</v>
      </c>
      <c r="C58" s="177">
        <v>22568</v>
      </c>
      <c r="D58" s="177">
        <v>1112</v>
      </c>
      <c r="E58" s="177">
        <v>23680</v>
      </c>
      <c r="F58" s="182">
        <f t="shared" si="1"/>
        <v>4.6959459459459459E-2</v>
      </c>
      <c r="G58" s="151"/>
    </row>
    <row r="59" spans="1:7" x14ac:dyDescent="0.35">
      <c r="A59" s="144"/>
      <c r="B59" s="143">
        <v>1953</v>
      </c>
      <c r="C59" s="177">
        <v>22473</v>
      </c>
      <c r="D59" s="177">
        <v>1137</v>
      </c>
      <c r="E59" s="177">
        <v>23610</v>
      </c>
      <c r="F59" s="182">
        <f t="shared" si="1"/>
        <v>4.8157560355781448E-2</v>
      </c>
      <c r="G59" s="151"/>
    </row>
    <row r="60" spans="1:7" x14ac:dyDescent="0.35">
      <c r="A60" s="144"/>
      <c r="B60" s="143">
        <v>1954</v>
      </c>
      <c r="C60" s="177">
        <v>21337</v>
      </c>
      <c r="D60" s="177">
        <v>1084</v>
      </c>
      <c r="E60" s="177">
        <v>22421</v>
      </c>
      <c r="F60" s="182">
        <f t="shared" si="1"/>
        <v>4.8347531332233178E-2</v>
      </c>
      <c r="G60" s="151"/>
    </row>
    <row r="61" spans="1:7" x14ac:dyDescent="0.35">
      <c r="A61" s="144"/>
      <c r="B61" s="143">
        <v>1955</v>
      </c>
      <c r="C61" s="177">
        <v>20156</v>
      </c>
      <c r="D61" s="177">
        <v>978</v>
      </c>
      <c r="E61" s="177">
        <v>21134</v>
      </c>
      <c r="F61" s="182">
        <f t="shared" si="1"/>
        <v>4.627614270843191E-2</v>
      </c>
      <c r="G61" s="151"/>
    </row>
    <row r="62" spans="1:7" x14ac:dyDescent="0.35">
      <c r="A62" s="144"/>
      <c r="B62" s="143">
        <v>1956</v>
      </c>
      <c r="C62" s="177">
        <v>19941</v>
      </c>
      <c r="D62" s="177">
        <v>866</v>
      </c>
      <c r="E62" s="177">
        <v>20807</v>
      </c>
      <c r="F62" s="182">
        <f t="shared" si="1"/>
        <v>4.1620608449079638E-2</v>
      </c>
      <c r="G62" s="151"/>
    </row>
    <row r="63" spans="1:7" x14ac:dyDescent="0.35">
      <c r="A63" s="144"/>
      <c r="B63" s="143">
        <v>1957</v>
      </c>
      <c r="C63" s="177">
        <v>21742</v>
      </c>
      <c r="D63" s="177">
        <v>860</v>
      </c>
      <c r="E63" s="177">
        <v>22602</v>
      </c>
      <c r="F63" s="182">
        <f t="shared" si="1"/>
        <v>3.8049730112379436E-2</v>
      </c>
      <c r="G63" s="151"/>
    </row>
    <row r="64" spans="1:7" x14ac:dyDescent="0.35">
      <c r="A64" s="144"/>
      <c r="B64" s="143">
        <v>1958</v>
      </c>
      <c r="C64" s="177">
        <v>24459</v>
      </c>
      <c r="D64" s="177">
        <v>920</v>
      </c>
      <c r="E64" s="177">
        <v>25379</v>
      </c>
      <c r="F64" s="182">
        <f t="shared" si="1"/>
        <v>3.6250443279877066E-2</v>
      </c>
      <c r="G64" s="151"/>
    </row>
    <row r="65" spans="1:7" x14ac:dyDescent="0.35">
      <c r="A65" s="144"/>
      <c r="B65" s="143">
        <v>1959</v>
      </c>
      <c r="C65" s="177">
        <v>25727</v>
      </c>
      <c r="D65" s="177">
        <v>896</v>
      </c>
      <c r="E65" s="177">
        <v>26623</v>
      </c>
      <c r="F65" s="182">
        <f t="shared" si="1"/>
        <v>3.3655110243022951E-2</v>
      </c>
      <c r="G65" s="151"/>
    </row>
    <row r="66" spans="1:7" x14ac:dyDescent="0.35">
      <c r="A66" s="144"/>
      <c r="B66" s="143">
        <v>1960</v>
      </c>
      <c r="C66" s="177">
        <v>26198</v>
      </c>
      <c r="D66" s="177">
        <v>901</v>
      </c>
      <c r="E66" s="177">
        <v>27099</v>
      </c>
      <c r="F66" s="182">
        <f t="shared" si="1"/>
        <v>3.3248459352743641E-2</v>
      </c>
      <c r="G66" s="151"/>
    </row>
    <row r="67" spans="1:7" x14ac:dyDescent="0.35">
      <c r="A67" s="144"/>
      <c r="B67" s="143">
        <v>1961</v>
      </c>
      <c r="C67" s="177">
        <v>28094</v>
      </c>
      <c r="D67" s="177">
        <v>931</v>
      </c>
      <c r="E67" s="177">
        <v>29025</v>
      </c>
      <c r="F67" s="182">
        <f t="shared" si="1"/>
        <v>3.2075796726959517E-2</v>
      </c>
      <c r="G67" s="151"/>
    </row>
    <row r="68" spans="1:7" x14ac:dyDescent="0.35">
      <c r="A68" s="144"/>
      <c r="B68" s="143">
        <v>1962</v>
      </c>
      <c r="C68" s="177">
        <v>30066</v>
      </c>
      <c r="D68" s="177">
        <v>997</v>
      </c>
      <c r="E68" s="177">
        <v>31063</v>
      </c>
      <c r="F68" s="182">
        <f t="shared" si="1"/>
        <v>3.2096062840034766E-2</v>
      </c>
      <c r="G68" s="151"/>
    </row>
    <row r="69" spans="1:7" x14ac:dyDescent="0.35">
      <c r="A69" s="144"/>
      <c r="B69" s="143">
        <v>1963</v>
      </c>
      <c r="C69" s="177">
        <v>29925</v>
      </c>
      <c r="D69" s="177">
        <v>971</v>
      </c>
      <c r="E69" s="177">
        <v>30896</v>
      </c>
      <c r="F69" s="182">
        <f t="shared" si="1"/>
        <v>3.1428016571724497E-2</v>
      </c>
      <c r="G69" s="151"/>
    </row>
    <row r="70" spans="1:7" x14ac:dyDescent="0.35">
      <c r="A70" s="144"/>
      <c r="B70" s="143">
        <v>1964</v>
      </c>
      <c r="C70" s="177">
        <v>28718</v>
      </c>
      <c r="D70" s="177">
        <v>882</v>
      </c>
      <c r="E70" s="177">
        <v>29600</v>
      </c>
      <c r="F70" s="182">
        <f t="shared" ref="F70:F101" si="2">D70/E70</f>
        <v>2.9797297297297298E-2</v>
      </c>
      <c r="G70" s="151"/>
    </row>
    <row r="71" spans="1:7" x14ac:dyDescent="0.35">
      <c r="A71" s="144"/>
      <c r="B71" s="143">
        <v>1965</v>
      </c>
      <c r="C71" s="177">
        <v>29580</v>
      </c>
      <c r="D71" s="177">
        <v>841</v>
      </c>
      <c r="E71" s="177">
        <v>30421</v>
      </c>
      <c r="F71" s="182">
        <f t="shared" si="2"/>
        <v>2.7645376549094377E-2</v>
      </c>
      <c r="G71" s="151"/>
    </row>
    <row r="72" spans="1:7" x14ac:dyDescent="0.35">
      <c r="A72" s="144"/>
      <c r="B72" s="143">
        <v>1966</v>
      </c>
      <c r="C72" s="177">
        <v>32127</v>
      </c>
      <c r="D72" s="177">
        <v>959</v>
      </c>
      <c r="E72" s="177">
        <v>33086</v>
      </c>
      <c r="F72" s="182">
        <f t="shared" si="2"/>
        <v>2.8985069213564651E-2</v>
      </c>
      <c r="G72" s="151"/>
    </row>
    <row r="73" spans="1:7" x14ac:dyDescent="0.35">
      <c r="A73" s="144"/>
      <c r="B73" s="143">
        <v>1967</v>
      </c>
      <c r="C73" s="177">
        <v>34056</v>
      </c>
      <c r="D73" s="177">
        <v>953</v>
      </c>
      <c r="E73" s="177">
        <v>35009</v>
      </c>
      <c r="F73" s="182">
        <f t="shared" si="2"/>
        <v>2.7221571595875346E-2</v>
      </c>
      <c r="G73" s="151"/>
    </row>
    <row r="74" spans="1:7" x14ac:dyDescent="0.35">
      <c r="A74" s="144"/>
      <c r="B74" s="143">
        <v>1968</v>
      </c>
      <c r="C74" s="177">
        <v>31656</v>
      </c>
      <c r="D74" s="177">
        <v>805</v>
      </c>
      <c r="E74" s="177">
        <v>32461</v>
      </c>
      <c r="F74" s="182">
        <f t="shared" si="2"/>
        <v>2.4798989556698809E-2</v>
      </c>
      <c r="G74" s="151"/>
    </row>
    <row r="75" spans="1:7" x14ac:dyDescent="0.35">
      <c r="A75" s="144"/>
      <c r="B75" s="143">
        <v>1969</v>
      </c>
      <c r="C75" s="177">
        <v>33814</v>
      </c>
      <c r="D75" s="177">
        <v>853</v>
      </c>
      <c r="E75" s="177">
        <v>34667</v>
      </c>
      <c r="F75" s="182">
        <f t="shared" si="2"/>
        <v>2.4605532639109241E-2</v>
      </c>
      <c r="G75" s="151"/>
    </row>
    <row r="76" spans="1:7" x14ac:dyDescent="0.35">
      <c r="A76" s="144"/>
      <c r="B76" s="143">
        <v>1970</v>
      </c>
      <c r="C76" s="177">
        <v>38040</v>
      </c>
      <c r="D76" s="177">
        <v>988</v>
      </c>
      <c r="E76" s="177">
        <v>39028</v>
      </c>
      <c r="F76" s="182">
        <f t="shared" si="2"/>
        <v>2.5315158347852824E-2</v>
      </c>
      <c r="G76" s="151"/>
    </row>
    <row r="77" spans="1:7" x14ac:dyDescent="0.35">
      <c r="A77" s="144"/>
      <c r="B77" s="143">
        <v>1971</v>
      </c>
      <c r="C77" s="177">
        <v>38673</v>
      </c>
      <c r="D77" s="177">
        <v>1035</v>
      </c>
      <c r="E77" s="177">
        <v>39708</v>
      </c>
      <c r="F77" s="182">
        <f t="shared" si="2"/>
        <v>2.6065276518585676E-2</v>
      </c>
      <c r="G77" s="151"/>
    </row>
    <row r="78" spans="1:7" x14ac:dyDescent="0.35">
      <c r="A78" s="144"/>
      <c r="B78" s="143">
        <v>1972</v>
      </c>
      <c r="C78" s="177">
        <v>37348</v>
      </c>
      <c r="D78" s="177">
        <v>980</v>
      </c>
      <c r="E78" s="177">
        <v>38328</v>
      </c>
      <c r="F78" s="182">
        <f t="shared" si="2"/>
        <v>2.5568774786057191E-2</v>
      </c>
      <c r="G78" s="151"/>
    </row>
    <row r="79" spans="1:7" x14ac:dyDescent="0.35">
      <c r="A79" s="144"/>
      <c r="B79" s="143">
        <v>1973</v>
      </c>
      <c r="C79" s="177">
        <v>35747</v>
      </c>
      <c r="D79" s="177">
        <v>1027</v>
      </c>
      <c r="E79" s="177">
        <v>36774</v>
      </c>
      <c r="F79" s="182">
        <f t="shared" si="2"/>
        <v>2.7927339968455974E-2</v>
      </c>
      <c r="G79" s="151"/>
    </row>
    <row r="80" spans="1:7" x14ac:dyDescent="0.35">
      <c r="A80" s="144"/>
      <c r="B80" s="143">
        <v>1974</v>
      </c>
      <c r="C80" s="177">
        <v>35823</v>
      </c>
      <c r="D80" s="177">
        <v>1044</v>
      </c>
      <c r="E80" s="177">
        <v>36867</v>
      </c>
      <c r="F80" s="182">
        <f t="shared" si="2"/>
        <v>2.8318007974611443E-2</v>
      </c>
      <c r="G80" s="151"/>
    </row>
    <row r="81" spans="1:7" x14ac:dyDescent="0.35">
      <c r="A81" s="144"/>
      <c r="B81" s="143">
        <v>1975</v>
      </c>
      <c r="C81" s="177">
        <v>38601</v>
      </c>
      <c r="D81" s="177">
        <v>1219</v>
      </c>
      <c r="E81" s="177">
        <v>39820</v>
      </c>
      <c r="F81" s="182">
        <f t="shared" si="2"/>
        <v>3.0612757408337517E-2</v>
      </c>
      <c r="G81" s="151"/>
    </row>
    <row r="82" spans="1:7" x14ac:dyDescent="0.35">
      <c r="A82" s="144"/>
      <c r="B82" s="143">
        <v>1976</v>
      </c>
      <c r="C82" s="177">
        <v>40161</v>
      </c>
      <c r="D82" s="177">
        <v>1282</v>
      </c>
      <c r="E82" s="177">
        <v>41443</v>
      </c>
      <c r="F82" s="182">
        <f t="shared" si="2"/>
        <v>3.0934054001882105E-2</v>
      </c>
      <c r="G82" s="151"/>
    </row>
    <row r="83" spans="1:7" x14ac:dyDescent="0.35">
      <c r="A83" s="144"/>
      <c r="B83" s="143">
        <v>1977</v>
      </c>
      <c r="C83" s="177">
        <v>40212</v>
      </c>
      <c r="D83" s="177">
        <v>1358</v>
      </c>
      <c r="E83" s="177">
        <v>41570</v>
      </c>
      <c r="F83" s="182">
        <f t="shared" si="2"/>
        <v>3.2667789271108971E-2</v>
      </c>
      <c r="G83" s="151"/>
    </row>
    <row r="84" spans="1:7" x14ac:dyDescent="0.35">
      <c r="A84" s="144"/>
      <c r="B84" s="143">
        <v>1978</v>
      </c>
      <c r="C84" s="177">
        <v>40409</v>
      </c>
      <c r="D84" s="177">
        <v>1387</v>
      </c>
      <c r="E84" s="177">
        <v>41796</v>
      </c>
      <c r="F84" s="182">
        <f t="shared" si="2"/>
        <v>3.3184993779309023E-2</v>
      </c>
      <c r="G84" s="151"/>
    </row>
    <row r="85" spans="1:7" x14ac:dyDescent="0.35">
      <c r="A85" s="144"/>
      <c r="B85" s="143">
        <v>1979</v>
      </c>
      <c r="C85" s="177">
        <v>40762</v>
      </c>
      <c r="D85" s="177">
        <v>1458</v>
      </c>
      <c r="E85" s="177">
        <v>42220</v>
      </c>
      <c r="F85" s="182">
        <f t="shared" si="2"/>
        <v>3.4533396494552344E-2</v>
      </c>
      <c r="G85" s="151"/>
    </row>
    <row r="86" spans="1:7" x14ac:dyDescent="0.35">
      <c r="A86" s="144"/>
      <c r="B86" s="143">
        <v>1980</v>
      </c>
      <c r="C86" s="177">
        <v>40748</v>
      </c>
      <c r="D86" s="177">
        <v>1516</v>
      </c>
      <c r="E86" s="177">
        <v>42264</v>
      </c>
      <c r="F86" s="182">
        <f t="shared" si="2"/>
        <v>3.5869770963467724E-2</v>
      </c>
      <c r="G86" s="151"/>
    </row>
    <row r="87" spans="1:7" x14ac:dyDescent="0.35">
      <c r="A87" s="144"/>
      <c r="B87" s="143">
        <v>1981</v>
      </c>
      <c r="C87" s="177">
        <v>41904</v>
      </c>
      <c r="D87" s="177">
        <v>1407</v>
      </c>
      <c r="E87" s="177">
        <v>43311</v>
      </c>
      <c r="F87" s="182">
        <f t="shared" si="2"/>
        <v>3.2485973540209184E-2</v>
      </c>
      <c r="G87" s="151"/>
    </row>
    <row r="88" spans="1:7" x14ac:dyDescent="0.35">
      <c r="A88" s="144"/>
      <c r="B88" s="143">
        <v>1982</v>
      </c>
      <c r="C88" s="177">
        <v>42381</v>
      </c>
      <c r="D88" s="177">
        <v>1326</v>
      </c>
      <c r="E88" s="177">
        <v>43707</v>
      </c>
      <c r="F88" s="182">
        <f t="shared" si="2"/>
        <v>3.0338389731621937E-2</v>
      </c>
      <c r="G88" s="151"/>
    </row>
    <row r="89" spans="1:7" x14ac:dyDescent="0.35">
      <c r="A89" s="144"/>
      <c r="B89" s="143">
        <v>1983</v>
      </c>
      <c r="C89" s="177">
        <v>42072</v>
      </c>
      <c r="D89" s="177">
        <v>1390</v>
      </c>
      <c r="E89" s="177">
        <v>43462</v>
      </c>
      <c r="F89" s="182">
        <f t="shared" si="2"/>
        <v>3.1981961253508814E-2</v>
      </c>
      <c r="G89" s="151"/>
    </row>
    <row r="90" spans="1:7" x14ac:dyDescent="0.35">
      <c r="A90" s="144"/>
      <c r="B90" s="143">
        <v>1984</v>
      </c>
      <c r="C90" s="177">
        <v>41822</v>
      </c>
      <c r="D90" s="177">
        <v>1473</v>
      </c>
      <c r="E90" s="177">
        <v>43295</v>
      </c>
      <c r="F90" s="182">
        <f t="shared" si="2"/>
        <v>3.4022404434692226E-2</v>
      </c>
      <c r="G90" s="151"/>
    </row>
    <row r="91" spans="1:7" x14ac:dyDescent="0.35">
      <c r="A91" s="144"/>
      <c r="B91" s="143">
        <v>1985</v>
      </c>
      <c r="C91" s="177">
        <v>44701</v>
      </c>
      <c r="D91" s="177">
        <v>1532</v>
      </c>
      <c r="E91" s="177">
        <v>46233</v>
      </c>
      <c r="F91" s="182">
        <f t="shared" si="2"/>
        <v>3.3136504228581318E-2</v>
      </c>
      <c r="G91" s="151"/>
    </row>
    <row r="92" spans="1:7" x14ac:dyDescent="0.35">
      <c r="A92" s="144"/>
      <c r="B92" s="143">
        <v>1986</v>
      </c>
      <c r="C92" s="177">
        <v>45163</v>
      </c>
      <c r="D92" s="177">
        <v>1607</v>
      </c>
      <c r="E92" s="177">
        <v>46770</v>
      </c>
      <c r="F92" s="182">
        <f t="shared" si="2"/>
        <v>3.4359632242890743E-2</v>
      </c>
      <c r="G92" s="151"/>
    </row>
    <row r="93" spans="1:7" x14ac:dyDescent="0.35">
      <c r="A93" s="144"/>
      <c r="B93" s="143">
        <v>1987</v>
      </c>
      <c r="C93" s="177">
        <v>46722</v>
      </c>
      <c r="D93" s="177">
        <v>1704</v>
      </c>
      <c r="E93" s="177">
        <v>48426</v>
      </c>
      <c r="F93" s="182">
        <f t="shared" si="2"/>
        <v>3.5187709081898152E-2</v>
      </c>
      <c r="G93" s="151"/>
    </row>
    <row r="94" spans="1:7" x14ac:dyDescent="0.35">
      <c r="A94" s="144"/>
      <c r="B94" s="143">
        <v>1988</v>
      </c>
      <c r="C94" s="177">
        <v>47113</v>
      </c>
      <c r="D94" s="177">
        <v>1759</v>
      </c>
      <c r="E94" s="177">
        <v>48872</v>
      </c>
      <c r="F94" s="182">
        <f t="shared" si="2"/>
        <v>3.5991979047307249E-2</v>
      </c>
      <c r="G94" s="151"/>
    </row>
    <row r="95" spans="1:7" x14ac:dyDescent="0.35">
      <c r="A95" s="144"/>
      <c r="B95" s="143">
        <v>1989</v>
      </c>
      <c r="C95" s="177">
        <v>46736</v>
      </c>
      <c r="D95" s="177">
        <v>1764</v>
      </c>
      <c r="E95" s="177">
        <v>48500</v>
      </c>
      <c r="F95" s="182">
        <f t="shared" si="2"/>
        <v>3.6371134020618555E-2</v>
      </c>
      <c r="G95" s="151"/>
    </row>
    <row r="96" spans="1:7" x14ac:dyDescent="0.35">
      <c r="A96" s="144"/>
      <c r="B96" s="143">
        <v>1990</v>
      </c>
      <c r="C96" s="177">
        <v>43378</v>
      </c>
      <c r="D96" s="177">
        <v>1597</v>
      </c>
      <c r="E96" s="177">
        <v>44975</v>
      </c>
      <c r="F96" s="182">
        <f t="shared" si="2"/>
        <v>3.5508615897720953E-2</v>
      </c>
      <c r="G96" s="151"/>
    </row>
    <row r="97" spans="1:7" x14ac:dyDescent="0.35">
      <c r="A97" s="144"/>
      <c r="B97" s="143">
        <v>1991</v>
      </c>
      <c r="C97" s="177">
        <v>43250</v>
      </c>
      <c r="D97" s="177">
        <v>1559</v>
      </c>
      <c r="E97" s="177">
        <v>44809</v>
      </c>
      <c r="F97" s="182">
        <f t="shared" si="2"/>
        <v>3.4792117654935395E-2</v>
      </c>
      <c r="G97" s="151"/>
    </row>
    <row r="98" spans="1:7" x14ac:dyDescent="0.35">
      <c r="A98" s="144"/>
      <c r="B98" s="143">
        <v>1992</v>
      </c>
      <c r="C98" s="177">
        <v>43157</v>
      </c>
      <c r="D98" s="177">
        <v>1562</v>
      </c>
      <c r="E98" s="177">
        <v>44719</v>
      </c>
      <c r="F98" s="182">
        <f t="shared" si="2"/>
        <v>3.4929224714327245E-2</v>
      </c>
      <c r="G98" s="151"/>
    </row>
    <row r="99" spans="1:7" x14ac:dyDescent="0.35">
      <c r="A99" s="144"/>
      <c r="B99" s="143">
        <v>1993</v>
      </c>
      <c r="C99" s="177">
        <v>42991</v>
      </c>
      <c r="D99" s="177">
        <v>1561</v>
      </c>
      <c r="E99" s="177">
        <v>44552</v>
      </c>
      <c r="F99" s="182">
        <f t="shared" si="2"/>
        <v>3.5037708744837491E-2</v>
      </c>
      <c r="G99" s="151"/>
    </row>
    <row r="100" spans="1:7" x14ac:dyDescent="0.35">
      <c r="A100" s="144"/>
      <c r="B100" s="143">
        <v>1994</v>
      </c>
      <c r="C100" s="177">
        <v>46810</v>
      </c>
      <c r="D100" s="177">
        <v>1811</v>
      </c>
      <c r="E100" s="177">
        <v>48621</v>
      </c>
      <c r="F100" s="182">
        <f t="shared" si="2"/>
        <v>3.7247279981900826E-2</v>
      </c>
      <c r="G100" s="151"/>
    </row>
    <row r="101" spans="1:7" x14ac:dyDescent="0.35">
      <c r="A101" s="144"/>
      <c r="B101" s="143">
        <v>1995</v>
      </c>
      <c r="C101" s="177">
        <v>48983</v>
      </c>
      <c r="D101" s="177">
        <v>1979</v>
      </c>
      <c r="E101" s="177">
        <v>50962</v>
      </c>
      <c r="F101" s="182">
        <f t="shared" si="2"/>
        <v>3.8832855853380949E-2</v>
      </c>
      <c r="G101" s="151"/>
    </row>
    <row r="102" spans="1:7" x14ac:dyDescent="0.35">
      <c r="A102" s="144"/>
      <c r="B102" s="143">
        <v>1996</v>
      </c>
      <c r="C102" s="177">
        <v>53019</v>
      </c>
      <c r="D102" s="177">
        <v>2262</v>
      </c>
      <c r="E102" s="177">
        <v>55281</v>
      </c>
      <c r="F102" s="182">
        <f t="shared" ref="F102:F121" si="3">D102/E102</f>
        <v>4.0918217832528359E-2</v>
      </c>
      <c r="G102" s="151"/>
    </row>
    <row r="103" spans="1:7" x14ac:dyDescent="0.35">
      <c r="A103" s="144"/>
      <c r="B103" s="143">
        <v>1997</v>
      </c>
      <c r="C103" s="177">
        <v>58439</v>
      </c>
      <c r="D103" s="177">
        <v>2675</v>
      </c>
      <c r="E103" s="177">
        <v>61114</v>
      </c>
      <c r="F103" s="182">
        <f t="shared" si="3"/>
        <v>4.3770658114343684E-2</v>
      </c>
      <c r="G103" s="151"/>
    </row>
    <row r="104" spans="1:7" x14ac:dyDescent="0.35">
      <c r="A104" s="144"/>
      <c r="B104" s="143">
        <v>1998</v>
      </c>
      <c r="C104" s="177">
        <v>62194</v>
      </c>
      <c r="D104" s="177">
        <v>3105</v>
      </c>
      <c r="E104" s="177">
        <v>65298</v>
      </c>
      <c r="F104" s="182">
        <f t="shared" si="3"/>
        <v>4.7551226683818802E-2</v>
      </c>
      <c r="G104" s="151"/>
    </row>
    <row r="105" spans="1:7" x14ac:dyDescent="0.35">
      <c r="A105" s="144"/>
      <c r="B105" s="143">
        <v>1999</v>
      </c>
      <c r="C105" s="177">
        <v>61523</v>
      </c>
      <c r="D105" s="177">
        <v>3247</v>
      </c>
      <c r="E105" s="177">
        <v>64771</v>
      </c>
      <c r="F105" s="182">
        <f t="shared" si="3"/>
        <v>5.0130459619274058E-2</v>
      </c>
      <c r="G105" s="151"/>
    </row>
    <row r="106" spans="1:7" x14ac:dyDescent="0.35">
      <c r="A106" s="144"/>
      <c r="B106" s="143">
        <v>2000</v>
      </c>
      <c r="C106" s="177">
        <v>61252</v>
      </c>
      <c r="D106" s="177">
        <v>3350</v>
      </c>
      <c r="E106" s="177">
        <v>64602</v>
      </c>
      <c r="F106" s="182">
        <f t="shared" si="3"/>
        <v>5.1855979691031236E-2</v>
      </c>
      <c r="G106" s="151"/>
    </row>
    <row r="107" spans="1:7" x14ac:dyDescent="0.35">
      <c r="A107" s="144"/>
      <c r="B107" s="143">
        <v>2001</v>
      </c>
      <c r="C107" s="177">
        <v>62560</v>
      </c>
      <c r="D107" s="177">
        <v>3740</v>
      </c>
      <c r="E107" s="177">
        <v>66301</v>
      </c>
      <c r="F107" s="182">
        <f t="shared" si="3"/>
        <v>5.6409405589659282E-2</v>
      </c>
      <c r="G107" s="151"/>
    </row>
    <row r="108" spans="1:7" x14ac:dyDescent="0.35">
      <c r="A108" s="144"/>
      <c r="B108" s="143">
        <v>2002</v>
      </c>
      <c r="C108" s="177">
        <v>66479</v>
      </c>
      <c r="D108" s="177">
        <v>4299</v>
      </c>
      <c r="E108" s="177">
        <v>70778</v>
      </c>
      <c r="F108" s="182">
        <f t="shared" si="3"/>
        <v>6.0739212749724492E-2</v>
      </c>
      <c r="G108" s="151"/>
    </row>
    <row r="109" spans="1:7" x14ac:dyDescent="0.35">
      <c r="A109" s="144"/>
      <c r="B109" s="143">
        <v>2003</v>
      </c>
      <c r="C109" s="177">
        <v>68612</v>
      </c>
      <c r="D109" s="177">
        <v>4425</v>
      </c>
      <c r="E109" s="177">
        <v>73038</v>
      </c>
      <c r="F109" s="182">
        <f t="shared" si="3"/>
        <v>6.0584901010432922E-2</v>
      </c>
      <c r="G109" s="151"/>
    </row>
    <row r="110" spans="1:7" x14ac:dyDescent="0.35">
      <c r="A110" s="144"/>
      <c r="B110" s="143">
        <v>2004</v>
      </c>
      <c r="C110" s="177">
        <v>70208</v>
      </c>
      <c r="D110" s="177">
        <v>4448</v>
      </c>
      <c r="E110" s="177">
        <v>74657</v>
      </c>
      <c r="F110" s="182">
        <f t="shared" si="3"/>
        <v>5.9579141942483628E-2</v>
      </c>
      <c r="G110" s="151"/>
    </row>
    <row r="111" spans="1:7" x14ac:dyDescent="0.35">
      <c r="A111" s="144"/>
      <c r="B111" s="143">
        <v>2005</v>
      </c>
      <c r="C111" s="177">
        <v>71512</v>
      </c>
      <c r="D111" s="177">
        <v>4467</v>
      </c>
      <c r="E111" s="177">
        <v>75979</v>
      </c>
      <c r="F111" s="182">
        <f t="shared" si="3"/>
        <v>5.8792561102409879E-2</v>
      </c>
      <c r="G111" s="151"/>
    </row>
    <row r="112" spans="1:7" x14ac:dyDescent="0.35">
      <c r="A112" s="144"/>
      <c r="B112" s="143">
        <v>2006</v>
      </c>
      <c r="C112" s="177">
        <v>73680</v>
      </c>
      <c r="D112" s="177">
        <v>4447</v>
      </c>
      <c r="E112" s="177">
        <v>78127</v>
      </c>
      <c r="F112" s="182">
        <f t="shared" si="3"/>
        <v>5.6920142844343186E-2</v>
      </c>
      <c r="G112" s="151"/>
    </row>
    <row r="113" spans="1:16" x14ac:dyDescent="0.35">
      <c r="A113" s="144"/>
      <c r="B113" s="143">
        <v>2007</v>
      </c>
      <c r="C113" s="177">
        <v>75842</v>
      </c>
      <c r="D113" s="177">
        <v>4374</v>
      </c>
      <c r="E113" s="177">
        <v>80216</v>
      </c>
      <c r="F113" s="182">
        <f t="shared" si="3"/>
        <v>5.4527775007479802E-2</v>
      </c>
      <c r="G113" s="151"/>
    </row>
    <row r="114" spans="1:16" x14ac:dyDescent="0.35">
      <c r="A114" s="144"/>
      <c r="B114" s="143">
        <v>2008</v>
      </c>
      <c r="C114" s="177">
        <v>78158</v>
      </c>
      <c r="D114" s="177">
        <v>4414</v>
      </c>
      <c r="E114" s="177">
        <v>82572</v>
      </c>
      <c r="F114" s="182">
        <f t="shared" si="3"/>
        <v>5.3456377464515814E-2</v>
      </c>
      <c r="G114" s="151"/>
    </row>
    <row r="115" spans="1:16" x14ac:dyDescent="0.35">
      <c r="A115" s="144"/>
      <c r="B115" s="143">
        <v>2009</v>
      </c>
      <c r="C115" s="177">
        <v>79276.582500000004</v>
      </c>
      <c r="D115" s="177">
        <v>4282.5008333333335</v>
      </c>
      <c r="E115" s="177">
        <v>83559.083333333328</v>
      </c>
      <c r="F115" s="182">
        <f t="shared" si="3"/>
        <v>5.1251170578901759E-2</v>
      </c>
      <c r="G115" s="151"/>
    </row>
    <row r="116" spans="1:16" x14ac:dyDescent="0.35">
      <c r="A116" s="144"/>
      <c r="B116" s="143">
        <v>2010</v>
      </c>
      <c r="C116" s="177">
        <v>80489</v>
      </c>
      <c r="D116" s="177">
        <v>4235.75</v>
      </c>
      <c r="E116" s="177">
        <v>84724.75</v>
      </c>
      <c r="F116" s="182">
        <f t="shared" si="3"/>
        <v>4.9994246073313875E-2</v>
      </c>
      <c r="G116" s="151"/>
    </row>
    <row r="117" spans="1:16" x14ac:dyDescent="0.35">
      <c r="A117" s="144"/>
      <c r="B117" s="143">
        <v>2011</v>
      </c>
      <c r="C117" s="177">
        <v>81762.916666666672</v>
      </c>
      <c r="D117" s="177">
        <v>4187.666666666667</v>
      </c>
      <c r="E117" s="177">
        <v>85950.583333333328</v>
      </c>
      <c r="F117" s="182">
        <f t="shared" si="3"/>
        <v>4.8721794597089224E-2</v>
      </c>
      <c r="G117" s="151"/>
    </row>
    <row r="118" spans="1:16" x14ac:dyDescent="0.35">
      <c r="A118" s="144"/>
      <c r="B118" s="143">
        <v>2012</v>
      </c>
      <c r="C118" s="177">
        <v>82480.666666666672</v>
      </c>
      <c r="D118" s="177">
        <v>4153.5</v>
      </c>
      <c r="E118" s="177">
        <v>86634.166666666672</v>
      </c>
      <c r="F118" s="182">
        <f t="shared" si="3"/>
        <v>4.7942978616981366E-2</v>
      </c>
      <c r="G118" s="151"/>
    </row>
    <row r="119" spans="1:16" x14ac:dyDescent="0.35">
      <c r="A119" s="144"/>
      <c r="B119" s="143">
        <v>2013</v>
      </c>
      <c r="C119" s="177">
        <v>80358.833333333328</v>
      </c>
      <c r="D119" s="177">
        <v>3890.25</v>
      </c>
      <c r="E119" s="177">
        <v>84249.083333333328</v>
      </c>
      <c r="F119" s="182">
        <f t="shared" si="3"/>
        <v>4.6175576588864967E-2</v>
      </c>
      <c r="G119" s="151"/>
      <c r="I119" s="4"/>
      <c r="J119" s="4"/>
      <c r="K119" s="4"/>
      <c r="L119" s="4"/>
      <c r="M119" s="4"/>
      <c r="N119" s="4"/>
      <c r="O119" s="4"/>
      <c r="P119" s="4"/>
    </row>
    <row r="120" spans="1:16" x14ac:dyDescent="0.35">
      <c r="A120" s="144"/>
      <c r="B120" s="143">
        <v>2014</v>
      </c>
      <c r="C120" s="177">
        <v>81401.833333333328</v>
      </c>
      <c r="D120" s="177">
        <v>3904.6666666666665</v>
      </c>
      <c r="E120" s="177">
        <f>C120+D120</f>
        <v>85306.5</v>
      </c>
      <c r="F120" s="182">
        <f t="shared" si="3"/>
        <v>4.5772205713124632E-2</v>
      </c>
      <c r="G120" s="151"/>
      <c r="I120" s="4"/>
      <c r="J120" s="4"/>
      <c r="K120" s="4"/>
      <c r="L120" s="4"/>
      <c r="M120" s="4"/>
      <c r="N120" s="4"/>
      <c r="O120" s="4"/>
      <c r="P120" s="4"/>
    </row>
    <row r="121" spans="1:16" x14ac:dyDescent="0.35">
      <c r="A121" s="144"/>
      <c r="B121" s="143">
        <v>2015</v>
      </c>
      <c r="C121" s="177">
        <v>81740.833333333328</v>
      </c>
      <c r="D121" s="177">
        <v>3884.75</v>
      </c>
      <c r="E121" s="177">
        <f>C121+D121</f>
        <v>85625.583333333328</v>
      </c>
      <c r="F121" s="182">
        <f t="shared" si="3"/>
        <v>4.5369033982250243E-2</v>
      </c>
      <c r="G121" s="151"/>
      <c r="I121" s="44"/>
      <c r="J121" s="44"/>
      <c r="K121" s="44"/>
      <c r="L121" s="4"/>
      <c r="M121" s="4"/>
      <c r="N121" s="4"/>
      <c r="O121" s="4"/>
      <c r="P121" s="4"/>
    </row>
    <row r="122" spans="1:16" x14ac:dyDescent="0.35">
      <c r="A122" s="144"/>
      <c r="B122" s="143">
        <v>2016</v>
      </c>
      <c r="C122" s="177">
        <v>81493.416666666672</v>
      </c>
      <c r="D122" s="177">
        <v>3854</v>
      </c>
      <c r="E122" s="177">
        <v>85348</v>
      </c>
      <c r="F122" s="182">
        <f t="shared" ref="F122:F123" si="4">D122/E122</f>
        <v>4.5156301260720816E-2</v>
      </c>
      <c r="G122" s="151"/>
      <c r="I122" s="44"/>
      <c r="J122" s="44"/>
      <c r="K122" s="44"/>
      <c r="L122" s="4"/>
      <c r="M122" s="4"/>
      <c r="N122" s="4"/>
      <c r="O122" s="4"/>
      <c r="P122" s="4"/>
    </row>
    <row r="123" spans="1:16" x14ac:dyDescent="0.35">
      <c r="A123" s="144"/>
      <c r="B123" s="143">
        <v>2017</v>
      </c>
      <c r="C123" s="177">
        <v>81693.166666666672</v>
      </c>
      <c r="D123" s="177">
        <v>3975</v>
      </c>
      <c r="E123" s="177">
        <v>85668.166666666701</v>
      </c>
      <c r="F123" s="182">
        <f t="shared" si="4"/>
        <v>4.6399965759354393E-2</v>
      </c>
      <c r="G123" s="151"/>
      <c r="I123" s="44"/>
      <c r="J123" s="44"/>
      <c r="K123" s="44"/>
      <c r="L123" s="4"/>
      <c r="M123" s="4"/>
      <c r="N123" s="4"/>
      <c r="O123" s="4"/>
      <c r="P123" s="4"/>
    </row>
    <row r="124" spans="1:16" x14ac:dyDescent="0.35">
      <c r="A124" s="144"/>
      <c r="B124" s="143">
        <v>2018</v>
      </c>
      <c r="C124" s="177">
        <v>79449</v>
      </c>
      <c r="D124" s="177">
        <v>3845.6666666666665</v>
      </c>
      <c r="E124" s="177">
        <v>83294.666666666672</v>
      </c>
      <c r="F124" s="182">
        <f>D124/C124</f>
        <v>4.8404217380541813E-2</v>
      </c>
      <c r="G124" s="151"/>
      <c r="I124" s="44"/>
      <c r="J124" s="44"/>
      <c r="K124" s="44"/>
      <c r="L124" s="4"/>
      <c r="M124" s="4"/>
      <c r="N124" s="4"/>
      <c r="O124" s="4"/>
      <c r="P124" s="4"/>
    </row>
    <row r="125" spans="1:16" x14ac:dyDescent="0.35">
      <c r="A125" s="144"/>
      <c r="B125" s="143">
        <v>2019</v>
      </c>
      <c r="C125" s="174">
        <v>79140.333333333328</v>
      </c>
      <c r="D125" s="174">
        <v>3794.5833333333335</v>
      </c>
      <c r="E125" s="174">
        <v>82934.916666666672</v>
      </c>
      <c r="F125" s="182">
        <f>D125/C125</f>
        <v>4.794752780925024E-2</v>
      </c>
      <c r="G125" s="151"/>
      <c r="I125" s="44"/>
      <c r="J125" s="44"/>
      <c r="K125" s="44"/>
      <c r="L125" s="4"/>
      <c r="M125" s="4"/>
      <c r="N125" s="4"/>
      <c r="O125" s="4"/>
      <c r="P125" s="4"/>
    </row>
    <row r="126" spans="1:16" x14ac:dyDescent="0.35">
      <c r="A126" s="144"/>
      <c r="B126" s="143">
        <v>2020</v>
      </c>
      <c r="C126" s="174">
        <v>77004</v>
      </c>
      <c r="D126" s="174">
        <v>3362</v>
      </c>
      <c r="E126" s="174">
        <v>80366</v>
      </c>
      <c r="F126" s="182">
        <f t="shared" ref="F126:F128" si="5">D126/C126</f>
        <v>4.3660069606773676E-2</v>
      </c>
      <c r="G126" s="151"/>
      <c r="I126" s="44"/>
      <c r="J126" s="44"/>
      <c r="K126" s="44"/>
      <c r="L126" s="4"/>
      <c r="M126" s="4"/>
      <c r="N126" s="4"/>
      <c r="O126" s="4"/>
      <c r="P126" s="4"/>
    </row>
    <row r="127" spans="1:16" x14ac:dyDescent="0.35">
      <c r="A127" s="144"/>
      <c r="B127" s="143">
        <v>2021</v>
      </c>
      <c r="C127" s="174">
        <v>75353</v>
      </c>
      <c r="D127" s="174">
        <v>3183</v>
      </c>
      <c r="E127" s="174">
        <v>78536</v>
      </c>
      <c r="F127" s="182">
        <f t="shared" si="5"/>
        <v>4.2241184823431054E-2</v>
      </c>
      <c r="G127" s="151"/>
      <c r="I127" s="4"/>
      <c r="J127" s="4"/>
      <c r="K127" s="4"/>
      <c r="L127" s="195"/>
      <c r="M127" s="195"/>
      <c r="N127" s="195"/>
      <c r="O127" s="4"/>
      <c r="P127" s="4"/>
    </row>
    <row r="128" spans="1:16" x14ac:dyDescent="0.35">
      <c r="A128" s="144"/>
      <c r="B128" s="173" t="s">
        <v>451</v>
      </c>
      <c r="C128" s="174">
        <v>76225.833333333328</v>
      </c>
      <c r="D128" s="174">
        <v>3216.3333333333335</v>
      </c>
      <c r="E128" s="174">
        <v>79442.166666666672</v>
      </c>
      <c r="F128" s="182">
        <f t="shared" si="5"/>
        <v>4.2194793978419395E-2</v>
      </c>
      <c r="G128" s="151"/>
      <c r="I128" s="4"/>
      <c r="J128" s="4"/>
      <c r="K128" s="4"/>
      <c r="L128" s="195"/>
      <c r="M128" s="195"/>
      <c r="N128" s="195"/>
      <c r="O128" s="4"/>
      <c r="P128" s="4"/>
    </row>
    <row r="129" spans="1:16" ht="6" customHeight="1" x14ac:dyDescent="0.35">
      <c r="A129" s="144"/>
      <c r="B129" s="143"/>
      <c r="C129" s="177"/>
      <c r="D129" s="177"/>
      <c r="E129" s="177"/>
      <c r="F129" s="182"/>
      <c r="G129" s="151"/>
      <c r="I129" s="4"/>
      <c r="J129" s="4"/>
      <c r="K129" s="4"/>
      <c r="L129" s="4"/>
      <c r="M129" s="4"/>
      <c r="N129" s="4"/>
      <c r="O129" s="4"/>
      <c r="P129" s="4"/>
    </row>
    <row r="130" spans="1:16" ht="14.25" customHeight="1" x14ac:dyDescent="0.35">
      <c r="A130" s="4"/>
      <c r="B130" s="4"/>
      <c r="C130" s="6"/>
      <c r="D130" s="6"/>
      <c r="E130" s="6"/>
      <c r="F130" s="4"/>
      <c r="G130" s="4"/>
      <c r="H130" s="4"/>
      <c r="I130" s="4"/>
      <c r="J130" s="4"/>
      <c r="K130" s="4"/>
      <c r="L130" s="4"/>
      <c r="M130" s="4"/>
      <c r="N130" s="4"/>
      <c r="O130" s="4"/>
      <c r="P130" s="4"/>
    </row>
    <row r="131" spans="1:16" ht="36.6" customHeight="1" x14ac:dyDescent="0.35">
      <c r="A131" s="4"/>
      <c r="B131" s="292" t="s">
        <v>328</v>
      </c>
      <c r="C131" s="292"/>
      <c r="D131" s="292"/>
      <c r="E131" s="292"/>
      <c r="F131" s="292"/>
      <c r="G131" s="4"/>
      <c r="H131" s="4"/>
      <c r="I131" s="4"/>
      <c r="J131" s="4"/>
      <c r="K131" s="4"/>
      <c r="L131" s="4"/>
      <c r="M131" s="4"/>
      <c r="N131" s="4"/>
      <c r="O131" s="4"/>
      <c r="P131" s="4"/>
    </row>
    <row r="132" spans="1:16" ht="27.6" customHeight="1" x14ac:dyDescent="0.35">
      <c r="A132" s="4"/>
      <c r="B132" s="293" t="s">
        <v>327</v>
      </c>
      <c r="C132" s="293"/>
      <c r="D132" s="293"/>
      <c r="E132" s="293"/>
      <c r="F132" s="293"/>
      <c r="G132" s="4"/>
      <c r="H132" s="4"/>
    </row>
    <row r="133" spans="1:16" x14ac:dyDescent="0.35">
      <c r="A133" s="4"/>
      <c r="B133" s="4"/>
      <c r="C133" s="6"/>
      <c r="D133" s="6"/>
      <c r="E133" s="6"/>
      <c r="F133" s="4"/>
      <c r="G133" s="4"/>
      <c r="H133" s="4"/>
    </row>
    <row r="134" spans="1:16" x14ac:dyDescent="0.35">
      <c r="B134" s="35"/>
    </row>
    <row r="135" spans="1:16" x14ac:dyDescent="0.35">
      <c r="B135" s="34"/>
    </row>
  </sheetData>
  <mergeCells count="3">
    <mergeCell ref="B131:F131"/>
    <mergeCell ref="B132:F132"/>
    <mergeCell ref="B2:F2"/>
  </mergeCells>
  <hyperlinks>
    <hyperlink ref="I2" location="Contents!A1" display="Back to contents" xr:uid="{00000000-0004-0000-0300-000002000000}"/>
  </hyperlinks>
  <pageMargins left="0.7" right="0.7" top="0.75" bottom="0.75" header="0.3" footer="0.3"/>
  <pageSetup paperSize="9"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28"/>
  <sheetViews>
    <sheetView showGridLines="0" zoomScaleNormal="100" workbookViewId="0">
      <selection activeCell="H2" sqref="H2"/>
    </sheetView>
  </sheetViews>
  <sheetFormatPr defaultColWidth="8.88671875" defaultRowHeight="15" x14ac:dyDescent="0.35"/>
  <cols>
    <col min="1" max="1" width="0.88671875" style="47" customWidth="1"/>
    <col min="2" max="6" width="8.88671875" style="47"/>
    <col min="7" max="7" width="0.88671875" style="47" customWidth="1"/>
    <col min="8" max="16384" width="8.88671875" style="47"/>
  </cols>
  <sheetData>
    <row r="1" spans="1:9" s="25" customFormat="1" ht="6" customHeight="1" x14ac:dyDescent="0.35">
      <c r="A1" s="29"/>
      <c r="B1" s="29"/>
      <c r="C1" s="29"/>
      <c r="D1" s="29"/>
      <c r="E1" s="29"/>
      <c r="F1" s="29"/>
      <c r="G1" s="29"/>
    </row>
    <row r="2" spans="1:9" s="25" customFormat="1" ht="36.6" customHeight="1" x14ac:dyDescent="0.35">
      <c r="A2" s="29"/>
      <c r="B2" s="306" t="s">
        <v>501</v>
      </c>
      <c r="C2" s="306"/>
      <c r="D2" s="306"/>
      <c r="E2" s="306"/>
      <c r="F2" s="306"/>
      <c r="G2" s="29"/>
      <c r="I2" s="73" t="s">
        <v>400</v>
      </c>
    </row>
    <row r="3" spans="1:9" s="25" customFormat="1" ht="15" customHeight="1" x14ac:dyDescent="0.35">
      <c r="A3" s="29"/>
      <c r="B3" s="310" t="s">
        <v>452</v>
      </c>
      <c r="C3" s="287"/>
      <c r="D3" s="287"/>
      <c r="E3" s="287"/>
      <c r="F3" s="287"/>
      <c r="G3" s="29"/>
      <c r="I3" s="73"/>
    </row>
    <row r="4" spans="1:9" s="25" customFormat="1" ht="6" customHeight="1" x14ac:dyDescent="0.35">
      <c r="A4" s="29"/>
      <c r="B4" s="308"/>
      <c r="C4" s="309"/>
      <c r="D4" s="309"/>
      <c r="E4" s="309"/>
      <c r="F4" s="29"/>
      <c r="G4" s="29"/>
    </row>
    <row r="5" spans="1:9" x14ac:dyDescent="0.35">
      <c r="A5" s="142"/>
      <c r="B5" s="183" t="s">
        <v>0</v>
      </c>
      <c r="C5" s="184" t="s">
        <v>1</v>
      </c>
      <c r="D5" s="184" t="s">
        <v>2</v>
      </c>
      <c r="E5" s="185" t="s">
        <v>7</v>
      </c>
      <c r="F5" s="185" t="s">
        <v>218</v>
      </c>
      <c r="G5" s="142"/>
      <c r="H5" s="54"/>
    </row>
    <row r="6" spans="1:9" x14ac:dyDescent="0.35">
      <c r="A6" s="142"/>
      <c r="B6" s="143">
        <v>1901</v>
      </c>
      <c r="C6" s="181">
        <v>151.65242655351031</v>
      </c>
      <c r="D6" s="181">
        <v>27.016937675258493</v>
      </c>
      <c r="E6" s="181">
        <v>86.342979060235379</v>
      </c>
      <c r="F6" s="181">
        <v>97</v>
      </c>
      <c r="G6" s="142"/>
      <c r="H6" s="54"/>
    </row>
    <row r="7" spans="1:9" x14ac:dyDescent="0.35">
      <c r="A7" s="142"/>
      <c r="B7" s="143">
        <v>1911</v>
      </c>
      <c r="C7" s="181">
        <v>145.28667387858815</v>
      </c>
      <c r="D7" s="181">
        <v>18.863029378099963</v>
      </c>
      <c r="E7" s="181">
        <v>79.094036284893548</v>
      </c>
      <c r="F7" s="181">
        <v>97</v>
      </c>
      <c r="G7" s="142"/>
      <c r="H7" s="54"/>
    </row>
    <row r="8" spans="1:9" x14ac:dyDescent="0.35">
      <c r="A8" s="142"/>
      <c r="B8" s="143">
        <v>1921</v>
      </c>
      <c r="C8" s="181">
        <v>84.369942377307453</v>
      </c>
      <c r="D8" s="181">
        <v>9.5093894944539983</v>
      </c>
      <c r="E8" s="181">
        <v>44.471303065047358</v>
      </c>
      <c r="F8" s="181">
        <v>97</v>
      </c>
      <c r="G8" s="142"/>
      <c r="H8" s="54"/>
    </row>
    <row r="9" spans="1:9" x14ac:dyDescent="0.35">
      <c r="A9" s="142"/>
      <c r="B9" s="143">
        <v>1931</v>
      </c>
      <c r="C9" s="181">
        <v>75.981179230135567</v>
      </c>
      <c r="D9" s="181">
        <v>4.9169030960348161</v>
      </c>
      <c r="E9" s="181">
        <v>38.367129661576683</v>
      </c>
      <c r="F9" s="181">
        <v>97</v>
      </c>
      <c r="G9" s="142"/>
      <c r="H9" s="54"/>
    </row>
    <row r="10" spans="1:9" x14ac:dyDescent="0.35">
      <c r="A10" s="142"/>
      <c r="B10" s="143">
        <v>1941</v>
      </c>
      <c r="C10" s="181">
        <v>63.616471710840202</v>
      </c>
      <c r="D10" s="181">
        <v>5.6762541413786023</v>
      </c>
      <c r="E10" s="181">
        <v>32.977511104909418</v>
      </c>
      <c r="F10" s="181">
        <v>97</v>
      </c>
      <c r="G10" s="142"/>
      <c r="H10" s="54"/>
    </row>
    <row r="11" spans="1:9" x14ac:dyDescent="0.35">
      <c r="A11" s="142"/>
      <c r="B11" s="143">
        <v>1951</v>
      </c>
      <c r="C11" s="181">
        <v>128.75539151921029</v>
      </c>
      <c r="D11" s="181">
        <v>6.0724583733811865</v>
      </c>
      <c r="E11" s="181">
        <v>63.934339609348854</v>
      </c>
      <c r="F11" s="181">
        <v>97</v>
      </c>
      <c r="G11" s="142"/>
      <c r="H11" s="54"/>
    </row>
    <row r="12" spans="1:9" x14ac:dyDescent="0.35">
      <c r="A12" s="142"/>
      <c r="B12" s="143">
        <v>1961</v>
      </c>
      <c r="C12" s="181">
        <v>166.4356212751336</v>
      </c>
      <c r="D12" s="181">
        <v>4.9945816032016825</v>
      </c>
      <c r="E12" s="181">
        <v>81.714527027027032</v>
      </c>
      <c r="F12" s="181">
        <v>97</v>
      </c>
      <c r="G12" s="142"/>
      <c r="H12" s="54"/>
    </row>
    <row r="13" spans="1:9" x14ac:dyDescent="0.35">
      <c r="A13" s="142"/>
      <c r="B13" s="143">
        <v>1971</v>
      </c>
      <c r="C13" s="181">
        <v>218.00378813501996</v>
      </c>
      <c r="D13" s="181">
        <v>5.3259370561719122</v>
      </c>
      <c r="E13" s="181">
        <v>106.82004045969096</v>
      </c>
      <c r="F13" s="181">
        <v>97</v>
      </c>
      <c r="G13" s="142"/>
      <c r="H13" s="54"/>
    </row>
    <row r="14" spans="1:9" x14ac:dyDescent="0.35">
      <c r="A14" s="142"/>
      <c r="B14" s="143">
        <v>1981</v>
      </c>
      <c r="C14" s="181">
        <v>226.34293893645176</v>
      </c>
      <c r="D14" s="181">
        <v>7.0191367509428702</v>
      </c>
      <c r="E14" s="181">
        <v>112.32484497662007</v>
      </c>
      <c r="F14" s="181">
        <v>97</v>
      </c>
      <c r="G14" s="142"/>
      <c r="H14" s="54"/>
    </row>
    <row r="15" spans="1:9" x14ac:dyDescent="0.35">
      <c r="A15" s="142"/>
      <c r="B15" s="143">
        <v>1991</v>
      </c>
      <c r="C15" s="181">
        <v>226.98632849534934</v>
      </c>
      <c r="D15" s="181">
        <v>7.4869627677999899</v>
      </c>
      <c r="E15" s="181">
        <v>112.36838674967352</v>
      </c>
      <c r="F15" s="181">
        <v>97</v>
      </c>
      <c r="G15" s="142"/>
      <c r="H15" s="54"/>
    </row>
    <row r="16" spans="1:9" x14ac:dyDescent="0.35">
      <c r="A16" s="142"/>
      <c r="B16" s="143">
        <v>2001</v>
      </c>
      <c r="C16" s="181">
        <v>313.52447668449872</v>
      </c>
      <c r="D16" s="181">
        <v>17.315299803536163</v>
      </c>
      <c r="E16" s="181">
        <v>159.55698216117275</v>
      </c>
      <c r="F16" s="181">
        <v>97</v>
      </c>
      <c r="G16" s="142"/>
      <c r="H16" s="54"/>
    </row>
    <row r="17" spans="1:8" x14ac:dyDescent="0.35">
      <c r="A17" s="142"/>
      <c r="B17" s="143">
        <v>2011</v>
      </c>
      <c r="C17" s="181">
        <v>369.03260968632117</v>
      </c>
      <c r="D17" s="181">
        <v>17.941427743488227</v>
      </c>
      <c r="E17" s="181">
        <v>188.91575037471515</v>
      </c>
      <c r="F17" s="181">
        <v>97</v>
      </c>
      <c r="G17" s="142"/>
      <c r="H17" s="54"/>
    </row>
    <row r="18" spans="1:8" x14ac:dyDescent="0.35">
      <c r="A18" s="142"/>
      <c r="B18" s="143">
        <v>2021</v>
      </c>
      <c r="C18" s="181">
        <v>315.60805009319176</v>
      </c>
      <c r="D18" s="181">
        <v>12.72655303530089</v>
      </c>
      <c r="E18" s="181">
        <v>159.48047412016271</v>
      </c>
      <c r="F18" s="181">
        <v>97</v>
      </c>
      <c r="G18" s="142"/>
      <c r="H18" s="54"/>
    </row>
    <row r="19" spans="1:8" ht="6" customHeight="1" x14ac:dyDescent="0.35">
      <c r="A19" s="142"/>
      <c r="B19" s="144"/>
      <c r="C19" s="177"/>
      <c r="D19" s="142"/>
      <c r="E19" s="177"/>
      <c r="F19" s="182"/>
      <c r="G19" s="142"/>
      <c r="H19" s="54"/>
    </row>
    <row r="20" spans="1:8" ht="14.25" customHeight="1" x14ac:dyDescent="0.35">
      <c r="A20" s="61"/>
      <c r="B20" s="4"/>
      <c r="C20" s="4"/>
      <c r="D20" s="61"/>
      <c r="E20" s="4"/>
      <c r="F20" s="4"/>
      <c r="G20" s="61"/>
      <c r="H20" s="61"/>
    </row>
    <row r="21" spans="1:8" ht="13.5" customHeight="1" x14ac:dyDescent="0.35">
      <c r="A21" s="61"/>
      <c r="B21" s="110" t="s">
        <v>368</v>
      </c>
      <c r="C21" s="110"/>
      <c r="D21" s="61"/>
      <c r="E21" s="4"/>
      <c r="F21" s="4"/>
      <c r="G21" s="61"/>
      <c r="H21" s="61"/>
    </row>
    <row r="22" spans="1:8" x14ac:dyDescent="0.35">
      <c r="A22" s="61"/>
      <c r="B22" s="356" t="s">
        <v>500</v>
      </c>
      <c r="C22" s="110"/>
      <c r="D22" s="61"/>
      <c r="E22" s="4"/>
      <c r="F22" s="4"/>
      <c r="G22" s="61"/>
      <c r="H22" s="61"/>
    </row>
    <row r="23" spans="1:8" x14ac:dyDescent="0.35">
      <c r="A23" s="61"/>
      <c r="B23" s="357" t="s">
        <v>401</v>
      </c>
      <c r="C23" s="110"/>
      <c r="D23" s="61"/>
      <c r="E23" s="4"/>
      <c r="F23" s="4"/>
      <c r="G23" s="61"/>
      <c r="H23" s="61"/>
    </row>
    <row r="24" spans="1:8" x14ac:dyDescent="0.35">
      <c r="A24" s="61"/>
      <c r="B24" s="356" t="s">
        <v>369</v>
      </c>
      <c r="C24" s="110"/>
      <c r="D24" s="61"/>
      <c r="E24" s="4"/>
      <c r="F24" s="4"/>
      <c r="G24" s="61"/>
      <c r="H24" s="61"/>
    </row>
    <row r="25" spans="1:8" x14ac:dyDescent="0.35">
      <c r="A25" s="61"/>
      <c r="B25" s="356" t="s">
        <v>5</v>
      </c>
      <c r="C25" s="110"/>
      <c r="D25" s="61"/>
      <c r="E25" s="4"/>
      <c r="F25" s="4"/>
      <c r="G25" s="61"/>
      <c r="H25" s="61"/>
    </row>
    <row r="26" spans="1:8" x14ac:dyDescent="0.35">
      <c r="A26" s="61"/>
      <c r="B26" s="356" t="s">
        <v>6</v>
      </c>
      <c r="C26" s="186"/>
      <c r="D26" s="61"/>
      <c r="E26" s="61"/>
      <c r="F26" s="61"/>
      <c r="G26" s="61"/>
      <c r="H26" s="61"/>
    </row>
    <row r="27" spans="1:8" x14ac:dyDescent="0.35">
      <c r="A27" s="49"/>
      <c r="B27" s="186"/>
      <c r="C27" s="186"/>
      <c r="D27" s="49"/>
      <c r="E27" s="49"/>
      <c r="F27" s="49"/>
      <c r="G27" s="49"/>
      <c r="H27" s="49"/>
    </row>
    <row r="28" spans="1:8" x14ac:dyDescent="0.35">
      <c r="A28" s="49"/>
      <c r="B28" s="186"/>
      <c r="C28" s="186"/>
      <c r="D28" s="49"/>
      <c r="E28" s="49"/>
      <c r="F28" s="49"/>
      <c r="G28" s="49"/>
      <c r="H28" s="49"/>
    </row>
  </sheetData>
  <mergeCells count="1">
    <mergeCell ref="B2:F2"/>
  </mergeCells>
  <hyperlinks>
    <hyperlink ref="B23" r:id="rId1" xr:uid="{00000000-0004-0000-0400-000000000000}"/>
    <hyperlink ref="I2" location="Contents!A1" display="Back to contents" xr:uid="{09DE1FB2-638C-47B4-87FB-A83FEB57C196}"/>
  </hyperlinks>
  <pageMargins left="0.7" right="0.7" top="0.75" bottom="0.75" header="0.3" footer="0.3"/>
  <pageSetup paperSize="9"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I23"/>
  <sheetViews>
    <sheetView showGridLines="0" workbookViewId="0">
      <selection activeCell="H1" sqref="H1"/>
    </sheetView>
  </sheetViews>
  <sheetFormatPr defaultColWidth="8.88671875" defaultRowHeight="15" x14ac:dyDescent="0.35"/>
  <cols>
    <col min="1" max="1" width="1.44140625" style="47" customWidth="1"/>
    <col min="2" max="2" width="8.88671875" style="47"/>
    <col min="3" max="3" width="12.109375" style="47" customWidth="1"/>
    <col min="4" max="4" width="13" style="47" customWidth="1"/>
    <col min="5" max="5" width="13.21875" style="47" customWidth="1"/>
    <col min="6" max="6" width="14.44140625" style="47" customWidth="1"/>
    <col min="7" max="7" width="1.44140625" style="47" customWidth="1"/>
    <col min="8" max="16384" width="8.88671875" style="47"/>
  </cols>
  <sheetData>
    <row r="1" spans="1:9" ht="6" customHeight="1" x14ac:dyDescent="0.35">
      <c r="A1" s="159"/>
      <c r="B1" s="159"/>
      <c r="C1" s="159"/>
      <c r="D1" s="159"/>
      <c r="E1" s="159"/>
      <c r="F1" s="159"/>
      <c r="G1" s="159"/>
    </row>
    <row r="2" spans="1:9" s="56" customFormat="1" ht="19.5" customHeight="1" x14ac:dyDescent="0.35">
      <c r="A2" s="55"/>
      <c r="B2" s="312" t="s">
        <v>353</v>
      </c>
      <c r="C2" s="312"/>
      <c r="D2" s="312"/>
      <c r="E2" s="312"/>
      <c r="F2" s="312"/>
      <c r="G2" s="55"/>
      <c r="I2" s="73" t="s">
        <v>400</v>
      </c>
    </row>
    <row r="3" spans="1:9" s="56" customFormat="1" ht="15" customHeight="1" x14ac:dyDescent="0.35">
      <c r="A3" s="55"/>
      <c r="B3" s="313" t="s">
        <v>454</v>
      </c>
      <c r="C3" s="285"/>
      <c r="D3" s="285"/>
      <c r="E3" s="285"/>
      <c r="F3" s="285"/>
      <c r="G3" s="55"/>
      <c r="I3" s="73"/>
    </row>
    <row r="4" spans="1:9" s="56" customFormat="1" ht="6" customHeight="1" x14ac:dyDescent="0.35">
      <c r="A4" s="55"/>
      <c r="B4" s="285"/>
      <c r="C4" s="285"/>
      <c r="D4" s="285"/>
      <c r="E4" s="285"/>
      <c r="F4" s="285"/>
      <c r="G4" s="55"/>
      <c r="I4" s="73"/>
    </row>
    <row r="5" spans="1:9" x14ac:dyDescent="0.35">
      <c r="A5" s="161"/>
      <c r="B5" s="165"/>
      <c r="C5" s="166" t="s">
        <v>1</v>
      </c>
      <c r="D5" s="166" t="s">
        <v>2</v>
      </c>
      <c r="E5" s="166" t="s">
        <v>7</v>
      </c>
      <c r="F5" s="166" t="s">
        <v>8</v>
      </c>
      <c r="G5" s="161"/>
    </row>
    <row r="6" spans="1:9" x14ac:dyDescent="0.35">
      <c r="A6" s="161"/>
      <c r="B6" s="129">
        <v>1900</v>
      </c>
      <c r="C6" s="126">
        <v>17529.8</v>
      </c>
      <c r="D6" s="126">
        <v>3385.1111111111113</v>
      </c>
      <c r="E6" s="126">
        <v>22862.666666666668</v>
      </c>
      <c r="F6" s="130">
        <v>0.14806282926070644</v>
      </c>
      <c r="G6" s="161"/>
    </row>
    <row r="7" spans="1:9" x14ac:dyDescent="0.35">
      <c r="A7" s="161"/>
      <c r="B7" s="129">
        <v>1910</v>
      </c>
      <c r="C7" s="126">
        <v>12289.7</v>
      </c>
      <c r="D7" s="126">
        <v>2355.6666666666665</v>
      </c>
      <c r="E7" s="126">
        <v>16010.888888888889</v>
      </c>
      <c r="F7" s="130">
        <v>0.14712903718302822</v>
      </c>
      <c r="G7" s="161"/>
    </row>
    <row r="8" spans="1:9" x14ac:dyDescent="0.35">
      <c r="A8" s="161"/>
      <c r="B8" s="129">
        <v>1920</v>
      </c>
      <c r="C8" s="126">
        <v>10115.200000000001</v>
      </c>
      <c r="D8" s="126">
        <v>1134.3333333333333</v>
      </c>
      <c r="E8" s="126">
        <v>12373.444444444445</v>
      </c>
      <c r="F8" s="130">
        <v>9.1674823322348026E-2</v>
      </c>
      <c r="G8" s="161"/>
    </row>
    <row r="9" spans="1:9" x14ac:dyDescent="0.35">
      <c r="A9" s="161"/>
      <c r="B9" s="129">
        <v>1930</v>
      </c>
      <c r="C9" s="126">
        <v>10758</v>
      </c>
      <c r="D9" s="126">
        <v>818</v>
      </c>
      <c r="E9" s="126">
        <v>12771.333333333334</v>
      </c>
      <c r="F9" s="130">
        <v>6.4049694628595291E-2</v>
      </c>
      <c r="G9" s="161"/>
    </row>
    <row r="10" spans="1:9" x14ac:dyDescent="0.35">
      <c r="A10" s="161"/>
      <c r="B10" s="129">
        <v>1940</v>
      </c>
      <c r="C10" s="126">
        <v>13332.7</v>
      </c>
      <c r="D10" s="126">
        <v>1333.1111111111111</v>
      </c>
      <c r="E10" s="126">
        <v>16147.222222222223</v>
      </c>
      <c r="F10" s="130">
        <v>8.2559779803887831E-2</v>
      </c>
      <c r="G10" s="161"/>
    </row>
    <row r="11" spans="1:9" x14ac:dyDescent="0.35">
      <c r="A11" s="161"/>
      <c r="B11" s="129">
        <v>1950</v>
      </c>
      <c r="C11" s="126">
        <v>21845.7</v>
      </c>
      <c r="D11" s="126">
        <v>1117</v>
      </c>
      <c r="E11" s="126">
        <v>25390</v>
      </c>
      <c r="F11" s="130">
        <v>4.3993698306419853E-2</v>
      </c>
      <c r="G11" s="161"/>
    </row>
    <row r="12" spans="1:9" x14ac:dyDescent="0.35">
      <c r="A12" s="161"/>
      <c r="B12" s="129">
        <v>1960</v>
      </c>
      <c r="C12" s="126">
        <v>30423.4</v>
      </c>
      <c r="D12" s="126">
        <v>1010.3333333333334</v>
      </c>
      <c r="E12" s="126">
        <v>34814.111111111109</v>
      </c>
      <c r="F12" s="130">
        <v>2.9020799356582742E-2</v>
      </c>
      <c r="G12" s="161"/>
    </row>
    <row r="13" spans="1:9" x14ac:dyDescent="0.35">
      <c r="A13" s="161"/>
      <c r="B13" s="129">
        <v>1970</v>
      </c>
      <c r="C13" s="126">
        <v>38577.599999999999</v>
      </c>
      <c r="D13" s="126">
        <v>1308.6666666666667</v>
      </c>
      <c r="E13" s="126">
        <v>44172.666666666664</v>
      </c>
      <c r="F13" s="130">
        <v>2.9626163992816073E-2</v>
      </c>
      <c r="G13" s="161"/>
    </row>
    <row r="14" spans="1:9" x14ac:dyDescent="0.35">
      <c r="A14" s="161"/>
      <c r="B14" s="129">
        <v>1980</v>
      </c>
      <c r="C14" s="126">
        <v>43936.2</v>
      </c>
      <c r="D14" s="126">
        <v>1719.7777777777778</v>
      </c>
      <c r="E14" s="126">
        <v>50537.777777777781</v>
      </c>
      <c r="F14" s="130">
        <v>3.4029548852343681E-2</v>
      </c>
      <c r="G14" s="161"/>
    </row>
    <row r="15" spans="1:9" x14ac:dyDescent="0.35">
      <c r="A15" s="161"/>
      <c r="B15" s="129">
        <v>1990</v>
      </c>
      <c r="C15" s="126">
        <v>50374.400000000001</v>
      </c>
      <c r="D15" s="126">
        <v>2373.1111111111113</v>
      </c>
      <c r="E15" s="126">
        <v>58344.666666666664</v>
      </c>
      <c r="F15" s="130">
        <v>4.0674002384298677E-2</v>
      </c>
      <c r="G15" s="161"/>
    </row>
    <row r="16" spans="1:9" x14ac:dyDescent="0.35">
      <c r="A16" s="161"/>
      <c r="B16" s="129">
        <v>2000</v>
      </c>
      <c r="C16" s="126">
        <v>70757.958249999996</v>
      </c>
      <c r="D16" s="126">
        <v>4694.0556481481481</v>
      </c>
      <c r="E16" s="126">
        <v>83314.342592592599</v>
      </c>
      <c r="F16" s="130">
        <v>5.6341507381293218E-2</v>
      </c>
      <c r="G16" s="161"/>
    </row>
    <row r="17" spans="1:7" x14ac:dyDescent="0.35">
      <c r="A17" s="161"/>
      <c r="B17" s="129">
        <v>2010</v>
      </c>
      <c r="C17" s="126">
        <v>85200.166666666672</v>
      </c>
      <c r="D17" s="126">
        <v>3992.3611111111113</v>
      </c>
      <c r="E17" s="126">
        <v>81207.74074074073</v>
      </c>
      <c r="F17" s="130">
        <v>4.6858606823278255E-2</v>
      </c>
      <c r="G17" s="161"/>
    </row>
    <row r="18" spans="1:7" x14ac:dyDescent="0.35">
      <c r="A18" s="161"/>
      <c r="B18" s="129">
        <v>2020</v>
      </c>
      <c r="C18" s="126">
        <v>80366</v>
      </c>
      <c r="D18" s="126">
        <v>3362</v>
      </c>
      <c r="E18" s="126">
        <v>77004</v>
      </c>
      <c r="F18" s="130">
        <v>4.3660069606773676E-2</v>
      </c>
      <c r="G18" s="161"/>
    </row>
    <row r="19" spans="1:7" ht="6" customHeight="1" x14ac:dyDescent="0.35">
      <c r="A19" s="161"/>
      <c r="B19" s="161"/>
      <c r="C19" s="161"/>
      <c r="D19" s="161"/>
      <c r="E19" s="161"/>
      <c r="F19" s="161"/>
      <c r="G19" s="161"/>
    </row>
    <row r="20" spans="1:7" s="49" customFormat="1" ht="14.25" customHeight="1" x14ac:dyDescent="0.35"/>
    <row r="21" spans="1:7" x14ac:dyDescent="0.35">
      <c r="A21" s="186"/>
      <c r="B21" s="119" t="s">
        <v>370</v>
      </c>
      <c r="C21" s="186"/>
      <c r="D21" s="186"/>
      <c r="E21" s="186"/>
      <c r="F21" s="186"/>
      <c r="G21" s="186"/>
    </row>
    <row r="22" spans="1:7" x14ac:dyDescent="0.35">
      <c r="A22" s="186"/>
      <c r="B22" s="119" t="s">
        <v>216</v>
      </c>
      <c r="C22" s="186"/>
      <c r="D22" s="186"/>
      <c r="E22" s="186"/>
      <c r="F22" s="186"/>
      <c r="G22" s="186"/>
    </row>
    <row r="23" spans="1:7" ht="27" customHeight="1" x14ac:dyDescent="0.35">
      <c r="A23" s="186"/>
      <c r="B23" s="294"/>
      <c r="C23" s="294"/>
      <c r="D23" s="294"/>
      <c r="E23" s="294"/>
      <c r="F23" s="294"/>
      <c r="G23" s="186"/>
    </row>
  </sheetData>
  <mergeCells count="2">
    <mergeCell ref="B23:F23"/>
    <mergeCell ref="B2:F2"/>
  </mergeCells>
  <hyperlinks>
    <hyperlink ref="I2" location="Contents!A1" display="Back to contents" xr:uid="{00000000-0004-0000-0500-000000000000}"/>
  </hyperlinks>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M178"/>
  <sheetViews>
    <sheetView showGridLines="0" zoomScaleNormal="100" workbookViewId="0">
      <pane ySplit="5" topLeftCell="A162" activePane="bottomLeft" state="frozen"/>
      <selection pane="bottomLeft" activeCell="I2" sqref="I2"/>
    </sheetView>
  </sheetViews>
  <sheetFormatPr defaultColWidth="8.88671875" defaultRowHeight="15" x14ac:dyDescent="0.35"/>
  <cols>
    <col min="1" max="1" width="1.44140625" style="25" customWidth="1"/>
    <col min="2" max="2" width="10.33203125" style="21" customWidth="1"/>
    <col min="3" max="3" width="14.33203125" style="25" customWidth="1"/>
    <col min="4" max="4" width="14.88671875" style="33" customWidth="1"/>
    <col min="5" max="5" width="16.44140625" style="33" customWidth="1"/>
    <col min="6" max="6" width="17.5546875" style="33" customWidth="1"/>
    <col min="7" max="7" width="13" style="25" customWidth="1"/>
    <col min="8" max="8" width="1.44140625" style="25" customWidth="1"/>
    <col min="9" max="16384" width="8.88671875" style="25"/>
  </cols>
  <sheetData>
    <row r="1" spans="1:10" ht="6" customHeight="1" x14ac:dyDescent="0.35">
      <c r="A1" s="29"/>
      <c r="B1" s="192"/>
      <c r="C1" s="29"/>
      <c r="D1" s="193"/>
      <c r="E1" s="193"/>
      <c r="F1" s="193"/>
      <c r="G1" s="29"/>
      <c r="H1" s="29"/>
    </row>
    <row r="2" spans="1:10" ht="19.5" customHeight="1" x14ac:dyDescent="0.4">
      <c r="A2" s="36"/>
      <c r="B2" s="316" t="s">
        <v>354</v>
      </c>
      <c r="C2" s="36"/>
      <c r="D2" s="40"/>
      <c r="E2" s="40"/>
      <c r="F2" s="40"/>
      <c r="G2" s="36"/>
      <c r="H2" s="36"/>
      <c r="J2" s="73" t="s">
        <v>400</v>
      </c>
    </row>
    <row r="3" spans="1:10" ht="15" customHeight="1" x14ac:dyDescent="0.35">
      <c r="A3" s="271"/>
      <c r="B3" s="317" t="s">
        <v>297</v>
      </c>
      <c r="C3" s="271"/>
      <c r="D3" s="315"/>
      <c r="E3" s="315"/>
      <c r="F3" s="315"/>
      <c r="G3" s="271"/>
      <c r="H3" s="271"/>
    </row>
    <row r="4" spans="1:10" ht="6" customHeight="1" x14ac:dyDescent="0.35">
      <c r="A4" s="271"/>
      <c r="B4" s="314"/>
      <c r="C4" s="271"/>
      <c r="D4" s="315"/>
      <c r="E4" s="315"/>
      <c r="F4" s="315"/>
      <c r="G4" s="271"/>
      <c r="H4" s="271"/>
    </row>
    <row r="5" spans="1:10" x14ac:dyDescent="0.35">
      <c r="A5" s="144"/>
      <c r="B5" s="183" t="s">
        <v>0</v>
      </c>
      <c r="C5" s="179" t="s">
        <v>226</v>
      </c>
      <c r="D5" s="185" t="s">
        <v>1</v>
      </c>
      <c r="E5" s="185" t="s">
        <v>2</v>
      </c>
      <c r="F5" s="185" t="s">
        <v>3</v>
      </c>
      <c r="G5" s="185" t="s">
        <v>4</v>
      </c>
      <c r="H5" s="144"/>
    </row>
    <row r="6" spans="1:10" x14ac:dyDescent="0.35">
      <c r="A6" s="144"/>
      <c r="B6" s="143"/>
      <c r="C6" s="144" t="s">
        <v>10</v>
      </c>
      <c r="D6" s="188">
        <v>79253</v>
      </c>
      <c r="E6" s="188">
        <v>4125</v>
      </c>
      <c r="F6" s="188">
        <f t="shared" ref="F6:F41" si="0">D6+E6</f>
        <v>83378</v>
      </c>
      <c r="G6" s="182">
        <f t="shared" ref="G6:G41" si="1">E6/F6</f>
        <v>4.9473482213533544E-2</v>
      </c>
      <c r="H6" s="144"/>
    </row>
    <row r="7" spans="1:10" x14ac:dyDescent="0.35">
      <c r="A7" s="144"/>
      <c r="B7" s="143"/>
      <c r="C7" s="144" t="s">
        <v>11</v>
      </c>
      <c r="D7" s="188">
        <v>79701</v>
      </c>
      <c r="E7" s="188">
        <v>4224</v>
      </c>
      <c r="F7" s="188">
        <f t="shared" si="0"/>
        <v>83925</v>
      </c>
      <c r="G7" s="182">
        <f t="shared" si="1"/>
        <v>5.0330652368185881E-2</v>
      </c>
      <c r="H7" s="144"/>
    </row>
    <row r="8" spans="1:10" x14ac:dyDescent="0.35">
      <c r="A8" s="144"/>
      <c r="B8" s="143"/>
      <c r="C8" s="144" t="s">
        <v>12</v>
      </c>
      <c r="D8" s="188">
        <v>80894</v>
      </c>
      <c r="E8" s="188">
        <v>4290</v>
      </c>
      <c r="F8" s="188">
        <f t="shared" si="0"/>
        <v>85184</v>
      </c>
      <c r="G8" s="182">
        <f t="shared" si="1"/>
        <v>5.0361570247933883E-2</v>
      </c>
      <c r="H8" s="144"/>
    </row>
    <row r="9" spans="1:10" x14ac:dyDescent="0.35">
      <c r="A9" s="144"/>
      <c r="B9" s="143"/>
      <c r="C9" s="144" t="s">
        <v>13</v>
      </c>
      <c r="D9" s="188">
        <v>80758</v>
      </c>
      <c r="E9" s="188">
        <v>4328</v>
      </c>
      <c r="F9" s="188">
        <f t="shared" si="0"/>
        <v>85086</v>
      </c>
      <c r="G9" s="182">
        <f t="shared" si="1"/>
        <v>5.0866182450696941E-2</v>
      </c>
      <c r="H9" s="144"/>
    </row>
    <row r="10" spans="1:10" x14ac:dyDescent="0.35">
      <c r="A10" s="144"/>
      <c r="B10" s="143"/>
      <c r="C10" s="144" t="s">
        <v>14</v>
      </c>
      <c r="D10" s="188">
        <v>80695</v>
      </c>
      <c r="E10" s="188">
        <v>4323</v>
      </c>
      <c r="F10" s="188">
        <f t="shared" si="0"/>
        <v>85018</v>
      </c>
      <c r="G10" s="182">
        <f t="shared" si="1"/>
        <v>5.0848055705850527E-2</v>
      </c>
      <c r="H10" s="144"/>
    </row>
    <row r="11" spans="1:10" x14ac:dyDescent="0.35">
      <c r="A11" s="144"/>
      <c r="B11" s="143">
        <v>2010</v>
      </c>
      <c r="C11" s="144" t="s">
        <v>15</v>
      </c>
      <c r="D11" s="188">
        <v>80735</v>
      </c>
      <c r="E11" s="188">
        <v>4267</v>
      </c>
      <c r="F11" s="188">
        <f t="shared" si="0"/>
        <v>85002</v>
      </c>
      <c r="G11" s="182">
        <f t="shared" si="1"/>
        <v>5.0198818851321145E-2</v>
      </c>
      <c r="H11" s="144"/>
    </row>
    <row r="12" spans="1:10" x14ac:dyDescent="0.35">
      <c r="A12" s="144"/>
      <c r="B12" s="143"/>
      <c r="C12" s="144" t="s">
        <v>16</v>
      </c>
      <c r="D12" s="188">
        <v>80549</v>
      </c>
      <c r="E12" s="188">
        <v>4201</v>
      </c>
      <c r="F12" s="188">
        <f t="shared" si="0"/>
        <v>84750</v>
      </c>
      <c r="G12" s="182">
        <f t="shared" si="1"/>
        <v>4.9569321533923301E-2</v>
      </c>
      <c r="H12" s="144"/>
    </row>
    <row r="13" spans="1:10" x14ac:dyDescent="0.35">
      <c r="A13" s="144"/>
      <c r="B13" s="143"/>
      <c r="C13" s="144" t="s">
        <v>17</v>
      </c>
      <c r="D13" s="188">
        <v>80916</v>
      </c>
      <c r="E13" s="188">
        <v>4257</v>
      </c>
      <c r="F13" s="188">
        <f t="shared" si="0"/>
        <v>85173</v>
      </c>
      <c r="G13" s="182">
        <f t="shared" si="1"/>
        <v>4.9980627663696243E-2</v>
      </c>
      <c r="H13" s="144"/>
    </row>
    <row r="14" spans="1:10" x14ac:dyDescent="0.35">
      <c r="A14" s="144"/>
      <c r="B14" s="143"/>
      <c r="C14" s="144" t="s">
        <v>18</v>
      </c>
      <c r="D14" s="188">
        <v>81150</v>
      </c>
      <c r="E14" s="188">
        <v>4279</v>
      </c>
      <c r="F14" s="188">
        <f t="shared" si="0"/>
        <v>85429</v>
      </c>
      <c r="G14" s="182">
        <f t="shared" si="1"/>
        <v>5.0088377483056105E-2</v>
      </c>
      <c r="H14" s="144"/>
    </row>
    <row r="15" spans="1:10" x14ac:dyDescent="0.35">
      <c r="A15" s="144"/>
      <c r="B15" s="143"/>
      <c r="C15" s="144" t="s">
        <v>19</v>
      </c>
      <c r="D15" s="188">
        <v>80989</v>
      </c>
      <c r="E15" s="188">
        <v>4235</v>
      </c>
      <c r="F15" s="188">
        <f t="shared" si="0"/>
        <v>85224</v>
      </c>
      <c r="G15" s="182">
        <f t="shared" si="1"/>
        <v>4.9692574861541348E-2</v>
      </c>
      <c r="H15" s="144"/>
    </row>
    <row r="16" spans="1:10" x14ac:dyDescent="0.35">
      <c r="A16" s="144"/>
      <c r="B16" s="143"/>
      <c r="C16" s="144" t="s">
        <v>20</v>
      </c>
      <c r="D16" s="188">
        <v>81174</v>
      </c>
      <c r="E16" s="188">
        <v>4299</v>
      </c>
      <c r="F16" s="188">
        <f t="shared" si="0"/>
        <v>85473</v>
      </c>
      <c r="G16" s="182">
        <f t="shared" si="1"/>
        <v>5.0296584886455373E-2</v>
      </c>
      <c r="H16" s="144"/>
    </row>
    <row r="17" spans="1:8" x14ac:dyDescent="0.35">
      <c r="A17" s="144"/>
      <c r="B17" s="143"/>
      <c r="C17" s="144" t="s">
        <v>21</v>
      </c>
      <c r="D17" s="188">
        <v>79054</v>
      </c>
      <c r="E17" s="188">
        <v>4001</v>
      </c>
      <c r="F17" s="188">
        <f t="shared" si="0"/>
        <v>83055</v>
      </c>
      <c r="G17" s="182">
        <f t="shared" si="1"/>
        <v>4.8172897477575104E-2</v>
      </c>
      <c r="H17" s="144"/>
    </row>
    <row r="18" spans="1:8" ht="3" customHeight="1" x14ac:dyDescent="0.35">
      <c r="A18" s="144"/>
      <c r="B18" s="143"/>
      <c r="C18" s="144"/>
      <c r="D18" s="188"/>
      <c r="E18" s="188"/>
      <c r="F18" s="188"/>
      <c r="G18" s="182"/>
      <c r="H18" s="144"/>
    </row>
    <row r="19" spans="1:8" x14ac:dyDescent="0.35">
      <c r="A19" s="144"/>
      <c r="B19" s="143"/>
      <c r="C19" s="144" t="s">
        <v>10</v>
      </c>
      <c r="D19" s="188">
        <v>80166</v>
      </c>
      <c r="E19" s="188">
        <v>4089</v>
      </c>
      <c r="F19" s="188">
        <f t="shared" si="0"/>
        <v>84255</v>
      </c>
      <c r="G19" s="182">
        <f t="shared" si="1"/>
        <v>4.8531244436531958E-2</v>
      </c>
      <c r="H19" s="144"/>
    </row>
    <row r="20" spans="1:8" x14ac:dyDescent="0.35">
      <c r="A20" s="144"/>
      <c r="B20" s="143"/>
      <c r="C20" s="144" t="s">
        <v>11</v>
      </c>
      <c r="D20" s="188">
        <v>80953</v>
      </c>
      <c r="E20" s="188">
        <v>4224</v>
      </c>
      <c r="F20" s="188">
        <f t="shared" si="0"/>
        <v>85177</v>
      </c>
      <c r="G20" s="182">
        <f t="shared" si="1"/>
        <v>4.9590851990560833E-2</v>
      </c>
      <c r="H20" s="144"/>
    </row>
    <row r="21" spans="1:8" x14ac:dyDescent="0.35">
      <c r="A21" s="144"/>
      <c r="B21" s="143"/>
      <c r="C21" s="144" t="s">
        <v>12</v>
      </c>
      <c r="D21" s="188">
        <v>81148</v>
      </c>
      <c r="E21" s="188">
        <v>4252</v>
      </c>
      <c r="F21" s="188">
        <f t="shared" si="0"/>
        <v>85400</v>
      </c>
      <c r="G21" s="182">
        <f t="shared" si="1"/>
        <v>4.9789227166276345E-2</v>
      </c>
      <c r="H21" s="144"/>
    </row>
    <row r="22" spans="1:8" x14ac:dyDescent="0.35">
      <c r="A22" s="144"/>
      <c r="B22" s="143"/>
      <c r="C22" s="144" t="s">
        <v>13</v>
      </c>
      <c r="D22" s="177">
        <v>80225</v>
      </c>
      <c r="E22" s="177">
        <v>4123</v>
      </c>
      <c r="F22" s="188">
        <f t="shared" si="0"/>
        <v>84348</v>
      </c>
      <c r="G22" s="182">
        <f t="shared" si="1"/>
        <v>4.8880827049841133E-2</v>
      </c>
      <c r="H22" s="144"/>
    </row>
    <row r="23" spans="1:8" x14ac:dyDescent="0.35">
      <c r="A23" s="144"/>
      <c r="B23" s="143"/>
      <c r="C23" s="144" t="s">
        <v>14</v>
      </c>
      <c r="D23" s="177">
        <v>81080</v>
      </c>
      <c r="E23" s="177">
        <v>4209</v>
      </c>
      <c r="F23" s="188">
        <f t="shared" si="0"/>
        <v>85289</v>
      </c>
      <c r="G23" s="182">
        <f t="shared" si="1"/>
        <v>4.934985754317673E-2</v>
      </c>
      <c r="H23" s="144"/>
    </row>
    <row r="24" spans="1:8" ht="6" customHeight="1" x14ac:dyDescent="0.35">
      <c r="A24" s="144"/>
      <c r="B24" s="143"/>
      <c r="C24" s="144"/>
      <c r="D24" s="177"/>
      <c r="E24" s="177"/>
      <c r="F24" s="188"/>
      <c r="G24" s="182"/>
      <c r="H24" s="144"/>
    </row>
    <row r="25" spans="1:8" x14ac:dyDescent="0.35">
      <c r="A25" s="144"/>
      <c r="B25" s="143">
        <v>2011</v>
      </c>
      <c r="C25" s="144" t="s">
        <v>15</v>
      </c>
      <c r="D25" s="177">
        <v>81189</v>
      </c>
      <c r="E25" s="177">
        <v>4185</v>
      </c>
      <c r="F25" s="188">
        <f t="shared" si="0"/>
        <v>85374</v>
      </c>
      <c r="G25" s="182">
        <f t="shared" si="1"/>
        <v>4.9019607843137254E-2</v>
      </c>
      <c r="H25" s="144"/>
    </row>
    <row r="26" spans="1:8" x14ac:dyDescent="0.35">
      <c r="A26" s="144"/>
      <c r="B26" s="143"/>
      <c r="C26" s="144" t="s">
        <v>16</v>
      </c>
      <c r="D26" s="177">
        <v>81272</v>
      </c>
      <c r="E26" s="177">
        <v>4139</v>
      </c>
      <c r="F26" s="188">
        <f t="shared" si="0"/>
        <v>85411</v>
      </c>
      <c r="G26" s="182">
        <f t="shared" si="1"/>
        <v>4.845980025991968E-2</v>
      </c>
      <c r="H26" s="144"/>
    </row>
    <row r="27" spans="1:8" x14ac:dyDescent="0.35">
      <c r="A27" s="144"/>
      <c r="B27" s="143"/>
      <c r="C27" s="144" t="s">
        <v>17</v>
      </c>
      <c r="D27" s="177">
        <v>82501</v>
      </c>
      <c r="E27" s="177">
        <v>4269</v>
      </c>
      <c r="F27" s="188">
        <f t="shared" si="0"/>
        <v>86770</v>
      </c>
      <c r="G27" s="182">
        <f t="shared" si="1"/>
        <v>4.9199031923475856E-2</v>
      </c>
      <c r="H27" s="144"/>
    </row>
    <row r="28" spans="1:8" x14ac:dyDescent="0.35">
      <c r="A28" s="144"/>
      <c r="B28" s="143"/>
      <c r="C28" s="144" t="s">
        <v>18</v>
      </c>
      <c r="D28" s="177">
        <v>83245</v>
      </c>
      <c r="E28" s="177">
        <v>4256</v>
      </c>
      <c r="F28" s="188">
        <f t="shared" si="0"/>
        <v>87501</v>
      </c>
      <c r="G28" s="182">
        <f t="shared" si="1"/>
        <v>4.8639444120638621E-2</v>
      </c>
      <c r="H28" s="144"/>
    </row>
    <row r="29" spans="1:8" x14ac:dyDescent="0.35">
      <c r="A29" s="144"/>
      <c r="B29" s="143"/>
      <c r="C29" s="144" t="s">
        <v>19</v>
      </c>
      <c r="D29" s="177">
        <v>83319</v>
      </c>
      <c r="E29" s="177">
        <v>4224</v>
      </c>
      <c r="F29" s="188">
        <f t="shared" si="0"/>
        <v>87543</v>
      </c>
      <c r="G29" s="182">
        <f t="shared" si="1"/>
        <v>4.8250574003632501E-2</v>
      </c>
      <c r="H29" s="144"/>
    </row>
    <row r="30" spans="1:8" x14ac:dyDescent="0.35">
      <c r="A30" s="144"/>
      <c r="B30" s="143"/>
      <c r="C30" s="144" t="s">
        <v>20</v>
      </c>
      <c r="D30" s="177">
        <v>83945</v>
      </c>
      <c r="E30" s="177">
        <v>4222</v>
      </c>
      <c r="F30" s="188">
        <f t="shared" si="0"/>
        <v>88167</v>
      </c>
      <c r="G30" s="182">
        <f t="shared" si="1"/>
        <v>4.7886397404924744E-2</v>
      </c>
      <c r="H30" s="144"/>
    </row>
    <row r="31" spans="1:8" x14ac:dyDescent="0.35">
      <c r="A31" s="144"/>
      <c r="B31" s="143"/>
      <c r="C31" s="144" t="s">
        <v>21</v>
      </c>
      <c r="D31" s="177">
        <v>82112</v>
      </c>
      <c r="E31" s="177">
        <v>4060</v>
      </c>
      <c r="F31" s="188">
        <f t="shared" si="0"/>
        <v>86172</v>
      </c>
      <c r="G31" s="182">
        <f t="shared" si="1"/>
        <v>4.7115072181218957E-2</v>
      </c>
      <c r="H31" s="144"/>
    </row>
    <row r="32" spans="1:8" ht="3" customHeight="1" x14ac:dyDescent="0.35">
      <c r="A32" s="144"/>
      <c r="B32" s="143"/>
      <c r="C32" s="144"/>
      <c r="D32" s="177"/>
      <c r="E32" s="177"/>
      <c r="F32" s="188"/>
      <c r="G32" s="182"/>
      <c r="H32" s="144"/>
    </row>
    <row r="33" spans="1:13" x14ac:dyDescent="0.35">
      <c r="A33" s="144"/>
      <c r="B33" s="143"/>
      <c r="C33" s="144" t="s">
        <v>10</v>
      </c>
      <c r="D33" s="177">
        <v>83607</v>
      </c>
      <c r="E33" s="177">
        <v>4192</v>
      </c>
      <c r="F33" s="188">
        <f t="shared" si="0"/>
        <v>87799</v>
      </c>
      <c r="G33" s="182">
        <f t="shared" si="1"/>
        <v>4.7745418512739328E-2</v>
      </c>
      <c r="H33" s="144"/>
    </row>
    <row r="34" spans="1:13" x14ac:dyDescent="0.35">
      <c r="A34" s="144"/>
      <c r="B34" s="143"/>
      <c r="C34" s="144" t="s">
        <v>11</v>
      </c>
      <c r="D34" s="177">
        <v>83530</v>
      </c>
      <c r="E34" s="177">
        <v>4203</v>
      </c>
      <c r="F34" s="188">
        <f t="shared" si="0"/>
        <v>87733</v>
      </c>
      <c r="G34" s="182">
        <f t="shared" si="1"/>
        <v>4.7906716970809157E-2</v>
      </c>
      <c r="H34" s="144"/>
    </row>
    <row r="35" spans="1:13" x14ac:dyDescent="0.35">
      <c r="A35" s="144"/>
      <c r="B35" s="143"/>
      <c r="C35" s="144" t="s">
        <v>12</v>
      </c>
      <c r="D35" s="177">
        <v>83313</v>
      </c>
      <c r="E35" s="177">
        <v>4218</v>
      </c>
      <c r="F35" s="188">
        <f t="shared" si="0"/>
        <v>87531</v>
      </c>
      <c r="G35" s="182">
        <f t="shared" si="1"/>
        <v>4.8188641738355555E-2</v>
      </c>
      <c r="H35" s="144"/>
    </row>
    <row r="36" spans="1:13" x14ac:dyDescent="0.35">
      <c r="A36" s="144"/>
      <c r="B36" s="143"/>
      <c r="C36" s="144" t="s">
        <v>13</v>
      </c>
      <c r="D36" s="177">
        <v>83130</v>
      </c>
      <c r="E36" s="177">
        <v>4279</v>
      </c>
      <c r="F36" s="188">
        <f t="shared" si="0"/>
        <v>87409</v>
      </c>
      <c r="G36" s="182">
        <f t="shared" si="1"/>
        <v>4.8953769062682333E-2</v>
      </c>
      <c r="H36" s="144"/>
    </row>
    <row r="37" spans="1:13" x14ac:dyDescent="0.35">
      <c r="A37" s="144"/>
      <c r="B37" s="143"/>
      <c r="C37" s="144" t="s">
        <v>14</v>
      </c>
      <c r="D37" s="177">
        <v>82860</v>
      </c>
      <c r="E37" s="177">
        <v>4208</v>
      </c>
      <c r="F37" s="188">
        <f t="shared" si="0"/>
        <v>87068</v>
      </c>
      <c r="G37" s="182">
        <f t="shared" si="1"/>
        <v>4.8330040887582117E-2</v>
      </c>
      <c r="H37" s="144"/>
    </row>
    <row r="38" spans="1:13" ht="6" customHeight="1" x14ac:dyDescent="0.35">
      <c r="A38" s="144"/>
      <c r="B38" s="143"/>
      <c r="C38" s="144"/>
      <c r="D38" s="177"/>
      <c r="E38" s="177"/>
      <c r="F38" s="188"/>
      <c r="G38" s="182"/>
      <c r="H38" s="144"/>
    </row>
    <row r="39" spans="1:13" x14ac:dyDescent="0.35">
      <c r="A39" s="144"/>
      <c r="B39" s="143">
        <v>2012</v>
      </c>
      <c r="C39" s="144" t="s">
        <v>15</v>
      </c>
      <c r="D39" s="177">
        <v>81925</v>
      </c>
      <c r="E39" s="177">
        <v>4123</v>
      </c>
      <c r="F39" s="188">
        <f t="shared" si="0"/>
        <v>86048</v>
      </c>
      <c r="G39" s="182">
        <f t="shared" si="1"/>
        <v>4.7915117143919675E-2</v>
      </c>
      <c r="H39" s="144"/>
    </row>
    <row r="40" spans="1:13" x14ac:dyDescent="0.35">
      <c r="A40" s="144"/>
      <c r="B40" s="143"/>
      <c r="C40" s="144" t="s">
        <v>16</v>
      </c>
      <c r="D40" s="177">
        <v>82574</v>
      </c>
      <c r="E40" s="177">
        <v>4178</v>
      </c>
      <c r="F40" s="188">
        <f t="shared" si="0"/>
        <v>86752</v>
      </c>
      <c r="G40" s="182">
        <f t="shared" si="1"/>
        <v>4.8160272962006638E-2</v>
      </c>
      <c r="H40" s="144"/>
    </row>
    <row r="41" spans="1:13" x14ac:dyDescent="0.35">
      <c r="A41" s="144"/>
      <c r="B41" s="143"/>
      <c r="C41" s="144" t="s">
        <v>17</v>
      </c>
      <c r="D41" s="177">
        <v>82594</v>
      </c>
      <c r="E41" s="177">
        <v>4114</v>
      </c>
      <c r="F41" s="188">
        <f t="shared" si="0"/>
        <v>86708</v>
      </c>
      <c r="G41" s="182">
        <f t="shared" si="1"/>
        <v>4.7446602389629562E-2</v>
      </c>
      <c r="H41" s="144"/>
    </row>
    <row r="42" spans="1:13" x14ac:dyDescent="0.35">
      <c r="A42" s="144"/>
      <c r="B42" s="143"/>
      <c r="C42" s="144" t="s">
        <v>18</v>
      </c>
      <c r="D42" s="177">
        <v>82334</v>
      </c>
      <c r="E42" s="177">
        <v>4123</v>
      </c>
      <c r="F42" s="188">
        <f t="shared" ref="F42:F78" si="2">D42+E42</f>
        <v>86457</v>
      </c>
      <c r="G42" s="182">
        <f t="shared" ref="G42:G78" si="3">E42/F42</f>
        <v>4.7688446279653469E-2</v>
      </c>
      <c r="H42" s="144"/>
    </row>
    <row r="43" spans="1:13" x14ac:dyDescent="0.35">
      <c r="A43" s="144"/>
      <c r="B43" s="143"/>
      <c r="C43" s="144" t="s">
        <v>19</v>
      </c>
      <c r="D43" s="177">
        <v>82170</v>
      </c>
      <c r="E43" s="177">
        <v>4131</v>
      </c>
      <c r="F43" s="188">
        <f t="shared" si="2"/>
        <v>86301</v>
      </c>
      <c r="G43" s="182">
        <f t="shared" si="3"/>
        <v>4.7867348002920015E-2</v>
      </c>
      <c r="H43" s="144"/>
    </row>
    <row r="44" spans="1:13" x14ac:dyDescent="0.35">
      <c r="A44" s="144"/>
      <c r="B44" s="143"/>
      <c r="C44" s="144" t="s">
        <v>20</v>
      </c>
      <c r="D44" s="177">
        <v>81894</v>
      </c>
      <c r="E44" s="177">
        <v>4153</v>
      </c>
      <c r="F44" s="188">
        <f t="shared" si="2"/>
        <v>86047</v>
      </c>
      <c r="G44" s="182">
        <f t="shared" si="3"/>
        <v>4.826432066196381E-2</v>
      </c>
      <c r="H44" s="144"/>
    </row>
    <row r="45" spans="1:13" x14ac:dyDescent="0.35">
      <c r="A45" s="144"/>
      <c r="B45" s="143"/>
      <c r="C45" s="144" t="s">
        <v>21</v>
      </c>
      <c r="D45" s="177">
        <v>79837</v>
      </c>
      <c r="E45" s="177">
        <v>3920</v>
      </c>
      <c r="F45" s="188">
        <f t="shared" si="2"/>
        <v>83757</v>
      </c>
      <c r="G45" s="182">
        <f t="shared" si="3"/>
        <v>4.6802058335422711E-2</v>
      </c>
      <c r="H45" s="144"/>
      <c r="M45" s="39"/>
    </row>
    <row r="46" spans="1:13" ht="3" customHeight="1" x14ac:dyDescent="0.35">
      <c r="A46" s="144"/>
      <c r="B46" s="143"/>
      <c r="C46" s="144"/>
      <c r="D46" s="177"/>
      <c r="E46" s="177"/>
      <c r="F46" s="188"/>
      <c r="G46" s="182"/>
      <c r="H46" s="144"/>
      <c r="M46" s="39"/>
    </row>
    <row r="47" spans="1:13" x14ac:dyDescent="0.35">
      <c r="A47" s="144"/>
      <c r="B47" s="143"/>
      <c r="C47" s="144" t="s">
        <v>10</v>
      </c>
      <c r="D47" s="177">
        <v>80001</v>
      </c>
      <c r="E47" s="177">
        <v>3917</v>
      </c>
      <c r="F47" s="188">
        <f t="shared" si="2"/>
        <v>83918</v>
      </c>
      <c r="G47" s="182">
        <f t="shared" si="3"/>
        <v>4.6676517552849212E-2</v>
      </c>
      <c r="H47" s="144"/>
      <c r="I47" s="38"/>
    </row>
    <row r="48" spans="1:13" x14ac:dyDescent="0.35">
      <c r="A48" s="144"/>
      <c r="B48" s="143"/>
      <c r="C48" s="144" t="s">
        <v>11</v>
      </c>
      <c r="D48" s="177">
        <v>80489</v>
      </c>
      <c r="E48" s="177">
        <v>3962</v>
      </c>
      <c r="F48" s="188">
        <f t="shared" si="2"/>
        <v>84451</v>
      </c>
      <c r="G48" s="182">
        <f t="shared" si="3"/>
        <v>4.6914778984263064E-2</v>
      </c>
      <c r="H48" s="144"/>
      <c r="I48" s="38"/>
    </row>
    <row r="49" spans="1:9" x14ac:dyDescent="0.35">
      <c r="A49" s="144"/>
      <c r="B49" s="143"/>
      <c r="C49" s="144" t="s">
        <v>12</v>
      </c>
      <c r="D49" s="177">
        <v>79900</v>
      </c>
      <c r="E49" s="177">
        <v>3869</v>
      </c>
      <c r="F49" s="188">
        <f t="shared" si="2"/>
        <v>83769</v>
      </c>
      <c r="G49" s="182">
        <f t="shared" si="3"/>
        <v>4.6186536785684441E-2</v>
      </c>
      <c r="H49" s="144"/>
      <c r="I49" s="38"/>
    </row>
    <row r="50" spans="1:9" x14ac:dyDescent="0.35">
      <c r="A50" s="144"/>
      <c r="B50" s="143"/>
      <c r="C50" s="144" t="s">
        <v>13</v>
      </c>
      <c r="D50" s="177">
        <v>80289</v>
      </c>
      <c r="E50" s="177">
        <v>3887</v>
      </c>
      <c r="F50" s="188">
        <f t="shared" si="2"/>
        <v>84176</v>
      </c>
      <c r="G50" s="182">
        <f t="shared" si="3"/>
        <v>4.6177057593613381E-2</v>
      </c>
      <c r="H50" s="144"/>
      <c r="I50" s="38"/>
    </row>
    <row r="51" spans="1:9" x14ac:dyDescent="0.35">
      <c r="A51" s="144"/>
      <c r="B51" s="143"/>
      <c r="C51" s="144" t="s">
        <v>14</v>
      </c>
      <c r="D51" s="177">
        <v>80044</v>
      </c>
      <c r="E51" s="177">
        <v>3853</v>
      </c>
      <c r="F51" s="188">
        <f t="shared" si="2"/>
        <v>83897</v>
      </c>
      <c r="G51" s="182">
        <f t="shared" si="3"/>
        <v>4.5925360859148716E-2</v>
      </c>
      <c r="H51" s="144"/>
      <c r="I51" s="38"/>
    </row>
    <row r="52" spans="1:9" ht="6" customHeight="1" x14ac:dyDescent="0.35">
      <c r="A52" s="144"/>
      <c r="B52" s="143"/>
      <c r="C52" s="144"/>
      <c r="D52" s="177"/>
      <c r="E52" s="177"/>
      <c r="F52" s="188"/>
      <c r="G52" s="182"/>
      <c r="H52" s="144"/>
      <c r="I52" s="38"/>
    </row>
    <row r="53" spans="1:9" x14ac:dyDescent="0.35">
      <c r="A53" s="144"/>
      <c r="B53" s="143">
        <v>2013</v>
      </c>
      <c r="C53" s="144" t="s">
        <v>15</v>
      </c>
      <c r="D53" s="177">
        <v>79989</v>
      </c>
      <c r="E53" s="177">
        <v>3853</v>
      </c>
      <c r="F53" s="188">
        <f t="shared" si="2"/>
        <v>83842</v>
      </c>
      <c r="G53" s="182">
        <f t="shared" si="3"/>
        <v>4.5955487703060516E-2</v>
      </c>
      <c r="H53" s="144"/>
      <c r="I53" s="38"/>
    </row>
    <row r="54" spans="1:9" x14ac:dyDescent="0.35">
      <c r="A54" s="144"/>
      <c r="B54" s="143"/>
      <c r="C54" s="144" t="s">
        <v>16</v>
      </c>
      <c r="D54" s="188">
        <v>80232</v>
      </c>
      <c r="E54" s="188">
        <v>3853</v>
      </c>
      <c r="F54" s="188">
        <f t="shared" si="2"/>
        <v>84085</v>
      </c>
      <c r="G54" s="182">
        <f t="shared" si="3"/>
        <v>4.5822679431527624E-2</v>
      </c>
      <c r="H54" s="144"/>
      <c r="I54" s="38"/>
    </row>
    <row r="55" spans="1:9" x14ac:dyDescent="0.35">
      <c r="A55" s="144"/>
      <c r="B55" s="143"/>
      <c r="C55" s="144" t="s">
        <v>17</v>
      </c>
      <c r="D55" s="188">
        <v>79925</v>
      </c>
      <c r="E55" s="188">
        <v>3845</v>
      </c>
      <c r="F55" s="188">
        <f t="shared" si="2"/>
        <v>83770</v>
      </c>
      <c r="G55" s="182">
        <f t="shared" si="3"/>
        <v>4.5899486689745729E-2</v>
      </c>
      <c r="H55" s="144"/>
      <c r="I55" s="38"/>
    </row>
    <row r="56" spans="1:9" x14ac:dyDescent="0.35">
      <c r="A56" s="144"/>
      <c r="B56" s="143"/>
      <c r="C56" s="144" t="s">
        <v>18</v>
      </c>
      <c r="D56" s="188">
        <v>80555</v>
      </c>
      <c r="E56" s="188">
        <v>3933</v>
      </c>
      <c r="F56" s="188">
        <f t="shared" si="2"/>
        <v>84488</v>
      </c>
      <c r="G56" s="182">
        <f t="shared" si="3"/>
        <v>4.6550989489631663E-2</v>
      </c>
      <c r="H56" s="144"/>
      <c r="I56" s="38"/>
    </row>
    <row r="57" spans="1:9" x14ac:dyDescent="0.35">
      <c r="A57" s="144"/>
      <c r="B57" s="143"/>
      <c r="C57" s="144" t="s">
        <v>19</v>
      </c>
      <c r="D57" s="188">
        <v>81306</v>
      </c>
      <c r="E57" s="188">
        <v>3971</v>
      </c>
      <c r="F57" s="188">
        <f t="shared" si="2"/>
        <v>85277</v>
      </c>
      <c r="G57" s="182">
        <f t="shared" si="3"/>
        <v>4.6565897017953259E-2</v>
      </c>
      <c r="H57" s="144"/>
      <c r="I57" s="38"/>
    </row>
    <row r="58" spans="1:9" x14ac:dyDescent="0.35">
      <c r="A58" s="144"/>
      <c r="B58" s="143"/>
      <c r="C58" s="144" t="s">
        <v>20</v>
      </c>
      <c r="D58" s="188">
        <v>81220</v>
      </c>
      <c r="E58" s="188">
        <v>3933</v>
      </c>
      <c r="F58" s="188">
        <f t="shared" si="2"/>
        <v>85153</v>
      </c>
      <c r="G58" s="182">
        <f t="shared" si="3"/>
        <v>4.618745082381126E-2</v>
      </c>
      <c r="H58" s="144"/>
      <c r="I58" s="38"/>
    </row>
    <row r="59" spans="1:9" x14ac:dyDescent="0.35">
      <c r="A59" s="144"/>
      <c r="B59" s="143"/>
      <c r="C59" s="144" t="s">
        <v>21</v>
      </c>
      <c r="D59" s="188">
        <v>80356</v>
      </c>
      <c r="E59" s="188">
        <v>3807</v>
      </c>
      <c r="F59" s="188">
        <f t="shared" si="2"/>
        <v>84163</v>
      </c>
      <c r="G59" s="182">
        <f t="shared" si="3"/>
        <v>4.5233653743331395E-2</v>
      </c>
      <c r="H59" s="144"/>
      <c r="I59" s="38"/>
    </row>
    <row r="60" spans="1:9" ht="3" customHeight="1" x14ac:dyDescent="0.35">
      <c r="A60" s="144"/>
      <c r="B60" s="143"/>
      <c r="C60" s="144"/>
      <c r="D60" s="188"/>
      <c r="E60" s="188"/>
      <c r="F60" s="188"/>
      <c r="G60" s="182"/>
      <c r="H60" s="144"/>
      <c r="I60" s="38"/>
    </row>
    <row r="61" spans="1:9" x14ac:dyDescent="0.35">
      <c r="A61" s="144"/>
      <c r="B61" s="143"/>
      <c r="C61" s="144" t="s">
        <v>10</v>
      </c>
      <c r="D61" s="188">
        <v>81045</v>
      </c>
      <c r="E61" s="188">
        <v>3932</v>
      </c>
      <c r="F61" s="188">
        <f t="shared" si="2"/>
        <v>84977</v>
      </c>
      <c r="G61" s="182">
        <f t="shared" si="3"/>
        <v>4.6271344010732317E-2</v>
      </c>
      <c r="H61" s="144"/>
      <c r="I61" s="38"/>
    </row>
    <row r="62" spans="1:9" x14ac:dyDescent="0.35">
      <c r="A62" s="144"/>
      <c r="B62" s="143"/>
      <c r="C62" s="144" t="s">
        <v>11</v>
      </c>
      <c r="D62" s="188">
        <v>81521</v>
      </c>
      <c r="E62" s="188">
        <v>3948</v>
      </c>
      <c r="F62" s="188">
        <f t="shared" si="2"/>
        <v>85469</v>
      </c>
      <c r="G62" s="182">
        <f t="shared" si="3"/>
        <v>4.6192186640770336E-2</v>
      </c>
      <c r="H62" s="144"/>
      <c r="I62" s="38"/>
    </row>
    <row r="63" spans="1:9" x14ac:dyDescent="0.35">
      <c r="A63" s="144"/>
      <c r="B63" s="143"/>
      <c r="C63" s="144" t="s">
        <v>12</v>
      </c>
      <c r="D63" s="188">
        <v>81377</v>
      </c>
      <c r="E63" s="188">
        <v>3888</v>
      </c>
      <c r="F63" s="188">
        <f t="shared" si="2"/>
        <v>85265</v>
      </c>
      <c r="G63" s="182">
        <f t="shared" si="3"/>
        <v>4.5599014836099218E-2</v>
      </c>
      <c r="H63" s="144"/>
      <c r="I63" s="38"/>
    </row>
    <row r="64" spans="1:9" x14ac:dyDescent="0.35">
      <c r="A64" s="144"/>
      <c r="B64" s="143"/>
      <c r="C64" s="144" t="s">
        <v>13</v>
      </c>
      <c r="D64" s="188">
        <v>80789</v>
      </c>
      <c r="E64" s="188">
        <v>3857</v>
      </c>
      <c r="F64" s="188">
        <f t="shared" si="2"/>
        <v>84646</v>
      </c>
      <c r="G64" s="182">
        <f t="shared" si="3"/>
        <v>4.5566240578408905E-2</v>
      </c>
      <c r="H64" s="144"/>
      <c r="I64" s="38"/>
    </row>
    <row r="65" spans="1:9" x14ac:dyDescent="0.35">
      <c r="A65" s="144"/>
      <c r="B65" s="143"/>
      <c r="C65" s="144" t="s">
        <v>14</v>
      </c>
      <c r="D65" s="188">
        <v>80988</v>
      </c>
      <c r="E65" s="188">
        <v>3857</v>
      </c>
      <c r="F65" s="188">
        <f t="shared" si="2"/>
        <v>84845</v>
      </c>
      <c r="G65" s="182">
        <f t="shared" si="3"/>
        <v>4.5459367081147978E-2</v>
      </c>
      <c r="H65" s="144"/>
      <c r="I65" s="38"/>
    </row>
    <row r="66" spans="1:9" ht="6" customHeight="1" x14ac:dyDescent="0.35">
      <c r="A66" s="144"/>
      <c r="B66" s="143"/>
      <c r="C66" s="144"/>
      <c r="D66" s="188"/>
      <c r="E66" s="188"/>
      <c r="F66" s="188"/>
      <c r="G66" s="182"/>
      <c r="H66" s="144"/>
      <c r="I66" s="38"/>
    </row>
    <row r="67" spans="1:9" x14ac:dyDescent="0.35">
      <c r="A67" s="144"/>
      <c r="B67" s="143">
        <v>2014</v>
      </c>
      <c r="C67" s="144" t="s">
        <v>15</v>
      </c>
      <c r="D67" s="188">
        <v>81580</v>
      </c>
      <c r="E67" s="188">
        <v>3929</v>
      </c>
      <c r="F67" s="188">
        <f t="shared" si="2"/>
        <v>85509</v>
      </c>
      <c r="G67" s="182">
        <f t="shared" si="3"/>
        <v>4.5948379702721351E-2</v>
      </c>
      <c r="H67" s="144"/>
      <c r="I67" s="38"/>
    </row>
    <row r="68" spans="1:9" x14ac:dyDescent="0.35">
      <c r="A68" s="144"/>
      <c r="B68" s="143"/>
      <c r="C68" s="144" t="s">
        <v>16</v>
      </c>
      <c r="D68" s="188">
        <v>81726</v>
      </c>
      <c r="E68" s="188">
        <v>3927</v>
      </c>
      <c r="F68" s="188">
        <f t="shared" si="2"/>
        <v>85653</v>
      </c>
      <c r="G68" s="182">
        <f t="shared" si="3"/>
        <v>4.5847781163531928E-2</v>
      </c>
      <c r="H68" s="144"/>
      <c r="I68" s="38"/>
    </row>
    <row r="69" spans="1:9" x14ac:dyDescent="0.35">
      <c r="A69" s="144"/>
      <c r="B69" s="143"/>
      <c r="C69" s="144" t="s">
        <v>17</v>
      </c>
      <c r="D69" s="188">
        <v>81387</v>
      </c>
      <c r="E69" s="188">
        <v>3915</v>
      </c>
      <c r="F69" s="188">
        <f t="shared" si="2"/>
        <v>85302</v>
      </c>
      <c r="G69" s="182">
        <f t="shared" si="3"/>
        <v>4.5895758598860519E-2</v>
      </c>
      <c r="H69" s="144"/>
      <c r="I69" s="38"/>
    </row>
    <row r="70" spans="1:9" x14ac:dyDescent="0.35">
      <c r="A70" s="144"/>
      <c r="B70" s="143"/>
      <c r="C70" s="144" t="s">
        <v>18</v>
      </c>
      <c r="D70" s="188">
        <v>81783</v>
      </c>
      <c r="E70" s="188">
        <v>3915</v>
      </c>
      <c r="F70" s="188">
        <f t="shared" si="2"/>
        <v>85698</v>
      </c>
      <c r="G70" s="182">
        <f t="shared" si="3"/>
        <v>4.5683679899180846E-2</v>
      </c>
      <c r="H70" s="144"/>
      <c r="I70" s="38"/>
    </row>
    <row r="71" spans="1:9" x14ac:dyDescent="0.35">
      <c r="A71" s="144"/>
      <c r="B71" s="143"/>
      <c r="C71" s="144" t="s">
        <v>19</v>
      </c>
      <c r="D71" s="188">
        <v>81869</v>
      </c>
      <c r="E71" s="188">
        <v>3917</v>
      </c>
      <c r="F71" s="188">
        <f t="shared" si="2"/>
        <v>85786</v>
      </c>
      <c r="G71" s="182">
        <f t="shared" si="3"/>
        <v>4.5660131023710165E-2</v>
      </c>
      <c r="H71" s="144"/>
      <c r="I71" s="38"/>
    </row>
    <row r="72" spans="1:9" x14ac:dyDescent="0.35">
      <c r="A72" s="144"/>
      <c r="B72" s="143"/>
      <c r="C72" s="144" t="s">
        <v>20</v>
      </c>
      <c r="D72" s="188">
        <v>81894</v>
      </c>
      <c r="E72" s="188">
        <v>3943</v>
      </c>
      <c r="F72" s="188">
        <f t="shared" si="2"/>
        <v>85837</v>
      </c>
      <c r="G72" s="182">
        <f t="shared" si="3"/>
        <v>4.5935901767303146E-2</v>
      </c>
      <c r="H72" s="144"/>
      <c r="I72" s="38"/>
    </row>
    <row r="73" spans="1:9" x14ac:dyDescent="0.35">
      <c r="A73" s="144"/>
      <c r="B73" s="143"/>
      <c r="C73" s="144" t="s">
        <v>21</v>
      </c>
      <c r="D73" s="188">
        <v>80863</v>
      </c>
      <c r="E73" s="188">
        <v>3828</v>
      </c>
      <c r="F73" s="188">
        <f t="shared" si="2"/>
        <v>84691</v>
      </c>
      <c r="G73" s="182">
        <f t="shared" si="3"/>
        <v>4.5199607986680997E-2</v>
      </c>
      <c r="H73" s="144"/>
      <c r="I73" s="38"/>
    </row>
    <row r="74" spans="1:9" ht="3" customHeight="1" x14ac:dyDescent="0.35">
      <c r="A74" s="144"/>
      <c r="B74" s="143"/>
      <c r="C74" s="144"/>
      <c r="D74" s="188"/>
      <c r="E74" s="188"/>
      <c r="F74" s="188"/>
      <c r="G74" s="182"/>
      <c r="H74" s="144"/>
      <c r="I74" s="38"/>
    </row>
    <row r="75" spans="1:9" x14ac:dyDescent="0.35">
      <c r="A75" s="144"/>
      <c r="B75" s="143"/>
      <c r="C75" s="144" t="s">
        <v>10</v>
      </c>
      <c r="D75" s="188">
        <v>81035</v>
      </c>
      <c r="E75" s="188">
        <v>3803</v>
      </c>
      <c r="F75" s="188">
        <f t="shared" si="2"/>
        <v>84838</v>
      </c>
      <c r="G75" s="182">
        <f t="shared" si="3"/>
        <v>4.4826610716895733E-2</v>
      </c>
      <c r="H75" s="144"/>
      <c r="I75" s="38"/>
    </row>
    <row r="76" spans="1:9" x14ac:dyDescent="0.35">
      <c r="A76" s="144"/>
      <c r="B76" s="143"/>
      <c r="C76" s="144" t="s">
        <v>11</v>
      </c>
      <c r="D76" s="188">
        <v>81478</v>
      </c>
      <c r="E76" s="188">
        <v>3833</v>
      </c>
      <c r="F76" s="188">
        <f t="shared" si="2"/>
        <v>85311</v>
      </c>
      <c r="G76" s="182">
        <f t="shared" si="3"/>
        <v>4.4929727702172052E-2</v>
      </c>
      <c r="H76" s="144"/>
      <c r="I76" s="38"/>
    </row>
    <row r="77" spans="1:9" x14ac:dyDescent="0.35">
      <c r="A77" s="144"/>
      <c r="B77" s="143"/>
      <c r="C77" s="144" t="s">
        <v>12</v>
      </c>
      <c r="D77" s="188">
        <v>81798</v>
      </c>
      <c r="E77" s="188">
        <v>3866</v>
      </c>
      <c r="F77" s="188">
        <f t="shared" si="2"/>
        <v>85664</v>
      </c>
      <c r="G77" s="182">
        <f t="shared" si="3"/>
        <v>4.51298094882331E-2</v>
      </c>
      <c r="H77" s="144"/>
      <c r="I77" s="38"/>
    </row>
    <row r="78" spans="1:9" x14ac:dyDescent="0.35">
      <c r="A78" s="144"/>
      <c r="B78" s="143"/>
      <c r="C78" s="144" t="s">
        <v>13</v>
      </c>
      <c r="D78" s="188">
        <v>81797</v>
      </c>
      <c r="E78" s="188">
        <v>3844</v>
      </c>
      <c r="F78" s="188">
        <f t="shared" si="2"/>
        <v>85641</v>
      </c>
      <c r="G78" s="182">
        <f t="shared" si="3"/>
        <v>4.4885043378755506E-2</v>
      </c>
      <c r="H78" s="144"/>
      <c r="I78" s="38"/>
    </row>
    <row r="79" spans="1:9" x14ac:dyDescent="0.35">
      <c r="A79" s="144"/>
      <c r="B79" s="143"/>
      <c r="C79" s="144" t="s">
        <v>14</v>
      </c>
      <c r="D79" s="188">
        <v>81789</v>
      </c>
      <c r="E79" s="188">
        <v>3905</v>
      </c>
      <c r="F79" s="188">
        <f t="shared" ref="F79:F101" si="4">D79+E79</f>
        <v>85694</v>
      </c>
      <c r="G79" s="182">
        <f t="shared" ref="G79:G115" si="5">E79/F79</f>
        <v>4.5569118024599155E-2</v>
      </c>
      <c r="H79" s="144"/>
      <c r="I79" s="38"/>
    </row>
    <row r="80" spans="1:9" ht="6" customHeight="1" x14ac:dyDescent="0.35">
      <c r="A80" s="144"/>
      <c r="B80" s="143"/>
      <c r="C80" s="144"/>
      <c r="D80" s="188"/>
      <c r="E80" s="188"/>
      <c r="F80" s="188"/>
      <c r="G80" s="182"/>
      <c r="H80" s="144"/>
      <c r="I80" s="38"/>
    </row>
    <row r="81" spans="1:11" x14ac:dyDescent="0.35">
      <c r="A81" s="144"/>
      <c r="B81" s="143">
        <v>2015</v>
      </c>
      <c r="C81" s="144" t="s">
        <v>15</v>
      </c>
      <c r="D81" s="188">
        <v>82289</v>
      </c>
      <c r="E81" s="188">
        <v>3904</v>
      </c>
      <c r="F81" s="188">
        <f t="shared" si="4"/>
        <v>86193</v>
      </c>
      <c r="G81" s="182">
        <f t="shared" si="5"/>
        <v>4.529370134465676E-2</v>
      </c>
      <c r="H81" s="144"/>
      <c r="I81" s="38"/>
    </row>
    <row r="82" spans="1:11" x14ac:dyDescent="0.35">
      <c r="A82" s="144"/>
      <c r="B82" s="143"/>
      <c r="C82" s="144" t="s">
        <v>16</v>
      </c>
      <c r="D82" s="188">
        <v>82257</v>
      </c>
      <c r="E82" s="188">
        <v>3922</v>
      </c>
      <c r="F82" s="188">
        <f t="shared" si="4"/>
        <v>86179</v>
      </c>
      <c r="G82" s="182">
        <f t="shared" si="5"/>
        <v>4.5509927012381206E-2</v>
      </c>
      <c r="H82" s="144"/>
      <c r="I82" s="38"/>
    </row>
    <row r="83" spans="1:11" x14ac:dyDescent="0.35">
      <c r="A83" s="144"/>
      <c r="B83" s="143"/>
      <c r="C83" s="144" t="s">
        <v>17</v>
      </c>
      <c r="D83" s="188">
        <v>81732</v>
      </c>
      <c r="E83" s="188">
        <v>3947</v>
      </c>
      <c r="F83" s="188">
        <f t="shared" si="4"/>
        <v>85679</v>
      </c>
      <c r="G83" s="182">
        <f t="shared" si="5"/>
        <v>4.606729770422157E-2</v>
      </c>
      <c r="H83" s="144"/>
      <c r="I83" s="38"/>
    </row>
    <row r="84" spans="1:11" x14ac:dyDescent="0.35">
      <c r="A84" s="144"/>
      <c r="B84" s="143"/>
      <c r="C84" s="144" t="s">
        <v>18</v>
      </c>
      <c r="D84" s="188">
        <v>81998</v>
      </c>
      <c r="E84" s="188">
        <v>3888</v>
      </c>
      <c r="F84" s="188">
        <f t="shared" si="4"/>
        <v>85886</v>
      </c>
      <c r="G84" s="182">
        <f t="shared" si="5"/>
        <v>4.5269310481335721E-2</v>
      </c>
      <c r="H84" s="144"/>
      <c r="I84" s="38"/>
    </row>
    <row r="85" spans="1:11" x14ac:dyDescent="0.35">
      <c r="A85" s="144"/>
      <c r="B85" s="143"/>
      <c r="C85" s="144" t="s">
        <v>19</v>
      </c>
      <c r="D85" s="188">
        <v>81617</v>
      </c>
      <c r="E85" s="188">
        <v>3917</v>
      </c>
      <c r="F85" s="188">
        <f t="shared" si="4"/>
        <v>85534</v>
      </c>
      <c r="G85" s="182">
        <f t="shared" si="5"/>
        <v>4.5794654757172586E-2</v>
      </c>
      <c r="H85" s="144"/>
      <c r="I85" s="38"/>
    </row>
    <row r="86" spans="1:11" x14ac:dyDescent="0.35">
      <c r="A86" s="144"/>
      <c r="B86" s="143"/>
      <c r="C86" s="144" t="s">
        <v>20</v>
      </c>
      <c r="D86" s="188">
        <v>81957</v>
      </c>
      <c r="E86" s="188">
        <v>3963</v>
      </c>
      <c r="F86" s="188">
        <f t="shared" si="4"/>
        <v>85920</v>
      </c>
      <c r="G86" s="182">
        <f t="shared" si="5"/>
        <v>4.6124301675977655E-2</v>
      </c>
      <c r="H86" s="144"/>
      <c r="I86" s="38"/>
    </row>
    <row r="87" spans="1:11" x14ac:dyDescent="0.35">
      <c r="A87" s="144"/>
      <c r="B87" s="143"/>
      <c r="C87" s="144" t="s">
        <v>21</v>
      </c>
      <c r="D87" s="188">
        <v>81143</v>
      </c>
      <c r="E87" s="188">
        <v>3825</v>
      </c>
      <c r="F87" s="188">
        <f t="shared" si="4"/>
        <v>84968</v>
      </c>
      <c r="G87" s="182">
        <f t="shared" si="5"/>
        <v>4.5016947556727235E-2</v>
      </c>
      <c r="H87" s="144"/>
      <c r="I87" s="38"/>
    </row>
    <row r="88" spans="1:11" ht="3" customHeight="1" x14ac:dyDescent="0.35">
      <c r="A88" s="144"/>
      <c r="B88" s="143"/>
      <c r="C88" s="144"/>
      <c r="D88" s="188"/>
      <c r="E88" s="188"/>
      <c r="F88" s="188"/>
      <c r="G88" s="182"/>
      <c r="H88" s="144"/>
      <c r="I88" s="38"/>
    </row>
    <row r="89" spans="1:11" x14ac:dyDescent="0.35">
      <c r="A89" s="144"/>
      <c r="B89" s="143"/>
      <c r="C89" s="144" t="s">
        <v>10</v>
      </c>
      <c r="D89" s="188">
        <v>81664</v>
      </c>
      <c r="E89" s="188">
        <v>3831</v>
      </c>
      <c r="F89" s="188">
        <f t="shared" si="4"/>
        <v>85495</v>
      </c>
      <c r="G89" s="182">
        <f t="shared" si="5"/>
        <v>4.4809637990525765E-2</v>
      </c>
      <c r="H89" s="144"/>
      <c r="I89" s="23"/>
    </row>
    <row r="90" spans="1:11" x14ac:dyDescent="0.35">
      <c r="A90" s="144"/>
      <c r="B90" s="143"/>
      <c r="C90" s="144" t="s">
        <v>11</v>
      </c>
      <c r="D90" s="188">
        <v>81912</v>
      </c>
      <c r="E90" s="188">
        <v>3854</v>
      </c>
      <c r="F90" s="188">
        <f>D90+E90</f>
        <v>85766</v>
      </c>
      <c r="G90" s="182">
        <f t="shared" si="5"/>
        <v>4.4936221812839586E-2</v>
      </c>
      <c r="H90" s="144"/>
      <c r="I90" s="38"/>
    </row>
    <row r="91" spans="1:11" x14ac:dyDescent="0.35">
      <c r="A91" s="144"/>
      <c r="B91" s="143"/>
      <c r="C91" s="144" t="s">
        <v>12</v>
      </c>
      <c r="D91" s="188">
        <v>81615</v>
      </c>
      <c r="E91" s="188">
        <v>3826</v>
      </c>
      <c r="F91" s="188">
        <f t="shared" si="4"/>
        <v>85441</v>
      </c>
      <c r="G91" s="182">
        <f t="shared" si="5"/>
        <v>4.4779438442902122E-2</v>
      </c>
      <c r="H91" s="144"/>
      <c r="I91" s="38"/>
      <c r="K91" s="39"/>
    </row>
    <row r="92" spans="1:11" x14ac:dyDescent="0.35">
      <c r="A92" s="144"/>
      <c r="B92" s="143"/>
      <c r="C92" s="144" t="s">
        <v>13</v>
      </c>
      <c r="D92" s="188">
        <v>81269</v>
      </c>
      <c r="E92" s="188">
        <v>3783</v>
      </c>
      <c r="F92" s="188">
        <f t="shared" si="4"/>
        <v>85052</v>
      </c>
      <c r="G92" s="182">
        <f t="shared" si="5"/>
        <v>4.447867187132578E-2</v>
      </c>
      <c r="H92" s="144"/>
      <c r="I92" s="38"/>
      <c r="K92" s="39"/>
    </row>
    <row r="93" spans="1:11" x14ac:dyDescent="0.35">
      <c r="A93" s="144"/>
      <c r="B93" s="143"/>
      <c r="C93" s="144" t="s">
        <v>14</v>
      </c>
      <c r="D93" s="188">
        <v>81699</v>
      </c>
      <c r="E93" s="188">
        <v>3859</v>
      </c>
      <c r="F93" s="188">
        <f t="shared" si="4"/>
        <v>85558</v>
      </c>
      <c r="G93" s="182">
        <f t="shared" si="5"/>
        <v>4.5103906122162744E-2</v>
      </c>
      <c r="H93" s="144"/>
      <c r="I93" s="38"/>
      <c r="K93" s="39"/>
    </row>
    <row r="94" spans="1:11" ht="6" customHeight="1" x14ac:dyDescent="0.35">
      <c r="A94" s="144"/>
      <c r="B94" s="143"/>
      <c r="C94" s="144"/>
      <c r="D94" s="188"/>
      <c r="E94" s="188"/>
      <c r="F94" s="188"/>
      <c r="G94" s="182"/>
      <c r="H94" s="144"/>
      <c r="I94" s="38"/>
      <c r="K94" s="39"/>
    </row>
    <row r="95" spans="1:11" x14ac:dyDescent="0.35">
      <c r="A95" s="144"/>
      <c r="B95" s="143">
        <v>2016</v>
      </c>
      <c r="C95" s="144" t="s">
        <v>15</v>
      </c>
      <c r="D95" s="188">
        <v>81272</v>
      </c>
      <c r="E95" s="188">
        <v>3862</v>
      </c>
      <c r="F95" s="188">
        <f t="shared" si="4"/>
        <v>85134</v>
      </c>
      <c r="G95" s="182">
        <f t="shared" si="5"/>
        <v>4.5363779453567316E-2</v>
      </c>
      <c r="H95" s="144"/>
      <c r="I95" s="38"/>
      <c r="K95" s="39"/>
    </row>
    <row r="96" spans="1:11" x14ac:dyDescent="0.35">
      <c r="A96" s="144"/>
      <c r="B96" s="143"/>
      <c r="C96" s="144" t="s">
        <v>16</v>
      </c>
      <c r="D96" s="188">
        <v>81116</v>
      </c>
      <c r="E96" s="188">
        <v>3868</v>
      </c>
      <c r="F96" s="188">
        <f t="shared" si="4"/>
        <v>84984</v>
      </c>
      <c r="G96" s="182">
        <f t="shared" si="5"/>
        <v>4.5514449778781892E-2</v>
      </c>
      <c r="H96" s="144"/>
      <c r="I96" s="38"/>
      <c r="K96" s="39"/>
    </row>
    <row r="97" spans="1:11" x14ac:dyDescent="0.35">
      <c r="A97" s="144"/>
      <c r="B97" s="143"/>
      <c r="C97" s="144" t="s">
        <v>17</v>
      </c>
      <c r="D97" s="188">
        <v>81143</v>
      </c>
      <c r="E97" s="188">
        <v>3854</v>
      </c>
      <c r="F97" s="188">
        <f t="shared" si="4"/>
        <v>84997</v>
      </c>
      <c r="G97" s="182">
        <f t="shared" si="5"/>
        <v>4.5342776803887194E-2</v>
      </c>
      <c r="H97" s="144"/>
      <c r="I97" s="38"/>
      <c r="K97" s="39"/>
    </row>
    <row r="98" spans="1:11" x14ac:dyDescent="0.35">
      <c r="A98" s="144"/>
      <c r="B98" s="143"/>
      <c r="C98" s="144" t="s">
        <v>18</v>
      </c>
      <c r="D98" s="188">
        <v>81796</v>
      </c>
      <c r="E98" s="188">
        <v>3843</v>
      </c>
      <c r="F98" s="188">
        <f t="shared" si="4"/>
        <v>85639</v>
      </c>
      <c r="G98" s="182">
        <f t="shared" si="5"/>
        <v>4.4874414694239771E-2</v>
      </c>
      <c r="H98" s="144"/>
      <c r="I98" s="38"/>
      <c r="K98" s="39"/>
    </row>
    <row r="99" spans="1:11" x14ac:dyDescent="0.35">
      <c r="A99" s="144"/>
      <c r="B99" s="143"/>
      <c r="C99" s="144" t="s">
        <v>19</v>
      </c>
      <c r="D99" s="188">
        <v>82025</v>
      </c>
      <c r="E99" s="188">
        <v>3901</v>
      </c>
      <c r="F99" s="188">
        <f t="shared" si="4"/>
        <v>85926</v>
      </c>
      <c r="G99" s="182">
        <f t="shared" si="5"/>
        <v>4.539952982799153E-2</v>
      </c>
      <c r="H99" s="144"/>
      <c r="I99" s="38"/>
      <c r="K99" s="39"/>
    </row>
    <row r="100" spans="1:11" x14ac:dyDescent="0.35">
      <c r="A100" s="144"/>
      <c r="B100" s="143"/>
      <c r="C100" s="144" t="s">
        <v>20</v>
      </c>
      <c r="D100" s="188">
        <v>81934</v>
      </c>
      <c r="E100" s="188">
        <v>3939</v>
      </c>
      <c r="F100" s="188">
        <f t="shared" si="4"/>
        <v>85873</v>
      </c>
      <c r="G100" s="182">
        <f t="shared" si="5"/>
        <v>4.587006393161995E-2</v>
      </c>
      <c r="H100" s="144"/>
      <c r="I100" s="38"/>
      <c r="K100" s="39"/>
    </row>
    <row r="101" spans="1:11" x14ac:dyDescent="0.35">
      <c r="A101" s="144"/>
      <c r="B101" s="143"/>
      <c r="C101" s="144" t="s">
        <v>21</v>
      </c>
      <c r="D101" s="188">
        <v>80476</v>
      </c>
      <c r="E101" s="188">
        <v>3831</v>
      </c>
      <c r="F101" s="188">
        <f t="shared" si="4"/>
        <v>84307</v>
      </c>
      <c r="G101" s="182">
        <f t="shared" si="5"/>
        <v>4.5441066578101465E-2</v>
      </c>
      <c r="H101" s="144"/>
      <c r="I101" s="38"/>
      <c r="K101" s="39"/>
    </row>
    <row r="102" spans="1:11" ht="3" customHeight="1" x14ac:dyDescent="0.35">
      <c r="A102" s="144"/>
      <c r="B102" s="143"/>
      <c r="C102" s="144"/>
      <c r="D102" s="188"/>
      <c r="E102" s="188"/>
      <c r="F102" s="188"/>
      <c r="G102" s="182"/>
      <c r="H102" s="144"/>
      <c r="I102" s="38"/>
      <c r="K102" s="39"/>
    </row>
    <row r="103" spans="1:11" x14ac:dyDescent="0.35">
      <c r="A103" s="144"/>
      <c r="B103" s="143"/>
      <c r="C103" s="144" t="s">
        <v>10</v>
      </c>
      <c r="D103" s="188">
        <v>81265</v>
      </c>
      <c r="E103" s="188">
        <v>3961</v>
      </c>
      <c r="F103" s="188">
        <v>85226</v>
      </c>
      <c r="G103" s="182">
        <f t="shared" si="5"/>
        <v>4.6476427381315563E-2</v>
      </c>
      <c r="H103" s="144"/>
      <c r="I103" s="38"/>
      <c r="K103" s="39"/>
    </row>
    <row r="104" spans="1:11" x14ac:dyDescent="0.35">
      <c r="A104" s="144"/>
      <c r="B104" s="143"/>
      <c r="C104" s="144" t="s">
        <v>11</v>
      </c>
      <c r="D104" s="188">
        <v>81480</v>
      </c>
      <c r="E104" s="188">
        <v>3953</v>
      </c>
      <c r="F104" s="188">
        <v>85433</v>
      </c>
      <c r="G104" s="182">
        <f t="shared" si="5"/>
        <v>4.6270176629639601E-2</v>
      </c>
      <c r="H104" s="144"/>
      <c r="I104" s="38"/>
      <c r="K104" s="39"/>
    </row>
    <row r="105" spans="1:11" x14ac:dyDescent="0.35">
      <c r="A105" s="144"/>
      <c r="B105" s="143"/>
      <c r="C105" s="144" t="s">
        <v>12</v>
      </c>
      <c r="D105" s="188">
        <v>81535</v>
      </c>
      <c r="E105" s="188">
        <v>3978</v>
      </c>
      <c r="F105" s="188">
        <v>85513</v>
      </c>
      <c r="G105" s="182">
        <f t="shared" si="5"/>
        <v>4.6519242688246233E-2</v>
      </c>
      <c r="H105" s="144"/>
      <c r="I105" s="38"/>
      <c r="K105" s="39"/>
    </row>
    <row r="106" spans="1:11" x14ac:dyDescent="0.35">
      <c r="A106" s="144"/>
      <c r="B106" s="143"/>
      <c r="C106" s="144" t="s">
        <v>13</v>
      </c>
      <c r="D106" s="188">
        <v>80990</v>
      </c>
      <c r="E106" s="188">
        <v>3907</v>
      </c>
      <c r="F106" s="188">
        <v>84897</v>
      </c>
      <c r="G106" s="182">
        <f t="shared" si="5"/>
        <v>4.6020471865908102E-2</v>
      </c>
      <c r="H106" s="144"/>
      <c r="I106" s="38"/>
      <c r="K106" s="39"/>
    </row>
    <row r="107" spans="1:11" x14ac:dyDescent="0.35">
      <c r="A107" s="144"/>
      <c r="B107" s="143"/>
      <c r="C107" s="144" t="s">
        <v>14</v>
      </c>
      <c r="D107" s="188">
        <v>81406</v>
      </c>
      <c r="E107" s="188">
        <v>3970</v>
      </c>
      <c r="F107" s="188">
        <v>85376</v>
      </c>
      <c r="G107" s="182">
        <f t="shared" si="5"/>
        <v>4.6500187406296849E-2</v>
      </c>
      <c r="H107" s="144"/>
      <c r="I107" s="38"/>
      <c r="K107" s="39"/>
    </row>
    <row r="108" spans="1:11" ht="6" customHeight="1" x14ac:dyDescent="0.35">
      <c r="A108" s="144"/>
      <c r="B108" s="143"/>
      <c r="C108" s="144"/>
      <c r="D108" s="188"/>
      <c r="E108" s="188"/>
      <c r="F108" s="188"/>
      <c r="G108" s="182"/>
      <c r="H108" s="144"/>
      <c r="I108" s="38"/>
      <c r="K108" s="39"/>
    </row>
    <row r="109" spans="1:11" x14ac:dyDescent="0.35">
      <c r="A109" s="144"/>
      <c r="B109" s="143">
        <v>2017</v>
      </c>
      <c r="C109" s="144" t="s">
        <v>15</v>
      </c>
      <c r="D109" s="188">
        <v>81856</v>
      </c>
      <c r="E109" s="188">
        <v>4007</v>
      </c>
      <c r="F109" s="188">
        <v>85863</v>
      </c>
      <c r="G109" s="182">
        <f t="shared" si="5"/>
        <v>4.6667365454270172E-2</v>
      </c>
      <c r="H109" s="144"/>
      <c r="I109" s="38"/>
      <c r="K109" s="39"/>
    </row>
    <row r="110" spans="1:11" x14ac:dyDescent="0.35">
      <c r="A110" s="144"/>
      <c r="B110" s="143"/>
      <c r="C110" s="144" t="s">
        <v>16</v>
      </c>
      <c r="D110" s="188">
        <v>82218</v>
      </c>
      <c r="E110" s="188">
        <v>3973</v>
      </c>
      <c r="F110" s="188">
        <v>86191</v>
      </c>
      <c r="G110" s="182">
        <f t="shared" si="5"/>
        <v>4.6095299973315081E-2</v>
      </c>
      <c r="H110" s="144"/>
      <c r="I110" s="38"/>
      <c r="K110" s="39"/>
    </row>
    <row r="111" spans="1:11" x14ac:dyDescent="0.35">
      <c r="A111" s="144"/>
      <c r="B111" s="143"/>
      <c r="C111" s="144" t="s">
        <v>17</v>
      </c>
      <c r="D111" s="188">
        <v>82339</v>
      </c>
      <c r="E111" s="188">
        <v>3981</v>
      </c>
      <c r="F111" s="188">
        <v>86320</v>
      </c>
      <c r="G111" s="182">
        <f t="shared" si="5"/>
        <v>4.611909175162187E-2</v>
      </c>
      <c r="H111" s="144"/>
      <c r="I111" s="38"/>
      <c r="K111" s="39"/>
    </row>
    <row r="112" spans="1:11" x14ac:dyDescent="0.35">
      <c r="A112" s="144"/>
      <c r="B112" s="143"/>
      <c r="C112" s="144" t="s">
        <v>18</v>
      </c>
      <c r="D112" s="188">
        <v>82040</v>
      </c>
      <c r="E112" s="188">
        <v>3957</v>
      </c>
      <c r="F112" s="188">
        <v>85997</v>
      </c>
      <c r="G112" s="182">
        <f t="shared" si="5"/>
        <v>4.6013233019756503E-2</v>
      </c>
      <c r="H112" s="144"/>
      <c r="I112" s="38"/>
      <c r="K112" s="39"/>
    </row>
    <row r="113" spans="1:9" x14ac:dyDescent="0.35">
      <c r="A113" s="144"/>
      <c r="B113" s="143"/>
      <c r="C113" s="144" t="s">
        <v>19</v>
      </c>
      <c r="D113" s="188">
        <v>82314</v>
      </c>
      <c r="E113" s="188">
        <v>4013</v>
      </c>
      <c r="F113" s="188">
        <v>86327</v>
      </c>
      <c r="G113" s="182">
        <f t="shared" si="5"/>
        <v>4.6486035655125282E-2</v>
      </c>
      <c r="H113" s="144"/>
    </row>
    <row r="114" spans="1:9" x14ac:dyDescent="0.35">
      <c r="A114" s="144"/>
      <c r="B114" s="143"/>
      <c r="C114" s="144" t="s">
        <v>20</v>
      </c>
      <c r="D114" s="188">
        <v>82081</v>
      </c>
      <c r="E114" s="188">
        <v>4048</v>
      </c>
      <c r="F114" s="188">
        <v>86129</v>
      </c>
      <c r="G114" s="182">
        <f t="shared" si="5"/>
        <v>4.699926853905189E-2</v>
      </c>
      <c r="H114" s="144"/>
    </row>
    <row r="115" spans="1:9" x14ac:dyDescent="0.35">
      <c r="A115" s="144"/>
      <c r="B115" s="143"/>
      <c r="C115" s="144" t="s">
        <v>21</v>
      </c>
      <c r="D115" s="188">
        <v>80794</v>
      </c>
      <c r="E115" s="188">
        <v>3952</v>
      </c>
      <c r="F115" s="188">
        <v>84746</v>
      </c>
      <c r="G115" s="182">
        <f t="shared" si="5"/>
        <v>4.6633469426285608E-2</v>
      </c>
      <c r="H115" s="144"/>
    </row>
    <row r="116" spans="1:9" ht="5.4" customHeight="1" x14ac:dyDescent="0.35">
      <c r="A116" s="144"/>
      <c r="B116" s="143"/>
      <c r="C116" s="144"/>
      <c r="D116" s="188"/>
      <c r="E116" s="188"/>
      <c r="F116" s="188"/>
      <c r="G116" s="182"/>
      <c r="H116" s="144"/>
    </row>
    <row r="117" spans="1:9" x14ac:dyDescent="0.35">
      <c r="A117" s="144"/>
      <c r="B117" s="143"/>
      <c r="C117" s="143" t="s">
        <v>10</v>
      </c>
      <c r="D117" s="188">
        <v>80618</v>
      </c>
      <c r="E117" s="188">
        <v>3919</v>
      </c>
      <c r="F117" s="188">
        <v>84537</v>
      </c>
      <c r="G117" s="189">
        <f>E117/F117</f>
        <v>4.6358399280788297E-2</v>
      </c>
      <c r="H117" s="144"/>
    </row>
    <row r="118" spans="1:9" x14ac:dyDescent="0.35">
      <c r="A118" s="144"/>
      <c r="B118" s="143"/>
      <c r="C118" s="143" t="s">
        <v>11</v>
      </c>
      <c r="D118" s="188">
        <v>80301</v>
      </c>
      <c r="E118" s="188">
        <v>3934</v>
      </c>
      <c r="F118" s="188">
        <v>84235</v>
      </c>
      <c r="G118" s="189">
        <f>E118/F118</f>
        <v>4.6702677034486849E-2</v>
      </c>
      <c r="H118" s="144"/>
    </row>
    <row r="119" spans="1:9" x14ac:dyDescent="0.35">
      <c r="A119" s="144"/>
      <c r="B119" s="143"/>
      <c r="C119" s="143" t="s">
        <v>12</v>
      </c>
      <c r="D119" s="188">
        <v>79797</v>
      </c>
      <c r="E119" s="188">
        <v>3820</v>
      </c>
      <c r="F119" s="188">
        <v>83617</v>
      </c>
      <c r="G119" s="189">
        <f>E119/F119</f>
        <v>4.5684489996053436E-2</v>
      </c>
      <c r="H119" s="144"/>
    </row>
    <row r="120" spans="1:9" x14ac:dyDescent="0.35">
      <c r="A120" s="144"/>
      <c r="B120" s="143"/>
      <c r="C120" s="143" t="s">
        <v>13</v>
      </c>
      <c r="D120" s="188">
        <v>79808</v>
      </c>
      <c r="E120" s="188">
        <v>3865</v>
      </c>
      <c r="F120" s="188">
        <v>83673</v>
      </c>
      <c r="G120" s="189">
        <f>E120/F120</f>
        <v>4.6191722538931314E-2</v>
      </c>
      <c r="H120" s="144"/>
    </row>
    <row r="121" spans="1:9" ht="6" customHeight="1" x14ac:dyDescent="0.35">
      <c r="A121" s="144"/>
      <c r="B121" s="143"/>
      <c r="C121" s="143"/>
      <c r="D121" s="188"/>
      <c r="E121" s="188"/>
      <c r="F121" s="188"/>
      <c r="G121" s="189"/>
      <c r="H121" s="144"/>
    </row>
    <row r="122" spans="1:9" x14ac:dyDescent="0.35">
      <c r="A122" s="144"/>
      <c r="B122" s="143">
        <v>2018</v>
      </c>
      <c r="C122" s="143" t="s">
        <v>14</v>
      </c>
      <c r="D122" s="188">
        <v>79532</v>
      </c>
      <c r="E122" s="188">
        <v>3898</v>
      </c>
      <c r="F122" s="188">
        <v>83430</v>
      </c>
      <c r="G122" s="189">
        <f>E122/F122</f>
        <v>4.6721802708857722E-2</v>
      </c>
      <c r="H122" s="144"/>
    </row>
    <row r="123" spans="1:9" ht="15" customHeight="1" x14ac:dyDescent="0.35">
      <c r="A123" s="144"/>
      <c r="B123" s="143"/>
      <c r="C123" s="143" t="s">
        <v>15</v>
      </c>
      <c r="D123" s="190">
        <v>78970</v>
      </c>
      <c r="E123" s="190">
        <v>3803</v>
      </c>
      <c r="F123" s="190">
        <v>82773</v>
      </c>
      <c r="G123" s="189">
        <f t="shared" ref="G123:G173" si="6">E123/D123</f>
        <v>4.8157528175256425E-2</v>
      </c>
      <c r="H123" s="144"/>
      <c r="I123" s="109"/>
    </row>
    <row r="124" spans="1:9" ht="15" customHeight="1" x14ac:dyDescent="0.35">
      <c r="A124" s="144"/>
      <c r="B124" s="143"/>
      <c r="C124" s="143" t="s">
        <v>16</v>
      </c>
      <c r="D124" s="190">
        <v>79152</v>
      </c>
      <c r="E124" s="190">
        <v>3836</v>
      </c>
      <c r="F124" s="190">
        <v>82988</v>
      </c>
      <c r="G124" s="189">
        <f t="shared" si="6"/>
        <v>4.8463715383060442E-2</v>
      </c>
      <c r="H124" s="144"/>
      <c r="I124" s="109"/>
    </row>
    <row r="125" spans="1:9" ht="15" customHeight="1" x14ac:dyDescent="0.35">
      <c r="A125" s="144"/>
      <c r="B125" s="143"/>
      <c r="C125" s="143" t="s">
        <v>17</v>
      </c>
      <c r="D125" s="190">
        <v>79213</v>
      </c>
      <c r="E125" s="190">
        <v>3839</v>
      </c>
      <c r="F125" s="190">
        <v>83052</v>
      </c>
      <c r="G125" s="189">
        <f t="shared" si="6"/>
        <v>4.8464267228863947E-2</v>
      </c>
      <c r="H125" s="144"/>
      <c r="I125" s="109"/>
    </row>
    <row r="126" spans="1:9" x14ac:dyDescent="0.35">
      <c r="A126" s="144"/>
      <c r="B126" s="143"/>
      <c r="C126" s="143" t="s">
        <v>18</v>
      </c>
      <c r="D126" s="190">
        <v>79176</v>
      </c>
      <c r="E126" s="190">
        <v>3829</v>
      </c>
      <c r="F126" s="190">
        <v>83005</v>
      </c>
      <c r="G126" s="189">
        <f t="shared" si="6"/>
        <v>4.8360614327574013E-2</v>
      </c>
      <c r="H126" s="144"/>
      <c r="I126" s="109"/>
    </row>
    <row r="127" spans="1:9" x14ac:dyDescent="0.35">
      <c r="A127" s="144"/>
      <c r="B127" s="143"/>
      <c r="C127" s="143" t="s">
        <v>19</v>
      </c>
      <c r="D127" s="190">
        <v>79420</v>
      </c>
      <c r="E127" s="190">
        <v>3848</v>
      </c>
      <c r="F127" s="190">
        <v>83268</v>
      </c>
      <c r="G127" s="189">
        <f t="shared" si="6"/>
        <v>4.8451271719969782E-2</v>
      </c>
      <c r="H127" s="144"/>
      <c r="I127" s="109"/>
    </row>
    <row r="128" spans="1:9" x14ac:dyDescent="0.35">
      <c r="A128" s="144"/>
      <c r="B128" s="143"/>
      <c r="C128" s="143" t="s">
        <v>20</v>
      </c>
      <c r="D128" s="190">
        <v>79339</v>
      </c>
      <c r="E128" s="190">
        <v>3807</v>
      </c>
      <c r="F128" s="190">
        <v>83146</v>
      </c>
      <c r="G128" s="189">
        <f t="shared" si="6"/>
        <v>4.7983967531730926E-2</v>
      </c>
      <c r="H128" s="144"/>
      <c r="I128" s="109"/>
    </row>
    <row r="129" spans="1:9" x14ac:dyDescent="0.35">
      <c r="A129" s="144"/>
      <c r="B129" s="143"/>
      <c r="C129" s="143" t="s">
        <v>21</v>
      </c>
      <c r="D129" s="190">
        <v>78476</v>
      </c>
      <c r="E129" s="190">
        <v>3760</v>
      </c>
      <c r="F129" s="190">
        <v>82236</v>
      </c>
      <c r="G129" s="189">
        <f t="shared" si="6"/>
        <v>4.7912737652275855E-2</v>
      </c>
      <c r="H129" s="144"/>
      <c r="I129" s="109"/>
    </row>
    <row r="130" spans="1:9" x14ac:dyDescent="0.35">
      <c r="A130" s="144"/>
      <c r="B130" s="143"/>
      <c r="C130" s="144" t="s">
        <v>10</v>
      </c>
      <c r="D130" s="190">
        <v>78699</v>
      </c>
      <c r="E130" s="190">
        <v>3816</v>
      </c>
      <c r="F130" s="190">
        <v>82515</v>
      </c>
      <c r="G130" s="189">
        <f t="shared" si="6"/>
        <v>4.8488544962451877E-2</v>
      </c>
      <c r="H130" s="144"/>
      <c r="I130" s="109"/>
    </row>
    <row r="131" spans="1:9" x14ac:dyDescent="0.35">
      <c r="A131" s="144"/>
      <c r="B131" s="143"/>
      <c r="C131" s="144" t="s">
        <v>11</v>
      </c>
      <c r="D131" s="190">
        <v>78710</v>
      </c>
      <c r="E131" s="190">
        <v>3827</v>
      </c>
      <c r="F131" s="190">
        <v>82537</v>
      </c>
      <c r="G131" s="189">
        <f t="shared" si="6"/>
        <v>4.8621522042942449E-2</v>
      </c>
      <c r="H131" s="144"/>
      <c r="I131" s="109"/>
    </row>
    <row r="132" spans="1:9" x14ac:dyDescent="0.35">
      <c r="A132" s="144"/>
      <c r="B132" s="143"/>
      <c r="C132" s="144" t="s">
        <v>12</v>
      </c>
      <c r="D132" s="190">
        <v>78802</v>
      </c>
      <c r="E132" s="190">
        <v>3832</v>
      </c>
      <c r="F132" s="190">
        <v>82634</v>
      </c>
      <c r="G132" s="189">
        <f t="shared" si="6"/>
        <v>4.8628207405903401E-2</v>
      </c>
      <c r="H132" s="144"/>
    </row>
    <row r="133" spans="1:9" x14ac:dyDescent="0.35">
      <c r="A133" s="144"/>
      <c r="B133" s="143"/>
      <c r="C133" s="144" t="s">
        <v>13</v>
      </c>
      <c r="D133" s="190">
        <v>78708</v>
      </c>
      <c r="E133" s="190">
        <v>3830</v>
      </c>
      <c r="F133" s="190">
        <v>82538</v>
      </c>
      <c r="G133" s="189">
        <f t="shared" si="6"/>
        <v>4.8660873100574271E-2</v>
      </c>
      <c r="H133" s="144"/>
    </row>
    <row r="134" spans="1:9" x14ac:dyDescent="0.35">
      <c r="A134" s="144"/>
      <c r="B134" s="143"/>
      <c r="C134" s="144" t="s">
        <v>14</v>
      </c>
      <c r="D134" s="190">
        <v>78881</v>
      </c>
      <c r="E134" s="190">
        <v>3736</v>
      </c>
      <c r="F134" s="190">
        <v>82617</v>
      </c>
      <c r="G134" s="189">
        <f t="shared" si="6"/>
        <v>4.7362482727145952E-2</v>
      </c>
      <c r="H134" s="144"/>
    </row>
    <row r="135" spans="1:9" ht="6" customHeight="1" x14ac:dyDescent="0.35">
      <c r="A135" s="144"/>
      <c r="B135" s="143"/>
      <c r="C135" s="144"/>
      <c r="D135" s="190"/>
      <c r="E135" s="190"/>
      <c r="F135" s="190"/>
      <c r="G135" s="189"/>
      <c r="H135" s="144"/>
    </row>
    <row r="136" spans="1:9" x14ac:dyDescent="0.35">
      <c r="A136" s="144"/>
      <c r="B136" s="143">
        <v>2019</v>
      </c>
      <c r="C136" s="144" t="s">
        <v>15</v>
      </c>
      <c r="D136" s="174">
        <v>78940</v>
      </c>
      <c r="E136" s="174">
        <v>3770</v>
      </c>
      <c r="F136" s="174">
        <v>82710</v>
      </c>
      <c r="G136" s="189">
        <f t="shared" si="6"/>
        <v>4.7757790727134534E-2</v>
      </c>
      <c r="H136" s="144"/>
    </row>
    <row r="137" spans="1:9" x14ac:dyDescent="0.35">
      <c r="A137" s="144"/>
      <c r="B137" s="143"/>
      <c r="C137" s="144" t="s">
        <v>16</v>
      </c>
      <c r="D137" s="191">
        <v>79228</v>
      </c>
      <c r="E137" s="191">
        <v>3831</v>
      </c>
      <c r="F137" s="191">
        <v>83059</v>
      </c>
      <c r="G137" s="189">
        <f t="shared" si="6"/>
        <v>4.8354117231281871E-2</v>
      </c>
      <c r="H137" s="144"/>
    </row>
    <row r="138" spans="1:9" x14ac:dyDescent="0.35">
      <c r="A138" s="144"/>
      <c r="B138" s="143"/>
      <c r="C138" s="144" t="s">
        <v>17</v>
      </c>
      <c r="D138" s="191">
        <v>79182</v>
      </c>
      <c r="E138" s="191">
        <v>3774</v>
      </c>
      <c r="F138" s="191">
        <v>82956</v>
      </c>
      <c r="G138" s="189">
        <f t="shared" si="6"/>
        <v>4.7662347503220431E-2</v>
      </c>
      <c r="H138" s="144"/>
    </row>
    <row r="139" spans="1:9" x14ac:dyDescent="0.35">
      <c r="A139" s="144"/>
      <c r="B139" s="143"/>
      <c r="C139" s="144" t="s">
        <v>18</v>
      </c>
      <c r="D139" s="191">
        <v>79943</v>
      </c>
      <c r="E139" s="191">
        <v>3867</v>
      </c>
      <c r="F139" s="191">
        <v>83810</v>
      </c>
      <c r="G139" s="189">
        <f t="shared" si="6"/>
        <v>4.8371965025080371E-2</v>
      </c>
      <c r="H139" s="144"/>
    </row>
    <row r="140" spans="1:9" x14ac:dyDescent="0.35">
      <c r="A140" s="144"/>
      <c r="B140" s="143"/>
      <c r="C140" s="144" t="s">
        <v>19</v>
      </c>
      <c r="D140" s="191">
        <v>79861</v>
      </c>
      <c r="E140" s="191">
        <v>3803</v>
      </c>
      <c r="F140" s="191">
        <v>83664</v>
      </c>
      <c r="G140" s="189">
        <f t="shared" si="6"/>
        <v>4.7620240167290669E-2</v>
      </c>
      <c r="H140" s="144"/>
    </row>
    <row r="141" spans="1:9" x14ac:dyDescent="0.35">
      <c r="A141" s="144"/>
      <c r="B141" s="143"/>
      <c r="C141" s="144" t="s">
        <v>20</v>
      </c>
      <c r="D141" s="191">
        <v>79492</v>
      </c>
      <c r="E141" s="191">
        <v>3764</v>
      </c>
      <c r="F141" s="191">
        <v>83256</v>
      </c>
      <c r="G141" s="189">
        <f t="shared" si="6"/>
        <v>4.7350676797665171E-2</v>
      </c>
      <c r="H141" s="144"/>
    </row>
    <row r="142" spans="1:9" x14ac:dyDescent="0.35">
      <c r="A142" s="144"/>
      <c r="B142" s="143"/>
      <c r="C142" s="144" t="s">
        <v>21</v>
      </c>
      <c r="D142" s="191">
        <v>79165</v>
      </c>
      <c r="E142" s="191">
        <v>3703</v>
      </c>
      <c r="F142" s="191">
        <v>82868</v>
      </c>
      <c r="G142" s="189">
        <f t="shared" si="6"/>
        <v>4.6775721594138821E-2</v>
      </c>
      <c r="H142" s="144"/>
    </row>
    <row r="143" spans="1:9" x14ac:dyDescent="0.35">
      <c r="A143" s="144"/>
      <c r="B143" s="143"/>
      <c r="C143" s="144" t="s">
        <v>10</v>
      </c>
      <c r="D143" s="191">
        <v>79611</v>
      </c>
      <c r="E143" s="191">
        <v>3718</v>
      </c>
      <c r="F143" s="191">
        <v>83329</v>
      </c>
      <c r="G143" s="189">
        <f t="shared" si="6"/>
        <v>4.6702088907311805E-2</v>
      </c>
      <c r="H143" s="144"/>
    </row>
    <row r="144" spans="1:9" x14ac:dyDescent="0.35">
      <c r="A144" s="144"/>
      <c r="B144" s="143"/>
      <c r="C144" s="144" t="s">
        <v>11</v>
      </c>
      <c r="D144" s="172">
        <v>79991</v>
      </c>
      <c r="E144" s="172">
        <v>3717</v>
      </c>
      <c r="F144" s="172">
        <v>83708</v>
      </c>
      <c r="G144" s="189">
        <f t="shared" si="6"/>
        <v>4.6467727619357177E-2</v>
      </c>
      <c r="H144" s="144"/>
    </row>
    <row r="145" spans="1:12" x14ac:dyDescent="0.35">
      <c r="A145" s="144"/>
      <c r="B145" s="143"/>
      <c r="C145" s="144" t="s">
        <v>12</v>
      </c>
      <c r="D145" s="172">
        <v>79367</v>
      </c>
      <c r="E145" s="172">
        <v>3623</v>
      </c>
      <c r="F145" s="172">
        <v>82990</v>
      </c>
      <c r="G145" s="189">
        <f t="shared" si="6"/>
        <v>4.56486953015737E-2</v>
      </c>
      <c r="H145" s="144"/>
    </row>
    <row r="146" spans="1:12" x14ac:dyDescent="0.35">
      <c r="A146" s="144"/>
      <c r="B146" s="143"/>
      <c r="C146" s="144" t="s">
        <v>13</v>
      </c>
      <c r="D146" s="172">
        <v>77700</v>
      </c>
      <c r="E146" s="172">
        <v>3424</v>
      </c>
      <c r="F146" s="172">
        <v>81124</v>
      </c>
      <c r="G146" s="189">
        <f t="shared" si="6"/>
        <v>4.4066924066924064E-2</v>
      </c>
      <c r="H146" s="144"/>
    </row>
    <row r="147" spans="1:12" x14ac:dyDescent="0.35">
      <c r="A147" s="144"/>
      <c r="B147" s="143"/>
      <c r="C147" s="144" t="s">
        <v>14</v>
      </c>
      <c r="D147" s="172">
        <v>76735</v>
      </c>
      <c r="E147" s="172">
        <v>3297</v>
      </c>
      <c r="F147" s="172">
        <v>80032</v>
      </c>
      <c r="G147" s="189">
        <f t="shared" si="6"/>
        <v>4.2966051997132992E-2</v>
      </c>
      <c r="H147" s="144"/>
    </row>
    <row r="148" spans="1:12" x14ac:dyDescent="0.35">
      <c r="A148" s="144"/>
      <c r="B148" s="143">
        <v>2020</v>
      </c>
      <c r="C148" s="144" t="s">
        <v>15</v>
      </c>
      <c r="D148" s="172">
        <v>76200</v>
      </c>
      <c r="E148" s="172">
        <v>3253</v>
      </c>
      <c r="F148" s="172">
        <v>79453</v>
      </c>
      <c r="G148" s="189">
        <f t="shared" si="6"/>
        <v>4.2690288713910764E-2</v>
      </c>
      <c r="H148" s="144"/>
    </row>
    <row r="149" spans="1:12" ht="14.25" customHeight="1" x14ac:dyDescent="0.35">
      <c r="A149" s="144"/>
      <c r="B149" s="173"/>
      <c r="C149" s="142" t="s">
        <v>16</v>
      </c>
      <c r="D149" s="191">
        <v>79643</v>
      </c>
      <c r="E149" s="191">
        <v>3235</v>
      </c>
      <c r="F149" s="191">
        <v>76408</v>
      </c>
      <c r="G149" s="189">
        <f t="shared" si="6"/>
        <v>4.0618761221952966E-2</v>
      </c>
      <c r="H149" s="144"/>
    </row>
    <row r="150" spans="1:12" ht="14.25" customHeight="1" x14ac:dyDescent="0.35">
      <c r="A150" s="144"/>
      <c r="B150" s="173"/>
      <c r="C150" s="142" t="s">
        <v>17</v>
      </c>
      <c r="D150" s="191">
        <v>79228</v>
      </c>
      <c r="E150" s="191">
        <v>3258</v>
      </c>
      <c r="F150" s="191">
        <v>75970</v>
      </c>
      <c r="G150" s="189">
        <f t="shared" si="6"/>
        <v>4.1121825617206037E-2</v>
      </c>
      <c r="H150" s="144"/>
    </row>
    <row r="151" spans="1:12" ht="14.25" customHeight="1" x14ac:dyDescent="0.35">
      <c r="A151" s="144"/>
      <c r="B151" s="173"/>
      <c r="C151" s="142" t="s">
        <v>18</v>
      </c>
      <c r="D151" s="191">
        <v>79235</v>
      </c>
      <c r="E151" s="191">
        <v>3217</v>
      </c>
      <c r="F151" s="191">
        <v>76018</v>
      </c>
      <c r="G151" s="189">
        <f t="shared" si="6"/>
        <v>4.0600744620432887E-2</v>
      </c>
      <c r="H151" s="144"/>
    </row>
    <row r="152" spans="1:12" ht="14.25" customHeight="1" x14ac:dyDescent="0.35">
      <c r="A152" s="144"/>
      <c r="B152" s="173"/>
      <c r="C152" s="142" t="s">
        <v>19</v>
      </c>
      <c r="D152" s="191">
        <v>78874</v>
      </c>
      <c r="E152" s="191">
        <v>3251</v>
      </c>
      <c r="F152" s="191">
        <v>75623</v>
      </c>
      <c r="G152" s="189">
        <f t="shared" si="6"/>
        <v>4.1217638258488225E-2</v>
      </c>
      <c r="H152" s="144"/>
    </row>
    <row r="153" spans="1:12" ht="14.25" customHeight="1" x14ac:dyDescent="0.35">
      <c r="A153" s="144"/>
      <c r="B153" s="173"/>
      <c r="C153" s="142" t="s">
        <v>20</v>
      </c>
      <c r="D153" s="191">
        <v>78854</v>
      </c>
      <c r="E153" s="191">
        <v>3248</v>
      </c>
      <c r="F153" s="191">
        <v>75606</v>
      </c>
      <c r="G153" s="189">
        <f t="shared" si="6"/>
        <v>4.1190047429426536E-2</v>
      </c>
      <c r="H153" s="144"/>
    </row>
    <row r="154" spans="1:12" ht="14.25" customHeight="1" x14ac:dyDescent="0.35">
      <c r="A154" s="138"/>
      <c r="B154" s="173"/>
      <c r="C154" s="142" t="s">
        <v>21</v>
      </c>
      <c r="D154" s="191">
        <v>78180</v>
      </c>
      <c r="E154" s="191">
        <v>3136</v>
      </c>
      <c r="F154" s="191">
        <v>75044</v>
      </c>
      <c r="G154" s="189">
        <f t="shared" si="6"/>
        <v>4.0112560757226912E-2</v>
      </c>
      <c r="H154" s="138"/>
    </row>
    <row r="155" spans="1:12" s="4" customFormat="1" ht="14.25" customHeight="1" x14ac:dyDescent="0.35">
      <c r="A155" s="138"/>
      <c r="B155" s="173"/>
      <c r="C155" s="142" t="s">
        <v>10</v>
      </c>
      <c r="D155" s="191">
        <v>78104</v>
      </c>
      <c r="E155" s="191">
        <v>3121</v>
      </c>
      <c r="F155" s="191">
        <v>74983</v>
      </c>
      <c r="G155" s="189">
        <f t="shared" si="6"/>
        <v>3.9959541124654309E-2</v>
      </c>
      <c r="H155" s="138"/>
      <c r="L155" s="6"/>
    </row>
    <row r="156" spans="1:12" s="4" customFormat="1" ht="14.25" customHeight="1" x14ac:dyDescent="0.35">
      <c r="A156" s="138"/>
      <c r="B156" s="173"/>
      <c r="C156" s="142" t="s">
        <v>11</v>
      </c>
      <c r="D156" s="191">
        <v>77987</v>
      </c>
      <c r="E156" s="191">
        <v>3137</v>
      </c>
      <c r="F156" s="191">
        <v>74850</v>
      </c>
      <c r="G156" s="189">
        <f t="shared" si="6"/>
        <v>4.0224652826753179E-2</v>
      </c>
      <c r="H156" s="138"/>
    </row>
    <row r="157" spans="1:12" ht="14.25" customHeight="1" x14ac:dyDescent="0.35">
      <c r="A157" s="138"/>
      <c r="B157" s="173"/>
      <c r="C157" s="142" t="s">
        <v>12</v>
      </c>
      <c r="D157" s="191">
        <v>78058</v>
      </c>
      <c r="E157" s="191">
        <v>3116</v>
      </c>
      <c r="F157" s="191">
        <v>74942</v>
      </c>
      <c r="G157" s="189">
        <f t="shared" si="6"/>
        <v>3.9919034564042125E-2</v>
      </c>
      <c r="H157" s="138"/>
    </row>
    <row r="158" spans="1:12" ht="14.25" customHeight="1" x14ac:dyDescent="0.35">
      <c r="A158" s="138"/>
      <c r="B158" s="173"/>
      <c r="C158" s="142" t="s">
        <v>13</v>
      </c>
      <c r="D158" s="191">
        <v>77859</v>
      </c>
      <c r="E158" s="191">
        <v>3157</v>
      </c>
      <c r="F158" s="191">
        <v>74702</v>
      </c>
      <c r="G158" s="189">
        <f t="shared" si="6"/>
        <v>4.0547656661400734E-2</v>
      </c>
      <c r="H158" s="138"/>
    </row>
    <row r="159" spans="1:12" ht="14.25" customHeight="1" x14ac:dyDescent="0.35">
      <c r="A159" s="138"/>
      <c r="B159" s="173"/>
      <c r="C159" s="142" t="s">
        <v>14</v>
      </c>
      <c r="D159" s="191">
        <v>77972</v>
      </c>
      <c r="E159" s="191">
        <v>3180</v>
      </c>
      <c r="F159" s="191">
        <v>74792</v>
      </c>
      <c r="G159" s="189">
        <f t="shared" si="6"/>
        <v>4.078387113322731E-2</v>
      </c>
      <c r="H159" s="138"/>
      <c r="K159" s="22"/>
    </row>
    <row r="160" spans="1:12" ht="6" customHeight="1" x14ac:dyDescent="0.35">
      <c r="A160" s="138"/>
      <c r="B160" s="173"/>
      <c r="C160" s="142"/>
      <c r="D160" s="191"/>
      <c r="E160" s="191"/>
      <c r="F160" s="191"/>
      <c r="G160" s="189" t="e">
        <f t="shared" si="6"/>
        <v>#DIV/0!</v>
      </c>
      <c r="H160" s="138"/>
      <c r="K160" s="22"/>
    </row>
    <row r="161" spans="1:8" s="54" customFormat="1" x14ac:dyDescent="0.35">
      <c r="A161" s="142"/>
      <c r="B161" s="173">
        <v>2021</v>
      </c>
      <c r="C161" s="142" t="s">
        <v>15</v>
      </c>
      <c r="D161" s="191">
        <v>78324</v>
      </c>
      <c r="E161" s="191">
        <v>3196</v>
      </c>
      <c r="F161" s="191">
        <v>75128</v>
      </c>
      <c r="G161" s="189">
        <f t="shared" si="6"/>
        <v>4.0804861855880697E-2</v>
      </c>
      <c r="H161" s="142"/>
    </row>
    <row r="162" spans="1:8" s="54" customFormat="1" x14ac:dyDescent="0.35">
      <c r="A162" s="142"/>
      <c r="B162" s="173"/>
      <c r="C162" s="142" t="s">
        <v>16</v>
      </c>
      <c r="D162" s="191">
        <v>78318</v>
      </c>
      <c r="E162" s="191">
        <v>3170</v>
      </c>
      <c r="F162" s="191">
        <v>75148</v>
      </c>
      <c r="G162" s="189">
        <f t="shared" si="6"/>
        <v>4.0476008069664698E-2</v>
      </c>
      <c r="H162" s="142"/>
    </row>
    <row r="163" spans="1:8" s="54" customFormat="1" x14ac:dyDescent="0.35">
      <c r="A163" s="142"/>
      <c r="B163" s="173"/>
      <c r="C163" s="142" t="s">
        <v>17</v>
      </c>
      <c r="D163" s="191">
        <v>78888</v>
      </c>
      <c r="E163" s="191">
        <v>3196</v>
      </c>
      <c r="F163" s="191">
        <v>75692</v>
      </c>
      <c r="G163" s="189">
        <f t="shared" si="6"/>
        <v>4.0513132542338508E-2</v>
      </c>
      <c r="H163" s="142"/>
    </row>
    <row r="164" spans="1:8" s="54" customFormat="1" x14ac:dyDescent="0.35">
      <c r="A164" s="142"/>
      <c r="B164" s="173"/>
      <c r="C164" s="142" t="s">
        <v>18</v>
      </c>
      <c r="D164" s="191">
        <v>78756</v>
      </c>
      <c r="E164" s="191">
        <v>3199</v>
      </c>
      <c r="F164" s="191">
        <v>75557</v>
      </c>
      <c r="G164" s="189">
        <f t="shared" si="6"/>
        <v>4.0619127431560771E-2</v>
      </c>
      <c r="H164" s="142"/>
    </row>
    <row r="165" spans="1:8" s="54" customFormat="1" x14ac:dyDescent="0.35">
      <c r="A165" s="142"/>
      <c r="B165" s="173"/>
      <c r="C165" s="142" t="s">
        <v>19</v>
      </c>
      <c r="D165" s="191">
        <v>79340</v>
      </c>
      <c r="E165" s="191">
        <v>3238</v>
      </c>
      <c r="F165" s="191">
        <v>76102</v>
      </c>
      <c r="G165" s="189">
        <f t="shared" si="6"/>
        <v>4.0811696496092766E-2</v>
      </c>
      <c r="H165" s="142"/>
    </row>
    <row r="166" spans="1:8" s="54" customFormat="1" x14ac:dyDescent="0.35">
      <c r="A166" s="142"/>
      <c r="B166" s="173"/>
      <c r="C166" s="142" t="s">
        <v>20</v>
      </c>
      <c r="D166" s="191">
        <v>79737</v>
      </c>
      <c r="E166" s="191">
        <v>3280</v>
      </c>
      <c r="F166" s="191">
        <v>76457</v>
      </c>
      <c r="G166" s="189">
        <f t="shared" si="6"/>
        <v>4.1135232075448037E-2</v>
      </c>
      <c r="H166" s="142"/>
    </row>
    <row r="167" spans="1:8" s="54" customFormat="1" x14ac:dyDescent="0.35">
      <c r="A167" s="142"/>
      <c r="B167" s="173"/>
      <c r="C167" s="142" t="s">
        <v>21</v>
      </c>
      <c r="D167" s="191">
        <v>79092</v>
      </c>
      <c r="E167" s="191">
        <v>3211</v>
      </c>
      <c r="F167" s="191">
        <v>75881</v>
      </c>
      <c r="G167" s="189">
        <f t="shared" si="6"/>
        <v>4.05982905982906E-2</v>
      </c>
      <c r="H167" s="142"/>
    </row>
    <row r="168" spans="1:8" s="54" customFormat="1" x14ac:dyDescent="0.35">
      <c r="A168" s="142"/>
      <c r="B168" s="173"/>
      <c r="C168" s="142" t="s">
        <v>10</v>
      </c>
      <c r="D168" s="191">
        <v>79484</v>
      </c>
      <c r="E168" s="191">
        <v>3202</v>
      </c>
      <c r="F168" s="191">
        <v>76282</v>
      </c>
      <c r="G168" s="189">
        <f t="shared" si="6"/>
        <v>4.028483719993961E-2</v>
      </c>
      <c r="H168" s="142"/>
    </row>
    <row r="169" spans="1:8" s="54" customFormat="1" x14ac:dyDescent="0.35">
      <c r="A169" s="142"/>
      <c r="B169" s="173"/>
      <c r="C169" s="142" t="s">
        <v>11</v>
      </c>
      <c r="D169" s="191">
        <v>79698</v>
      </c>
      <c r="E169" s="191">
        <v>3216</v>
      </c>
      <c r="F169" s="191">
        <v>76482</v>
      </c>
      <c r="G169" s="189">
        <f t="shared" si="6"/>
        <v>4.0352330045923361E-2</v>
      </c>
      <c r="H169" s="142"/>
    </row>
    <row r="170" spans="1:8" s="54" customFormat="1" x14ac:dyDescent="0.35">
      <c r="A170" s="142"/>
      <c r="B170" s="173"/>
      <c r="C170" s="142" t="s">
        <v>12</v>
      </c>
      <c r="D170" s="191">
        <v>79773</v>
      </c>
      <c r="E170" s="191">
        <v>3239</v>
      </c>
      <c r="F170" s="191">
        <v>76534</v>
      </c>
      <c r="G170" s="189">
        <f t="shared" si="6"/>
        <v>4.0602710190164593E-2</v>
      </c>
      <c r="H170" s="142"/>
    </row>
    <row r="171" spans="1:8" s="54" customFormat="1" x14ac:dyDescent="0.35">
      <c r="A171" s="142"/>
      <c r="B171" s="173"/>
      <c r="C171" s="142" t="s">
        <v>13</v>
      </c>
      <c r="D171" s="191">
        <v>79404</v>
      </c>
      <c r="E171" s="191">
        <v>3180</v>
      </c>
      <c r="F171" s="191">
        <v>76224</v>
      </c>
      <c r="G171" s="189">
        <f t="shared" si="6"/>
        <v>4.0048360284116666E-2</v>
      </c>
      <c r="H171" s="142"/>
    </row>
    <row r="172" spans="1:8" s="54" customFormat="1" x14ac:dyDescent="0.35">
      <c r="A172" s="142"/>
      <c r="B172" s="173"/>
      <c r="C172" s="142" t="s">
        <v>14</v>
      </c>
      <c r="D172" s="191">
        <v>80157</v>
      </c>
      <c r="E172" s="191">
        <v>3212</v>
      </c>
      <c r="F172" s="191">
        <v>76945</v>
      </c>
      <c r="G172" s="189">
        <f t="shared" si="6"/>
        <v>4.0071359956086183E-2</v>
      </c>
      <c r="H172" s="142"/>
    </row>
    <row r="173" spans="1:8" s="54" customFormat="1" x14ac:dyDescent="0.35">
      <c r="A173" s="142"/>
      <c r="B173" s="173">
        <v>2022</v>
      </c>
      <c r="C173" s="142" t="s">
        <v>15</v>
      </c>
      <c r="D173" s="191">
        <v>80659</v>
      </c>
      <c r="E173" s="191">
        <v>3253</v>
      </c>
      <c r="F173" s="191">
        <v>77406</v>
      </c>
      <c r="G173" s="189">
        <f t="shared" si="6"/>
        <v>4.0330279324067991E-2</v>
      </c>
      <c r="H173" s="142"/>
    </row>
    <row r="174" spans="1:8" s="4" customFormat="1" ht="6" customHeight="1" x14ac:dyDescent="0.35">
      <c r="A174" s="138"/>
      <c r="B174" s="127"/>
      <c r="C174" s="138"/>
      <c r="D174" s="160"/>
      <c r="E174" s="160"/>
      <c r="F174" s="160"/>
      <c r="G174" s="138"/>
      <c r="H174" s="138"/>
    </row>
    <row r="175" spans="1:8" x14ac:dyDescent="0.35">
      <c r="B175" s="25"/>
    </row>
    <row r="176" spans="1:8" ht="13.5" customHeight="1" x14ac:dyDescent="0.35">
      <c r="B176" s="318" t="s">
        <v>432</v>
      </c>
    </row>
    <row r="177" spans="2:2" x14ac:dyDescent="0.35">
      <c r="B177" s="319"/>
    </row>
    <row r="178" spans="2:2" x14ac:dyDescent="0.35">
      <c r="B178" s="319"/>
    </row>
  </sheetData>
  <phoneticPr fontId="68" type="noConversion"/>
  <hyperlinks>
    <hyperlink ref="J2" location="Contents!A1" display="Back to contents" xr:uid="{00000000-0004-0000-0600-000000000000}"/>
    <hyperlink ref="B176" r:id="rId1" xr:uid="{F6902287-E086-4529-8CF6-1E0FFDD184CE}"/>
  </hyperlinks>
  <pageMargins left="0.7" right="0.7" top="0.75" bottom="0.75" header="0.3" footer="0.3"/>
  <pageSetup paperSize="9" orientation="portrait" horizontalDpi="1200" verticalDpi="12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G36"/>
  <sheetViews>
    <sheetView showGridLines="0" workbookViewId="0">
      <selection activeCell="F2" sqref="F2"/>
    </sheetView>
  </sheetViews>
  <sheetFormatPr defaultColWidth="8.88671875" defaultRowHeight="15" x14ac:dyDescent="0.35"/>
  <cols>
    <col min="1" max="1" width="1" style="20" customWidth="1"/>
    <col min="2" max="2" width="23.44140625" style="20" customWidth="1"/>
    <col min="3" max="3" width="13.21875" style="20" customWidth="1"/>
    <col min="4" max="4" width="15.77734375" style="20" customWidth="1"/>
    <col min="5" max="5" width="0.88671875" style="20" customWidth="1"/>
    <col min="6" max="16384" width="8.88671875" style="20"/>
  </cols>
  <sheetData>
    <row r="1" spans="1:7" ht="6" customHeight="1" x14ac:dyDescent="0.35">
      <c r="A1" s="156"/>
      <c r="B1" s="156"/>
      <c r="C1" s="156"/>
      <c r="D1" s="156"/>
      <c r="E1" s="156"/>
    </row>
    <row r="2" spans="1:7" ht="19.5" customHeight="1" x14ac:dyDescent="0.4">
      <c r="A2" s="9"/>
      <c r="B2" s="321" t="s">
        <v>455</v>
      </c>
      <c r="C2" s="41"/>
      <c r="D2" s="41"/>
      <c r="E2" s="41"/>
      <c r="F2" s="11"/>
      <c r="G2" s="73" t="s">
        <v>400</v>
      </c>
    </row>
    <row r="3" spans="1:7" ht="15" customHeight="1" x14ac:dyDescent="0.35">
      <c r="A3" s="271"/>
      <c r="B3" s="322" t="s">
        <v>329</v>
      </c>
      <c r="C3" s="320"/>
      <c r="D3" s="320"/>
      <c r="E3" s="320"/>
      <c r="F3" s="11"/>
      <c r="G3" s="11"/>
    </row>
    <row r="4" spans="1:7" ht="6" customHeight="1" x14ac:dyDescent="0.35">
      <c r="A4" s="271"/>
      <c r="B4" s="320"/>
      <c r="C4" s="320"/>
      <c r="D4" s="320"/>
      <c r="E4" s="320"/>
      <c r="F4" s="11"/>
      <c r="G4" s="11"/>
    </row>
    <row r="5" spans="1:7" x14ac:dyDescent="0.35">
      <c r="A5" s="144"/>
      <c r="B5" s="197" t="s">
        <v>0</v>
      </c>
      <c r="C5" s="198" t="s">
        <v>88</v>
      </c>
      <c r="D5" s="185" t="s">
        <v>256</v>
      </c>
      <c r="E5" s="144"/>
    </row>
    <row r="6" spans="1:7" ht="15.6" x14ac:dyDescent="0.35">
      <c r="A6" s="144"/>
      <c r="B6" s="143">
        <v>2010</v>
      </c>
      <c r="C6" s="188">
        <v>85002</v>
      </c>
      <c r="D6" s="188">
        <v>84900</v>
      </c>
      <c r="E6" s="196"/>
      <c r="F6" s="11"/>
      <c r="G6" s="11"/>
    </row>
    <row r="7" spans="1:7" ht="15.6" x14ac:dyDescent="0.35">
      <c r="A7" s="144"/>
      <c r="B7" s="143">
        <v>2011</v>
      </c>
      <c r="C7" s="188">
        <v>85374</v>
      </c>
      <c r="D7" s="188">
        <v>85200</v>
      </c>
      <c r="E7" s="196"/>
      <c r="F7" s="11"/>
      <c r="G7" s="11"/>
    </row>
    <row r="8" spans="1:7" ht="15.6" x14ac:dyDescent="0.35">
      <c r="A8" s="144"/>
      <c r="B8" s="143">
        <v>2012</v>
      </c>
      <c r="C8" s="188">
        <v>86048</v>
      </c>
      <c r="D8" s="188">
        <v>86900</v>
      </c>
      <c r="E8" s="196"/>
      <c r="F8" s="11"/>
      <c r="G8" s="11"/>
    </row>
    <row r="9" spans="1:7" ht="15.6" x14ac:dyDescent="0.35">
      <c r="A9" s="144"/>
      <c r="B9" s="143">
        <v>2013</v>
      </c>
      <c r="C9" s="188">
        <v>83842</v>
      </c>
      <c r="D9" s="188">
        <v>84600</v>
      </c>
      <c r="E9" s="196"/>
      <c r="F9" s="11"/>
      <c r="G9" s="11"/>
    </row>
    <row r="10" spans="1:7" ht="15.6" x14ac:dyDescent="0.35">
      <c r="A10" s="144"/>
      <c r="B10" s="143">
        <v>2014</v>
      </c>
      <c r="C10" s="188">
        <v>85509</v>
      </c>
      <c r="D10" s="188">
        <v>83400</v>
      </c>
      <c r="E10" s="196"/>
      <c r="F10" s="11"/>
      <c r="G10" s="11"/>
    </row>
    <row r="11" spans="1:7" ht="15.6" x14ac:dyDescent="0.35">
      <c r="A11" s="144"/>
      <c r="B11" s="143">
        <v>2015</v>
      </c>
      <c r="C11" s="188">
        <v>86193</v>
      </c>
      <c r="D11" s="188">
        <v>87700</v>
      </c>
      <c r="E11" s="144"/>
      <c r="G11" s="11"/>
    </row>
    <row r="12" spans="1:7" ht="15.6" x14ac:dyDescent="0.35">
      <c r="A12" s="144"/>
      <c r="B12" s="143">
        <v>2016</v>
      </c>
      <c r="C12" s="188">
        <v>85134</v>
      </c>
      <c r="D12" s="188">
        <v>86700</v>
      </c>
      <c r="E12" s="144"/>
      <c r="G12" s="11"/>
    </row>
    <row r="13" spans="1:7" ht="15.6" x14ac:dyDescent="0.35">
      <c r="A13" s="144"/>
      <c r="B13" s="143">
        <v>2017</v>
      </c>
      <c r="C13" s="188">
        <v>85863</v>
      </c>
      <c r="D13" s="188">
        <v>85863</v>
      </c>
      <c r="E13" s="144"/>
      <c r="G13" s="11"/>
    </row>
    <row r="14" spans="1:7" ht="15.6" x14ac:dyDescent="0.35">
      <c r="A14" s="144"/>
      <c r="B14" s="143">
        <v>2018</v>
      </c>
      <c r="C14" s="188">
        <v>82773</v>
      </c>
      <c r="D14" s="188">
        <v>82773</v>
      </c>
      <c r="E14" s="144"/>
      <c r="G14" s="11"/>
    </row>
    <row r="15" spans="1:7" ht="15.6" x14ac:dyDescent="0.35">
      <c r="A15" s="144"/>
      <c r="B15" s="143">
        <v>2019</v>
      </c>
      <c r="C15" s="188">
        <v>82676</v>
      </c>
      <c r="D15" s="188">
        <v>83700</v>
      </c>
      <c r="E15" s="144"/>
      <c r="G15" s="11"/>
    </row>
    <row r="16" spans="1:7" ht="15.6" x14ac:dyDescent="0.35">
      <c r="A16" s="144"/>
      <c r="B16" s="143">
        <v>2020</v>
      </c>
      <c r="C16" s="191">
        <v>79453</v>
      </c>
      <c r="D16" s="191">
        <v>82300</v>
      </c>
      <c r="E16" s="154"/>
      <c r="F16" s="12"/>
      <c r="G16" s="11"/>
    </row>
    <row r="17" spans="1:7" ht="15.6" x14ac:dyDescent="0.35">
      <c r="A17" s="144"/>
      <c r="B17" s="143">
        <v>2021</v>
      </c>
      <c r="C17" s="191">
        <v>78324</v>
      </c>
      <c r="D17" s="191">
        <v>81200</v>
      </c>
      <c r="E17" s="154"/>
      <c r="F17" s="16"/>
      <c r="G17" s="11"/>
    </row>
    <row r="18" spans="1:7" ht="15.6" x14ac:dyDescent="0.35">
      <c r="A18" s="144"/>
      <c r="B18" s="173">
        <v>2022</v>
      </c>
      <c r="C18" s="191">
        <v>80659</v>
      </c>
      <c r="D18" s="191">
        <v>88100</v>
      </c>
      <c r="E18" s="154"/>
      <c r="F18" s="16"/>
      <c r="G18" s="11"/>
    </row>
    <row r="19" spans="1:7" ht="15.6" x14ac:dyDescent="0.35">
      <c r="A19" s="144"/>
      <c r="B19" s="173">
        <v>2023</v>
      </c>
      <c r="C19" s="191"/>
      <c r="D19" s="191">
        <v>93000</v>
      </c>
      <c r="E19" s="154"/>
      <c r="F19" s="16"/>
      <c r="G19" s="11"/>
    </row>
    <row r="20" spans="1:7" ht="14.25" customHeight="1" x14ac:dyDescent="0.35">
      <c r="A20" s="144"/>
      <c r="B20" s="173">
        <v>2024</v>
      </c>
      <c r="C20" s="191"/>
      <c r="D20" s="191">
        <v>96000</v>
      </c>
      <c r="E20" s="154"/>
      <c r="F20" s="12"/>
      <c r="G20" s="11"/>
    </row>
    <row r="21" spans="1:7" ht="14.25" customHeight="1" x14ac:dyDescent="0.35">
      <c r="A21" s="144"/>
      <c r="B21" s="173">
        <v>2025</v>
      </c>
      <c r="C21" s="191"/>
      <c r="D21" s="191">
        <v>97700</v>
      </c>
      <c r="E21" s="154"/>
      <c r="F21" s="12"/>
      <c r="G21" s="11"/>
    </row>
    <row r="22" spans="1:7" ht="15.6" x14ac:dyDescent="0.35">
      <c r="A22" s="144"/>
      <c r="B22" s="173">
        <v>2026</v>
      </c>
      <c r="C22" s="191"/>
      <c r="D22" s="191">
        <v>98700</v>
      </c>
      <c r="E22" s="154"/>
      <c r="F22" s="14"/>
      <c r="G22" s="11"/>
    </row>
    <row r="23" spans="1:7" ht="6" customHeight="1" x14ac:dyDescent="0.35">
      <c r="A23" s="144"/>
      <c r="B23" s="173"/>
      <c r="C23" s="191"/>
      <c r="D23" s="191"/>
      <c r="E23" s="154"/>
      <c r="F23" s="14"/>
      <c r="G23" s="11"/>
    </row>
    <row r="24" spans="1:7" s="50" customFormat="1" ht="15.6" x14ac:dyDescent="0.35">
      <c r="B24" s="194"/>
      <c r="C24" s="195"/>
      <c r="D24" s="195"/>
      <c r="E24" s="13"/>
      <c r="F24" s="14"/>
      <c r="G24" s="57"/>
    </row>
    <row r="25" spans="1:7" s="50" customFormat="1" ht="52.5" customHeight="1" x14ac:dyDescent="0.35">
      <c r="B25" s="295" t="s">
        <v>402</v>
      </c>
      <c r="C25" s="295"/>
      <c r="D25" s="295"/>
      <c r="E25" s="13"/>
      <c r="F25" s="15"/>
      <c r="G25" s="57"/>
    </row>
    <row r="26" spans="1:7" s="50" customFormat="1" ht="73.05" customHeight="1" x14ac:dyDescent="0.35">
      <c r="B26" s="296" t="s">
        <v>433</v>
      </c>
      <c r="C26" s="296"/>
      <c r="D26" s="296"/>
      <c r="E26" s="15"/>
      <c r="F26" s="15"/>
      <c r="G26" s="57"/>
    </row>
    <row r="27" spans="1:7" s="50" customFormat="1" ht="15.6" x14ac:dyDescent="0.35">
      <c r="B27" s="110"/>
      <c r="E27" s="15"/>
      <c r="F27" s="15"/>
      <c r="G27" s="58"/>
    </row>
    <row r="28" spans="1:7" s="50" customFormat="1" ht="15.6" x14ac:dyDescent="0.35">
      <c r="E28" s="15"/>
      <c r="F28" s="15"/>
      <c r="G28" s="57"/>
    </row>
    <row r="29" spans="1:7" ht="15.6" x14ac:dyDescent="0.35">
      <c r="E29" s="13"/>
      <c r="F29" s="13"/>
      <c r="G29" s="11"/>
    </row>
    <row r="36" spans="3:6" x14ac:dyDescent="0.35">
      <c r="C36" s="19"/>
      <c r="D36" s="19"/>
      <c r="E36" s="19"/>
      <c r="F36" s="19"/>
    </row>
  </sheetData>
  <mergeCells count="2">
    <mergeCell ref="B25:D25"/>
    <mergeCell ref="B26:D26"/>
  </mergeCells>
  <hyperlinks>
    <hyperlink ref="G2" location="Contents!A1" display="Back to contents" xr:uid="{00000000-0004-0000-0700-000000000000}"/>
  </hyperlinks>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L29"/>
  <sheetViews>
    <sheetView showGridLines="0" zoomScaleNormal="100" workbookViewId="0">
      <selection activeCell="K1" sqref="K1"/>
    </sheetView>
  </sheetViews>
  <sheetFormatPr defaultColWidth="8.88671875" defaultRowHeight="15" x14ac:dyDescent="0.35"/>
  <cols>
    <col min="1" max="1" width="1.44140625" style="4" customWidth="1"/>
    <col min="2" max="2" width="14.5546875" style="4" customWidth="1"/>
    <col min="3" max="3" width="16.109375" style="4" customWidth="1"/>
    <col min="4" max="5" width="14.5546875" style="4" customWidth="1"/>
    <col min="6" max="6" width="15.5546875" style="4" customWidth="1"/>
    <col min="7" max="9" width="14.5546875" style="4" customWidth="1"/>
    <col min="10" max="10" width="1.44140625" style="4" customWidth="1"/>
    <col min="11" max="13" width="14.5546875" style="4" customWidth="1"/>
    <col min="14" max="16384" width="8.88671875" style="4"/>
  </cols>
  <sheetData>
    <row r="1" spans="1:12" ht="6" customHeight="1" x14ac:dyDescent="0.35">
      <c r="A1" s="29"/>
      <c r="B1" s="29"/>
      <c r="C1" s="29"/>
      <c r="D1" s="29"/>
      <c r="E1" s="29"/>
      <c r="F1" s="29"/>
      <c r="G1" s="29"/>
      <c r="H1" s="29"/>
      <c r="I1" s="29"/>
      <c r="J1" s="29"/>
    </row>
    <row r="2" spans="1:12" ht="19.5" customHeight="1" x14ac:dyDescent="0.4">
      <c r="A2" s="9"/>
      <c r="B2" s="136" t="s">
        <v>356</v>
      </c>
      <c r="C2" s="9"/>
      <c r="D2" s="9"/>
      <c r="E2" s="9"/>
      <c r="F2" s="9"/>
      <c r="G2" s="9"/>
      <c r="H2" s="9"/>
      <c r="I2" s="9"/>
      <c r="J2" s="9"/>
      <c r="L2" s="73" t="s">
        <v>400</v>
      </c>
    </row>
    <row r="3" spans="1:12" ht="15" customHeight="1" x14ac:dyDescent="0.35">
      <c r="A3" s="29"/>
      <c r="B3" s="137" t="s">
        <v>372</v>
      </c>
      <c r="C3" s="29"/>
      <c r="D3" s="29"/>
      <c r="E3" s="29"/>
      <c r="F3" s="29"/>
      <c r="G3" s="29"/>
      <c r="H3" s="29"/>
      <c r="I3" s="29"/>
      <c r="J3" s="29"/>
    </row>
    <row r="4" spans="1:12" ht="6" customHeight="1" x14ac:dyDescent="0.35">
      <c r="A4" s="29"/>
      <c r="B4" s="29"/>
      <c r="C4" s="29"/>
      <c r="D4" s="29"/>
      <c r="E4" s="29"/>
      <c r="F4" s="29"/>
      <c r="G4" s="29"/>
      <c r="H4" s="29"/>
      <c r="I4" s="29"/>
      <c r="J4" s="29"/>
    </row>
    <row r="5" spans="1:12" ht="34.799999999999997" customHeight="1" x14ac:dyDescent="0.35">
      <c r="A5" s="138"/>
      <c r="B5" s="179"/>
      <c r="C5" s="328" t="s">
        <v>217</v>
      </c>
      <c r="D5" s="328" t="s">
        <v>23</v>
      </c>
      <c r="E5" s="328" t="s">
        <v>24</v>
      </c>
      <c r="F5" s="328" t="s">
        <v>25</v>
      </c>
      <c r="G5" s="328" t="s">
        <v>26</v>
      </c>
      <c r="H5" s="328" t="s">
        <v>27</v>
      </c>
      <c r="I5" s="328" t="s">
        <v>7</v>
      </c>
      <c r="J5" s="138"/>
    </row>
    <row r="6" spans="1:12" x14ac:dyDescent="0.35">
      <c r="A6" s="138"/>
      <c r="B6" s="143">
        <v>2005</v>
      </c>
      <c r="C6" s="177">
        <v>5165</v>
      </c>
      <c r="D6" s="177">
        <v>2462</v>
      </c>
      <c r="E6" s="177">
        <v>22840</v>
      </c>
      <c r="F6" s="177">
        <v>25586</v>
      </c>
      <c r="G6" s="177">
        <v>9481</v>
      </c>
      <c r="H6" s="329" t="s">
        <v>435</v>
      </c>
      <c r="I6" s="177">
        <v>65534</v>
      </c>
      <c r="J6" s="138"/>
    </row>
    <row r="7" spans="1:12" x14ac:dyDescent="0.35">
      <c r="A7" s="138"/>
      <c r="B7" s="143">
        <v>2010</v>
      </c>
      <c r="C7" s="177">
        <v>5003</v>
      </c>
      <c r="D7" s="177">
        <v>2473</v>
      </c>
      <c r="E7" s="177">
        <v>21304</v>
      </c>
      <c r="F7" s="177">
        <v>25484</v>
      </c>
      <c r="G7" s="177">
        <v>13754</v>
      </c>
      <c r="H7" s="177">
        <v>5417</v>
      </c>
      <c r="I7" s="177">
        <v>68018</v>
      </c>
      <c r="J7" s="138"/>
    </row>
    <row r="8" spans="1:12" x14ac:dyDescent="0.35">
      <c r="A8" s="138"/>
      <c r="B8" s="143">
        <v>2015</v>
      </c>
      <c r="C8" s="177">
        <v>4298</v>
      </c>
      <c r="D8" s="177">
        <v>2154</v>
      </c>
      <c r="E8" s="177">
        <v>18070</v>
      </c>
      <c r="F8" s="177">
        <v>32534</v>
      </c>
      <c r="G8" s="177">
        <v>10600</v>
      </c>
      <c r="H8" s="177">
        <v>6390</v>
      </c>
      <c r="I8" s="177">
        <v>67656</v>
      </c>
      <c r="J8" s="138"/>
    </row>
    <row r="9" spans="1:12" x14ac:dyDescent="0.35">
      <c r="A9" s="138"/>
      <c r="B9" s="143">
        <v>2020</v>
      </c>
      <c r="C9" s="177">
        <v>2175</v>
      </c>
      <c r="D9" s="177">
        <v>1421</v>
      </c>
      <c r="E9" s="177">
        <v>12783</v>
      </c>
      <c r="F9" s="177">
        <v>31085</v>
      </c>
      <c r="G9" s="177">
        <v>8576</v>
      </c>
      <c r="H9" s="177">
        <v>9892</v>
      </c>
      <c r="I9" s="177">
        <v>56040</v>
      </c>
      <c r="J9" s="138"/>
    </row>
    <row r="10" spans="1:12" ht="6" customHeight="1" x14ac:dyDescent="0.35">
      <c r="A10" s="138"/>
      <c r="B10" s="127"/>
      <c r="C10" s="170"/>
      <c r="D10" s="170"/>
      <c r="E10" s="170"/>
      <c r="F10" s="170"/>
      <c r="G10" s="170"/>
      <c r="H10" s="170"/>
      <c r="I10" s="170"/>
      <c r="J10" s="138"/>
    </row>
    <row r="11" spans="1:12" ht="14.25" customHeight="1" x14ac:dyDescent="0.35"/>
    <row r="12" spans="1:12" x14ac:dyDescent="0.35">
      <c r="B12" s="108" t="s">
        <v>373</v>
      </c>
    </row>
    <row r="13" spans="1:12" x14ac:dyDescent="0.35">
      <c r="B13" s="108" t="s">
        <v>222</v>
      </c>
    </row>
    <row r="14" spans="1:12" x14ac:dyDescent="0.35">
      <c r="B14" s="62" t="s">
        <v>457</v>
      </c>
      <c r="C14" s="62"/>
      <c r="D14" s="62"/>
      <c r="E14" s="62"/>
      <c r="F14" s="62"/>
    </row>
    <row r="15" spans="1:12" x14ac:dyDescent="0.35">
      <c r="C15" s="62"/>
      <c r="D15" s="62"/>
      <c r="E15" s="62"/>
      <c r="F15" s="62"/>
    </row>
    <row r="16" spans="1:12" ht="6" customHeight="1" x14ac:dyDescent="0.35">
      <c r="A16" s="29"/>
      <c r="B16" s="29"/>
      <c r="C16" s="29"/>
      <c r="D16" s="29"/>
      <c r="E16" s="29"/>
      <c r="F16" s="29"/>
    </row>
    <row r="17" spans="1:8" ht="18.600000000000001" x14ac:dyDescent="0.4">
      <c r="A17" s="10"/>
      <c r="B17" s="136" t="s">
        <v>456</v>
      </c>
      <c r="C17" s="10"/>
      <c r="D17" s="10"/>
      <c r="E17" s="10"/>
      <c r="F17" s="10"/>
      <c r="G17" s="323"/>
    </row>
    <row r="18" spans="1:8" x14ac:dyDescent="0.35">
      <c r="A18" s="29"/>
      <c r="B18" s="137" t="s">
        <v>372</v>
      </c>
      <c r="C18" s="29"/>
      <c r="D18" s="29"/>
      <c r="E18" s="29"/>
      <c r="F18" s="29"/>
    </row>
    <row r="19" spans="1:8" ht="6" customHeight="1" x14ac:dyDescent="0.35">
      <c r="A19" s="29"/>
      <c r="B19" s="29"/>
      <c r="C19" s="29"/>
      <c r="D19" s="29"/>
      <c r="E19" s="29"/>
      <c r="F19" s="29"/>
    </row>
    <row r="20" spans="1:8" ht="27" x14ac:dyDescent="0.35">
      <c r="A20" s="138"/>
      <c r="B20" s="225"/>
      <c r="C20" s="325" t="s">
        <v>28</v>
      </c>
      <c r="D20" s="325" t="s">
        <v>29</v>
      </c>
      <c r="E20" s="325" t="s">
        <v>30</v>
      </c>
      <c r="F20" s="326" t="s">
        <v>26</v>
      </c>
      <c r="G20" s="60"/>
      <c r="H20" s="60"/>
    </row>
    <row r="21" spans="1:8" x14ac:dyDescent="0.35">
      <c r="A21" s="138"/>
      <c r="B21" s="143">
        <v>2005</v>
      </c>
      <c r="C21" s="182">
        <v>0.11638233588671529</v>
      </c>
      <c r="D21" s="182">
        <v>0.34852137821588791</v>
      </c>
      <c r="E21" s="182">
        <v>0.39042329172643209</v>
      </c>
      <c r="F21" s="327">
        <v>0.14467299417096469</v>
      </c>
      <c r="G21" s="26"/>
    </row>
    <row r="22" spans="1:8" x14ac:dyDescent="0.35">
      <c r="A22" s="138"/>
      <c r="B22" s="143">
        <v>2010</v>
      </c>
      <c r="C22" s="182">
        <v>0.10991208209591578</v>
      </c>
      <c r="D22" s="182">
        <v>0.31321120879767123</v>
      </c>
      <c r="E22" s="182">
        <v>0.3746655297127231</v>
      </c>
      <c r="F22" s="327">
        <v>0.2022111793936899</v>
      </c>
      <c r="G22" s="26"/>
    </row>
    <row r="23" spans="1:8" x14ac:dyDescent="0.35">
      <c r="A23" s="138"/>
      <c r="B23" s="143">
        <v>2015</v>
      </c>
      <c r="C23" s="182">
        <v>9.5364786567340668E-2</v>
      </c>
      <c r="D23" s="182">
        <v>0.26708643727089987</v>
      </c>
      <c r="E23" s="182">
        <v>0.48087383232824876</v>
      </c>
      <c r="F23" s="327">
        <v>0.15667494383351069</v>
      </c>
      <c r="G23" s="26"/>
    </row>
    <row r="24" spans="1:8" x14ac:dyDescent="0.35">
      <c r="A24" s="138"/>
      <c r="B24" s="143">
        <v>2020</v>
      </c>
      <c r="C24" s="182">
        <v>6.4168451106352609E-2</v>
      </c>
      <c r="D24" s="182">
        <v>0.22810492505353319</v>
      </c>
      <c r="E24" s="182">
        <v>0.55469307637401855</v>
      </c>
      <c r="F24" s="327">
        <v>0.15303354746609565</v>
      </c>
      <c r="G24" s="26"/>
    </row>
    <row r="25" spans="1:8" ht="6" customHeight="1" x14ac:dyDescent="0.35">
      <c r="A25" s="138"/>
      <c r="B25" s="138"/>
      <c r="C25" s="138"/>
      <c r="D25" s="138"/>
      <c r="E25" s="138"/>
      <c r="F25" s="324"/>
    </row>
    <row r="26" spans="1:8" ht="14.25" customHeight="1" x14ac:dyDescent="0.35"/>
    <row r="27" spans="1:8" x14ac:dyDescent="0.35">
      <c r="B27" s="108" t="s">
        <v>373</v>
      </c>
      <c r="C27" s="62"/>
      <c r="D27" s="62"/>
      <c r="E27" s="62"/>
      <c r="F27" s="62"/>
    </row>
    <row r="28" spans="1:8" x14ac:dyDescent="0.35">
      <c r="B28" s="108" t="s">
        <v>222</v>
      </c>
      <c r="C28" s="62"/>
      <c r="D28" s="62"/>
      <c r="E28" s="62"/>
      <c r="F28" s="62"/>
    </row>
    <row r="29" spans="1:8" x14ac:dyDescent="0.35">
      <c r="B29" s="62"/>
    </row>
  </sheetData>
  <hyperlinks>
    <hyperlink ref="B12" r:id="rId1" display="MoJ, Offender Management Caseload Statistics 2010 Tables, accessed on 25 May 2016" xr:uid="{00000000-0004-0000-0800-000000000000}"/>
    <hyperlink ref="B13" r:id="rId2" xr:uid="{00000000-0004-0000-0800-000001000000}"/>
    <hyperlink ref="B27" r:id="rId3" display="MoJ, Offender Management Caseload Statistics 2010 Tables, accessed on 25 May 2016" xr:uid="{00000000-0004-0000-0800-000002000000}"/>
    <hyperlink ref="B28" r:id="rId4" xr:uid="{00000000-0004-0000-0800-000003000000}"/>
    <hyperlink ref="L2" location="Contents!A1" display="Back to contents" xr:uid="{00000000-0004-0000-0800-000004000000}"/>
  </hyperlinks>
  <pageMargins left="0.7" right="0.7" top="0.75" bottom="0.75" header="0.3" footer="0.3"/>
  <pageSetup paperSize="9" orientation="portrait" verticalDpi="1200"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opic xmlns="98d63119-c883-48e9-9d06-91f019d606b2"/>
    <Content_x0020_type xmlns="98d63119-c883-48e9-9d06-91f019d606b2"/>
    <SharedWithUsers xmlns="a512d5d5-635f-41a1-8b70-d9331c965d3d">
      <UserInfo>
        <DisplayName>ALLEN, Grahame (Library)</DisplayName>
        <AccountId>198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C23E8E9FE01A5418F26F8FEDC55B576" ma:contentTypeVersion="4" ma:contentTypeDescription="Create a new document." ma:contentTypeScope="" ma:versionID="be15317e7c9eaa70d8bafa0c9c0ac0b5">
  <xsd:schema xmlns:xsd="http://www.w3.org/2001/XMLSchema" xmlns:xs="http://www.w3.org/2001/XMLSchema" xmlns:p="http://schemas.microsoft.com/office/2006/metadata/properties" xmlns:ns2="98d63119-c883-48e9-9d06-91f019d606b2" xmlns:ns3="a512d5d5-635f-41a1-8b70-d9331c965d3d" targetNamespace="http://schemas.microsoft.com/office/2006/metadata/properties" ma:root="true" ma:fieldsID="24579c5b750c1c0bbf392e867049fb0b" ns2:_="" ns3:_="">
    <xsd:import namespace="98d63119-c883-48e9-9d06-91f019d606b2"/>
    <xsd:import namespace="a512d5d5-635f-41a1-8b70-d9331c965d3d"/>
    <xsd:element name="properties">
      <xsd:complexType>
        <xsd:sequence>
          <xsd:element name="documentManagement">
            <xsd:complexType>
              <xsd:all>
                <xsd:element ref="ns2:Content_x0020_type" minOccurs="0"/>
                <xsd:element ref="ns2:Topic"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d63119-c883-48e9-9d06-91f019d606b2" elementFormDefault="qualified">
    <xsd:import namespace="http://schemas.microsoft.com/office/2006/documentManagement/types"/>
    <xsd:import namespace="http://schemas.microsoft.com/office/infopath/2007/PartnerControls"/>
    <xsd:element name="Content_x0020_type" ma:index="8" nillable="true" ma:displayName="Content type" ma:internalName="Content_x0020_type">
      <xsd:complexType>
        <xsd:complexContent>
          <xsd:extension base="dms:MultiChoice">
            <xsd:sequence>
              <xsd:element name="Value" maxOccurs="unbounded" minOccurs="0" nillable="true">
                <xsd:simpleType>
                  <xsd:restriction base="dms:Choice">
                    <xsd:enumeration value="Consultations"/>
                    <xsd:enumeration value="Current awareness"/>
                    <xsd:enumeration value="Guidance and procedures"/>
                    <xsd:enumeration value="HR"/>
                    <xsd:enumeration value="Meetings"/>
                    <xsd:enumeration value="Planning"/>
                    <xsd:enumeration value="Projects"/>
                    <xsd:enumeration value="Publications"/>
                    <xsd:enumeration value="Rotas"/>
                    <xsd:enumeration value="Strategy"/>
                    <xsd:enumeration value="Stock management"/>
                    <xsd:enumeration value="Templates"/>
                    <xsd:enumeration value="Training and development"/>
                  </xsd:restriction>
                </xsd:simpleType>
              </xsd:element>
            </xsd:sequence>
          </xsd:extension>
        </xsd:complexContent>
      </xsd:complexType>
    </xsd:element>
    <xsd:element name="Topic" ma:index="9" nillable="true" ma:displayName="Topic" ma:internalName="Topic">
      <xsd:complexType>
        <xsd:complexContent>
          <xsd:extension base="dms:MultiChoice">
            <xsd:sequence>
              <xsd:element name="Value" maxOccurs="unbounded" minOccurs="0" nillable="true">
                <xsd:simpleType>
                  <xsd:restriction base="dms:Choice">
                    <xsd:enumeration value="Agriculture, animals, food and rural affairs"/>
                    <xsd:enumeration value="Asylum, immigration and nationality"/>
                    <xsd:enumeration value="Business, industry and consumers"/>
                    <xsd:enumeration value="Communities and families"/>
                    <xsd:enumeration value="Crime, civil law, justice and rights"/>
                    <xsd:enumeration value="Culture, media and sport"/>
                    <xsd:enumeration value="Defence"/>
                    <xsd:enumeration value="Economy and finance"/>
                    <xsd:enumeration value="Education"/>
                    <xsd:enumeration value="Employment and training"/>
                    <xsd:enumeration value="Energy and environment"/>
                    <xsd:enumeration value="European Union"/>
                    <xsd:enumeration value="General"/>
                    <xsd:enumeration value="Health services and medicine"/>
                    <xsd:enumeration value="Housing and planning"/>
                    <xsd:enumeration value="International affairs"/>
                    <xsd:enumeration value="Parliament, government and politics"/>
                    <xsd:enumeration value="Science and technology"/>
                    <xsd:enumeration value="Social Security and pensions"/>
                    <xsd:enumeration value="Social services"/>
                    <xsd:enumeration value="Transport"/>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512d5d5-635f-41a1-8b70-d9331c965d3d"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6B0D44-3603-4F43-A6ED-FD5A4DF2A6B6}">
  <ds:schemaRefs>
    <ds:schemaRef ds:uri="http://purl.org/dc/terms/"/>
    <ds:schemaRef ds:uri="98d63119-c883-48e9-9d06-91f019d606b2"/>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512d5d5-635f-41a1-8b70-d9331c965d3d"/>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57F92665-29FC-4751-80FE-F8900EFF6D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d63119-c883-48e9-9d06-91f019d606b2"/>
    <ds:schemaRef ds:uri="a512d5d5-635f-41a1-8b70-d9331c965d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4E6E63-6FFE-4978-B443-FEF4F708FA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List of private prisons</vt:lpstr>
      <vt:lpstr>Contents</vt:lpstr>
      <vt:lpstr>0.01</vt:lpstr>
      <vt:lpstr>1.01</vt:lpstr>
      <vt:lpstr>1.02</vt:lpstr>
      <vt:lpstr>1.03</vt:lpstr>
      <vt:lpstr>1.04</vt:lpstr>
      <vt:lpstr>1.05</vt:lpstr>
      <vt:lpstr>1.06</vt:lpstr>
      <vt:lpstr>1.07</vt:lpstr>
      <vt:lpstr>1.08</vt:lpstr>
      <vt:lpstr>1.09</vt:lpstr>
      <vt:lpstr>1.10</vt:lpstr>
      <vt:lpstr>1.11</vt:lpstr>
      <vt:lpstr>2.01</vt:lpstr>
      <vt:lpstr>2.02</vt:lpstr>
      <vt:lpstr>2.03</vt:lpstr>
      <vt:lpstr>2.04</vt:lpstr>
      <vt:lpstr>2.05</vt:lpstr>
      <vt:lpstr>2.06</vt:lpstr>
      <vt:lpstr>3.01</vt:lpstr>
      <vt:lpstr>3.02</vt:lpstr>
      <vt:lpstr>3.03</vt:lpstr>
      <vt:lpstr>4.01</vt:lpstr>
      <vt:lpstr>4.02</vt:lpstr>
      <vt:lpstr>4.03</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DEMPSEY, Noel</dc:creator>
  <cp:lastModifiedBy>STURGE, Georgina</cp:lastModifiedBy>
  <cp:lastPrinted>2017-12-05T09:55:56Z</cp:lastPrinted>
  <dcterms:created xsi:type="dcterms:W3CDTF">2016-05-23T09:36:26Z</dcterms:created>
  <dcterms:modified xsi:type="dcterms:W3CDTF">2022-10-25T15:54:32Z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0x0101001C23E8E9FE01A5418F26F8FEDC55B576</vt:lpwstr>
  </property>
  <property fmtid="{D5CDD505-2E9C-101B-9397-08002B2CF9AE}" pid="3" name="MSIP_Label_a8f77787-5df4-43b6-a2a8-8d8b678a318b_Enabled">
    <vt:lpwstr>True</vt:lpwstr>
  </property>
  <property fmtid="{D5CDD505-2E9C-101B-9397-08002B2CF9AE}" pid="4" name="MSIP_Label_a8f77787-5df4-43b6-a2a8-8d8b678a318b_SiteId">
    <vt:lpwstr>1ce6dd9e-b337-4088-be5e-8dbbec04b34a</vt:lpwstr>
  </property>
  <property fmtid="{D5CDD505-2E9C-101B-9397-08002B2CF9AE}" pid="5" name="MSIP_Label_a8f77787-5df4-43b6-a2a8-8d8b678a318b_Owner">
    <vt:lpwstr>sturgeg@parliament.uk</vt:lpwstr>
  </property>
  <property fmtid="{D5CDD505-2E9C-101B-9397-08002B2CF9AE}" pid="6" name="MSIP_Label_a8f77787-5df4-43b6-a2a8-8d8b678a318b_SetDate">
    <vt:lpwstr>2019-12-19T11:09:09.4964966Z</vt:lpwstr>
  </property>
  <property fmtid="{D5CDD505-2E9C-101B-9397-08002B2CF9AE}" pid="7" name="MSIP_Label_a8f77787-5df4-43b6-a2a8-8d8b678a318b_Name">
    <vt:lpwstr>Unrestricted</vt:lpwstr>
  </property>
  <property fmtid="{D5CDD505-2E9C-101B-9397-08002B2CF9AE}" pid="8" name="MSIP_Label_a8f77787-5df4-43b6-a2a8-8d8b678a318b_Application">
    <vt:lpwstr>Microsoft Azure Information Protection</vt:lpwstr>
  </property>
  <property fmtid="{D5CDD505-2E9C-101B-9397-08002B2CF9AE}" pid="9" name="MSIP_Label_a8f77787-5df4-43b6-a2a8-8d8b678a318b_ActionId">
    <vt:lpwstr>96abe51b-085f-404f-9130-19a42f4388f1</vt:lpwstr>
  </property>
  <property fmtid="{D5CDD505-2E9C-101B-9397-08002B2CF9AE}" pid="10" name="MSIP_Label_a8f77787-5df4-43b6-a2a8-8d8b678a318b_Extended_MSFT_Method">
    <vt:lpwstr>Automatic</vt:lpwstr>
  </property>
  <property fmtid="{D5CDD505-2E9C-101B-9397-08002B2CF9AE}" pid="11" name="Sensitivity">
    <vt:lpwstr>Unrestricted</vt:lpwstr>
  </property>
</Properties>
</file>