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mthabisimunyariri/Desktop/Projects/"/>
    </mc:Choice>
  </mc:AlternateContent>
  <xr:revisionPtr revIDLastSave="0" documentId="8_{0682CE73-061F-5B42-8235-35C260D0BC9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shboard" sheetId="2" r:id="rId1"/>
    <sheet name="Summary Sheet" sheetId="1" r:id="rId2"/>
  </sheets>
  <definedNames>
    <definedName name="_xlnm._FilterDatabase" localSheetId="0" hidden="1">Dashboard!$Q$5:$R$9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5" i="2" l="1"/>
  <c r="R9" i="2"/>
  <c r="R6" i="2"/>
  <c r="R7" i="2"/>
  <c r="R8" i="2"/>
  <c r="C33" i="1"/>
  <c r="D33" i="1"/>
  <c r="E33" i="1"/>
  <c r="F33" i="1"/>
  <c r="G33" i="1"/>
  <c r="H33" i="1"/>
  <c r="I33" i="1"/>
  <c r="J33" i="1"/>
  <c r="K33" i="1"/>
  <c r="L33" i="1"/>
  <c r="M33" i="1"/>
  <c r="N33" i="1"/>
  <c r="B33" i="1"/>
  <c r="B32" i="1"/>
  <c r="C32" i="1"/>
  <c r="D32" i="1"/>
  <c r="E32" i="1"/>
  <c r="F32" i="1"/>
  <c r="G32" i="1"/>
  <c r="H32" i="1"/>
  <c r="I32" i="1"/>
  <c r="C8" i="2" a="1"/>
  <c r="C8" i="2" s="1"/>
  <c r="O8" i="2" s="1"/>
  <c r="C4" i="2"/>
  <c r="C7" i="2" a="1"/>
  <c r="C7" i="2" s="1"/>
  <c r="O7" i="2" s="1"/>
  <c r="C6" i="2" a="1"/>
  <c r="C6" i="2" s="1"/>
  <c r="O6" i="2" s="1"/>
  <c r="C5" i="2" a="1"/>
  <c r="C5" i="2" s="1"/>
  <c r="O5" i="2" s="1"/>
  <c r="D4" i="2"/>
  <c r="E4" i="2"/>
  <c r="F4" i="2"/>
  <c r="G4" i="2"/>
  <c r="H4" i="2"/>
  <c r="I4" i="2"/>
  <c r="J4" i="2"/>
  <c r="K4" i="2"/>
  <c r="L4" i="2"/>
  <c r="M4" i="2"/>
  <c r="N4" i="2"/>
  <c r="B8" i="2"/>
  <c r="B7" i="2"/>
  <c r="B6" i="2"/>
  <c r="B4" i="2"/>
  <c r="B5" i="2"/>
  <c r="C3" i="2" a="1"/>
  <c r="C3" i="2" s="1"/>
  <c r="N8" i="1"/>
  <c r="N9" i="1"/>
  <c r="N12" i="1"/>
  <c r="N13" i="1"/>
  <c r="N14" i="1"/>
  <c r="N17" i="1"/>
  <c r="N18" i="1"/>
  <c r="N19" i="1"/>
  <c r="N22" i="1"/>
  <c r="N23" i="1"/>
  <c r="N24" i="1"/>
  <c r="N25" i="1"/>
  <c r="N26" i="1"/>
  <c r="N27" i="1"/>
  <c r="N28" i="1"/>
  <c r="N29" i="1"/>
  <c r="N34" i="1"/>
  <c r="N7" i="1"/>
  <c r="C35" i="1"/>
  <c r="D35" i="1"/>
  <c r="E35" i="1"/>
  <c r="F35" i="1"/>
  <c r="G35" i="1"/>
  <c r="H35" i="1"/>
  <c r="I35" i="1"/>
  <c r="J35" i="1"/>
  <c r="K35" i="1"/>
  <c r="L35" i="1"/>
  <c r="M35" i="1"/>
  <c r="B35" i="1"/>
  <c r="C34" i="1"/>
  <c r="D34" i="1"/>
  <c r="E34" i="1"/>
  <c r="F34" i="1"/>
  <c r="G34" i="1"/>
  <c r="H34" i="1"/>
  <c r="I34" i="1"/>
  <c r="J34" i="1"/>
  <c r="K34" i="1"/>
  <c r="L34" i="1"/>
  <c r="M34" i="1"/>
  <c r="B34" i="1"/>
  <c r="J32" i="1"/>
  <c r="K32" i="1"/>
  <c r="L32" i="1"/>
  <c r="M32" i="1"/>
  <c r="C9" i="1"/>
  <c r="D9" i="1"/>
  <c r="E9" i="1"/>
  <c r="F9" i="1"/>
  <c r="G9" i="1"/>
  <c r="H9" i="1"/>
  <c r="I9" i="1"/>
  <c r="J9" i="1"/>
  <c r="K9" i="1"/>
  <c r="L9" i="1"/>
  <c r="M9" i="1"/>
  <c r="B9" i="1"/>
  <c r="C14" i="1"/>
  <c r="D14" i="1"/>
  <c r="E14" i="1"/>
  <c r="F14" i="1"/>
  <c r="G14" i="1"/>
  <c r="H14" i="1"/>
  <c r="I14" i="1"/>
  <c r="J14" i="1"/>
  <c r="K14" i="1"/>
  <c r="L14" i="1"/>
  <c r="M14" i="1"/>
  <c r="B14" i="1"/>
  <c r="C19" i="1"/>
  <c r="D19" i="1"/>
  <c r="E19" i="1"/>
  <c r="F19" i="1"/>
  <c r="G19" i="1"/>
  <c r="H19" i="1"/>
  <c r="I19" i="1"/>
  <c r="J19" i="1"/>
  <c r="K19" i="1"/>
  <c r="L19" i="1"/>
  <c r="M19" i="1"/>
  <c r="B19" i="1"/>
  <c r="C24" i="1"/>
  <c r="D24" i="1"/>
  <c r="E24" i="1"/>
  <c r="F24" i="1"/>
  <c r="G24" i="1"/>
  <c r="H24" i="1"/>
  <c r="I24" i="1"/>
  <c r="J24" i="1"/>
  <c r="K24" i="1"/>
  <c r="L24" i="1"/>
  <c r="M24" i="1"/>
  <c r="B24" i="1"/>
  <c r="C29" i="1"/>
  <c r="D29" i="1"/>
  <c r="E29" i="1"/>
  <c r="F29" i="1"/>
  <c r="G29" i="1"/>
  <c r="H29" i="1"/>
  <c r="I29" i="1"/>
  <c r="J29" i="1"/>
  <c r="K29" i="1"/>
  <c r="L29" i="1"/>
  <c r="M29" i="1"/>
  <c r="B29" i="1"/>
  <c r="N35" i="1" l="1"/>
  <c r="K9" i="2"/>
  <c r="G9" i="2"/>
  <c r="N9" i="2"/>
  <c r="J9" i="2"/>
  <c r="F9" i="2"/>
  <c r="O4" i="2"/>
  <c r="O9" i="2" s="1"/>
  <c r="D9" i="2"/>
  <c r="E9" i="2"/>
  <c r="C9" i="2"/>
  <c r="L9" i="2"/>
  <c r="H9" i="2"/>
  <c r="M9" i="2"/>
  <c r="I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<sst xmlns="http://schemas.openxmlformats.org/spreadsheetml/2006/main" count="48" uniqueCount="29">
  <si>
    <t>Ace</t>
  </si>
  <si>
    <t>Jackpot</t>
  </si>
  <si>
    <t>Homerun</t>
  </si>
  <si>
    <t>Blazer</t>
  </si>
  <si>
    <t>Hammer</t>
  </si>
  <si>
    <t>Actual</t>
  </si>
  <si>
    <t>Forecast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</si>
  <si>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</si>
  <si>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</si>
  <si>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</si>
  <si>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</si>
  <si>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</si>
  <si>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</si>
  <si>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</si>
  <si>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</si>
  <si>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</si>
  <si>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</si>
  <si>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</si>
  <si>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</si>
  <si>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Expenses (K$)</t>
  </si>
  <si>
    <t>R&amp;D Expenses</t>
  </si>
  <si>
    <t xml:space="preserve">Difference </t>
  </si>
  <si>
    <t xml:space="preserve">Differences </t>
  </si>
  <si>
    <t>Totals for The Year</t>
  </si>
  <si>
    <t>Project</t>
  </si>
  <si>
    <t>Total</t>
  </si>
  <si>
    <t>Totals</t>
  </si>
  <si>
    <t xml:space="preserve">Total actual </t>
  </si>
  <si>
    <t xml:space="preserve">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</si>
</sst>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D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ck">
        <color theme="4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ck">
        <color theme="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ck">
        <color theme="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double">
        <color theme="4"/>
      </bottom>
      <diagonal/>
    </border>
  </borders>
  <cellStyleXfs count="3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</cellStyleXfs>
  <cellXfs count="4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5" fillId="0" borderId="2" xfId="2"/>
    <xf numFmtId="0" fontId="0" fillId="2" borderId="0" xfId="0" applyFill="1" applyAlignment="1">
      <alignment horizontal="center"/>
    </xf>
    <xf numFmtId="0" fontId="6" fillId="3" borderId="0" xfId="0" applyFont="1" applyFill="1"/>
    <xf numFmtId="0" fontId="5" fillId="0" borderId="2" xfId="2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5" borderId="0" xfId="0" applyFont="1" applyFill="1"/>
    <xf numFmtId="0" fontId="0" fillId="5" borderId="0" xfId="0" applyFill="1"/>
    <xf numFmtId="0" fontId="6" fillId="5" borderId="0" xfId="0" applyFont="1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1" fillId="9" borderId="0" xfId="0" applyFont="1" applyFill="1"/>
    <xf numFmtId="0" fontId="0" fillId="9" borderId="0" xfId="0" applyFill="1"/>
    <xf numFmtId="0" fontId="0" fillId="2" borderId="0" xfId="0" applyFill="1"/>
    <xf numFmtId="0" fontId="0" fillId="0" borderId="3" xfId="0" applyBorder="1"/>
    <xf numFmtId="0" fontId="4" fillId="0" borderId="1" xfId="1"/>
    <xf numFmtId="0" fontId="0" fillId="0" borderId="4" xfId="0" applyBorder="1"/>
    <xf numFmtId="0" fontId="0" fillId="0" borderId="5" xfId="0" applyBorder="1"/>
    <xf numFmtId="0" fontId="0" fillId="10" borderId="0" xfId="0" applyFill="1"/>
    <xf numFmtId="0" fontId="6" fillId="7" borderId="0" xfId="0" applyFont="1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10" xfId="1" applyBorder="1"/>
    <xf numFmtId="0" fontId="0" fillId="0" borderId="11" xfId="0" applyBorder="1"/>
    <xf numFmtId="0" fontId="0" fillId="0" borderId="12" xfId="0" applyBorder="1"/>
    <xf numFmtId="0" fontId="0" fillId="11" borderId="11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5" fillId="0" borderId="19" xfId="2" applyBorder="1"/>
    <xf numFmtId="0" fontId="5" fillId="0" borderId="20" xfId="2" applyBorder="1"/>
  </cellXfs>
  <cellStyles count="3">
    <cellStyle name="Heading 1" xfId="1" builtinId="16"/>
    <cellStyle name="Normal" xfId="0" builtinId="0"/>
    <cellStyle name="Total" xfId="2" builtinId="2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00FF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Totals</a:t>
            </a:r>
            <a:r>
              <a:rPr lang="en-US" baseline="0"/>
              <a:t> R&amp;D Expenses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8539826365743365E-2"/>
          <c:y val="6.2610363338747407E-2"/>
          <c:w val="0.92977823233382972"/>
          <c:h val="0.91256932000719904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'Summary Sheet'!$A$35</c:f>
              <c:strCache>
                <c:ptCount val="1"/>
                <c:pt idx="0">
                  <c:v>Differences </c:v>
                </c:pt>
              </c:strCache>
            </c:strRef>
          </c:tx>
          <c:spPr>
            <a:solidFill>
              <a:schemeClr val="accent3"/>
            </a:solidFill>
            <a:ln w="381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'Summary Sheet'!$B$32:$M$32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'Summary Sheet'!$B$35:$M$35</c:f>
              <c:numCache>
                <c:formatCode>General</c:formatCode>
                <c:ptCount val="12"/>
                <c:pt idx="0">
                  <c:v>-41</c:v>
                </c:pt>
                <c:pt idx="1">
                  <c:v>-38</c:v>
                </c:pt>
                <c:pt idx="2">
                  <c:v>-38</c:v>
                </c:pt>
                <c:pt idx="3">
                  <c:v>4</c:v>
                </c:pt>
                <c:pt idx="4">
                  <c:v>25</c:v>
                </c:pt>
                <c:pt idx="5">
                  <c:v>57</c:v>
                </c:pt>
                <c:pt idx="6">
                  <c:v>58</c:v>
                </c:pt>
                <c:pt idx="7">
                  <c:v>82</c:v>
                </c:pt>
                <c:pt idx="8">
                  <c:v>94</c:v>
                </c:pt>
                <c:pt idx="9">
                  <c:v>44</c:v>
                </c:pt>
                <c:pt idx="10">
                  <c:v>-13</c:v>
                </c:pt>
                <c:pt idx="11">
                  <c:v>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EE-5B46-9038-865F8AB16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3663679"/>
        <c:axId val="1437753231"/>
      </c:barChart>
      <c:lineChart>
        <c:grouping val="standard"/>
        <c:varyColors val="0"/>
        <c:ser>
          <c:idx val="0"/>
          <c:order val="0"/>
          <c:tx>
            <c:strRef>
              <c:f>'Summary Sheet'!$A$33</c:f>
              <c:strCache>
                <c:ptCount val="1"/>
                <c:pt idx="0">
                  <c:v>Actual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  <a:alpha val="97000"/>
                </a:schemeClr>
              </a:solidFill>
              <a:ln w="2857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'Summary Sheet'!$B$32:$M$32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'Summary Sheet'!$B$33:$M$33</c:f>
              <c:numCache>
                <c:formatCode>General</c:formatCode>
                <c:ptCount val="12"/>
                <c:pt idx="0">
                  <c:v>538</c:v>
                </c:pt>
                <c:pt idx="1">
                  <c:v>541</c:v>
                </c:pt>
                <c:pt idx="2">
                  <c:v>579</c:v>
                </c:pt>
                <c:pt idx="3">
                  <c:v>602</c:v>
                </c:pt>
                <c:pt idx="4">
                  <c:v>595</c:v>
                </c:pt>
                <c:pt idx="5">
                  <c:v>623</c:v>
                </c:pt>
                <c:pt idx="6">
                  <c:v>658</c:v>
                </c:pt>
                <c:pt idx="7">
                  <c:v>688</c:v>
                </c:pt>
                <c:pt idx="8">
                  <c:v>671</c:v>
                </c:pt>
                <c:pt idx="9">
                  <c:v>614</c:v>
                </c:pt>
                <c:pt idx="10">
                  <c:v>544</c:v>
                </c:pt>
                <c:pt idx="11">
                  <c:v>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EE-5B46-9038-865F8AB165C5}"/>
            </c:ext>
          </c:extLst>
        </c:ser>
        <c:ser>
          <c:idx val="1"/>
          <c:order val="1"/>
          <c:tx>
            <c:strRef>
              <c:f>'Summary Sheet'!$A$34</c:f>
              <c:strCache>
                <c:ptCount val="1"/>
                <c:pt idx="0">
                  <c:v>Forecast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'Summary Sheet'!$B$32:$M$32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'Summary Sheet'!$B$34:$M$34</c:f>
              <c:numCache>
                <c:formatCode>General</c:formatCode>
                <c:ptCount val="12"/>
                <c:pt idx="0">
                  <c:v>579</c:v>
                </c:pt>
                <c:pt idx="1">
                  <c:v>579</c:v>
                </c:pt>
                <c:pt idx="2">
                  <c:v>617</c:v>
                </c:pt>
                <c:pt idx="3">
                  <c:v>598</c:v>
                </c:pt>
                <c:pt idx="4">
                  <c:v>570</c:v>
                </c:pt>
                <c:pt idx="5">
                  <c:v>566</c:v>
                </c:pt>
                <c:pt idx="6">
                  <c:v>600</c:v>
                </c:pt>
                <c:pt idx="7">
                  <c:v>606</c:v>
                </c:pt>
                <c:pt idx="8">
                  <c:v>577</c:v>
                </c:pt>
                <c:pt idx="9">
                  <c:v>570</c:v>
                </c:pt>
                <c:pt idx="10">
                  <c:v>557</c:v>
                </c:pt>
                <c:pt idx="11">
                  <c:v>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EE-5B46-9038-865F8AB16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3663679"/>
        <c:axId val="1437753231"/>
      </c:lineChart>
      <c:catAx>
        <c:axId val="1453663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753231"/>
        <c:crosses val="autoZero"/>
        <c:auto val="1"/>
        <c:lblAlgn val="ctr"/>
        <c:lblOffset val="100"/>
        <c:noMultiLvlLbl val="0"/>
      </c:catAx>
      <c:valAx>
        <c:axId val="143775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663679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accent1">
          <a:lumMod val="40000"/>
          <a:lumOff val="6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Actual R&amp;D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Dashboard!$Q$5:$Q$9</c:f>
              <c:strCache>
                <c:ptCount val="5"/>
                <c:pt idx="0">
                  <c:v>Jackpot</c:v>
                </c:pt>
                <c:pt idx="1">
                  <c:v>Hammer</c:v>
                </c:pt>
                <c:pt idx="2">
                  <c:v>Blazer</c:v>
                </c:pt>
                <c:pt idx="3">
                  <c:v>Ace </c:v>
                </c:pt>
                <c:pt idx="4">
                  <c:v>Homerun</c:v>
                </c:pt>
              </c:strCache>
            </c:strRef>
          </c:cat>
          <c:val>
            <c:numRef>
              <c:f>Dashboard!$R$5:$R$9</c:f>
              <c:numCache>
                <c:formatCode>General</c:formatCode>
                <c:ptCount val="5"/>
                <c:pt idx="0">
                  <c:v>1202</c:v>
                </c:pt>
                <c:pt idx="1">
                  <c:v>1241</c:v>
                </c:pt>
                <c:pt idx="2">
                  <c:v>1339</c:v>
                </c:pt>
                <c:pt idx="3">
                  <c:v>1519</c:v>
                </c:pt>
                <c:pt idx="4">
                  <c:v>1864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34-3F41-A208-B32EE1B7A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456469295"/>
        <c:axId val="1455978351"/>
      </c:barChart>
      <c:catAx>
        <c:axId val="1456469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978351"/>
        <c:crosses val="autoZero"/>
        <c:auto val="1"/>
        <c:lblAlgn val="ctr"/>
        <c:lblOffset val="100"/>
        <c:noMultiLvlLbl val="0"/>
      </c:catAx>
      <c:valAx>
        <c:axId val="1455978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469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11</xdr:row>
      <xdr:rowOff>0</xdr:rowOff>
    </xdr:from>
    <xdr:to>
      <xdr:col>14</xdr:col>
      <xdr:colOff>774699</xdr:colOff>
      <xdr:row>39</xdr:row>
      <xdr:rowOff>33498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174DD7-D1D3-455E-BF2A-E37DC10D35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12700</xdr:colOff>
      <xdr:row>40</xdr:row>
      <xdr:rowOff>76200</xdr:rowOff>
    </xdr:from>
    <xdr:to>
      <xdr:col>15</xdr:col>
      <xdr:colOff>25400</xdr:colOff>
      <xdr:row>59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895DC73-CA1A-740C-B7BB-AEA6C0132F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9A2F0-8CFE-674C-86C2-80D748DE577A}">
  <dimension ref="B1:V62"/>
  <sheetViews>
    <sheetView showGridLines="0" tabSelected="1" workbookViewId="0">
      <selection activeCell="R13" sqref="R13"/>
    </sheetView>
  </sheetViews>
  <sheetFormatPr baseColWidth="10" defaultColWidth="0" defaultRowHeight="15" zeroHeight="1" x14ac:dyDescent="0.2"/>
  <cols>
    <col min="1" max="1" width="6.6640625" customWidth="1"/>
    <col min="2" max="19" width="10.83203125" customWidth="1"/>
    <col min="20" max="20" width="0.5" customWidth="1"/>
    <col min="21" max="21" width="0.1640625" hidden="1" customWidth="1"/>
    <col min="22" max="22" width="10.83203125" hidden="1" customWidth="1"/>
    <col min="23" max="23" width="0" hidden="1" customWidth="1"/>
  </cols>
  <sheetData>
    <row r="1" spans="2:21" x14ac:dyDescent="0.2"/>
    <row r="2" spans="2:21" x14ac:dyDescent="0.2"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  <c r="U2" s="26"/>
    </row>
    <row r="3" spans="2:21" ht="21" thickBot="1" x14ac:dyDescent="0.3">
      <c r="B3" s="34" t="s">
        <v>24</v>
      </c>
      <c r="C3" s="25" t="str" cm="1">
        <f t="array" ref="C3:N3">'Summary Sheet'!B5:M5</f>
        <v>Jan</v>
      </c>
      <c r="D3" s="25" t="str">
        <v>Feb</v>
      </c>
      <c r="E3" s="25" t="str">
        <v>Mar</v>
      </c>
      <c r="F3" s="25" t="str">
        <v>Apr</v>
      </c>
      <c r="G3" s="25" t="str">
        <v>May</v>
      </c>
      <c r="H3" s="25" t="str">
        <v>Jun</v>
      </c>
      <c r="I3" s="25" t="str">
        <v>Jul</v>
      </c>
      <c r="J3" s="25" t="str">
        <v>Aug</v>
      </c>
      <c r="K3" s="25" t="str">
        <v>Sep</v>
      </c>
      <c r="L3" s="25" t="str">
        <v>Oct</v>
      </c>
      <c r="M3" s="25" t="str">
        <v>Nov</v>
      </c>
      <c r="N3" s="25" t="str">
        <v>Dec</v>
      </c>
      <c r="O3" s="25" t="s">
        <v>25</v>
      </c>
      <c r="S3" s="35"/>
      <c r="T3" s="35"/>
      <c r="U3" s="27"/>
    </row>
    <row r="4" spans="2:21" ht="18" thickTop="1" thickBot="1" x14ac:dyDescent="0.25">
      <c r="B4" s="41" t="str">
        <f>'Summary Sheet'!A6</f>
        <v>Ace</v>
      </c>
      <c r="C4" s="41">
        <f>'Summary Sheet'!B9</f>
        <v>7</v>
      </c>
      <c r="D4" s="41">
        <f>'Summary Sheet'!C9</f>
        <v>4</v>
      </c>
      <c r="E4" s="41">
        <f>'Summary Sheet'!D9</f>
        <v>-18</v>
      </c>
      <c r="F4" s="41">
        <f>'Summary Sheet'!E9</f>
        <v>21</v>
      </c>
      <c r="G4" s="41">
        <f>'Summary Sheet'!F9</f>
        <v>22</v>
      </c>
      <c r="H4" s="41">
        <f>'Summary Sheet'!G9</f>
        <v>33</v>
      </c>
      <c r="I4" s="41">
        <f>'Summary Sheet'!H9</f>
        <v>24</v>
      </c>
      <c r="J4" s="41">
        <f>'Summary Sheet'!I9</f>
        <v>19</v>
      </c>
      <c r="K4" s="41">
        <f>'Summary Sheet'!J9</f>
        <v>27</v>
      </c>
      <c r="L4" s="41">
        <f>'Summary Sheet'!K9</f>
        <v>1</v>
      </c>
      <c r="M4" s="41">
        <f>'Summary Sheet'!L9</f>
        <v>17</v>
      </c>
      <c r="N4" s="42">
        <f>'Summary Sheet'!M9</f>
        <v>26</v>
      </c>
      <c r="O4" s="5">
        <f>SUM(C4:N4)</f>
        <v>183</v>
      </c>
      <c r="Q4" s="28" t="s">
        <v>27</v>
      </c>
      <c r="R4" s="28"/>
      <c r="S4" s="35"/>
      <c r="T4" s="35"/>
      <c r="U4" s="27"/>
    </row>
    <row r="5" spans="2:21" ht="18" thickTop="1" thickBot="1" x14ac:dyDescent="0.25">
      <c r="B5" s="24" t="str">
        <f>'Summary Sheet'!A11</f>
        <v>Blazer</v>
      </c>
      <c r="C5" s="24" cm="1">
        <f t="array" ref="C5:N5">'Summary Sheet'!B14:M14</f>
        <v>-8</v>
      </c>
      <c r="D5" s="24">
        <v>-6</v>
      </c>
      <c r="E5" s="24">
        <v>-6</v>
      </c>
      <c r="F5" s="24">
        <v>-9</v>
      </c>
      <c r="G5" s="24">
        <v>5</v>
      </c>
      <c r="H5" s="24">
        <v>7</v>
      </c>
      <c r="I5" s="24">
        <v>-4</v>
      </c>
      <c r="J5" s="24">
        <v>19</v>
      </c>
      <c r="K5" s="24">
        <v>14</v>
      </c>
      <c r="L5" s="24">
        <v>20</v>
      </c>
      <c r="M5" s="24">
        <v>-3</v>
      </c>
      <c r="N5" s="43">
        <v>-2</v>
      </c>
      <c r="O5" s="5">
        <f t="shared" ref="O5:O8" si="0">SUM(C5:N5)</f>
        <v>27</v>
      </c>
      <c r="Q5" s="29" t="s">
        <v>1</v>
      </c>
      <c r="R5" s="37">
        <f>'Summary Sheet'!N27</f>
        <v>1202</v>
      </c>
      <c r="S5" s="35"/>
      <c r="T5" s="35"/>
      <c r="U5" s="27"/>
    </row>
    <row r="6" spans="2:21" ht="18" thickTop="1" thickBot="1" x14ac:dyDescent="0.25">
      <c r="B6" s="24" t="str">
        <f>'Summary Sheet'!A16</f>
        <v>Hammer</v>
      </c>
      <c r="C6" s="24" cm="1">
        <f t="array" ref="C6:N6">'Summary Sheet'!B19:M19</f>
        <v>0</v>
      </c>
      <c r="D6" s="24">
        <v>1</v>
      </c>
      <c r="E6" s="24">
        <v>3</v>
      </c>
      <c r="F6" s="24">
        <v>-3</v>
      </c>
      <c r="G6" s="24">
        <v>-4</v>
      </c>
      <c r="H6" s="24">
        <v>5</v>
      </c>
      <c r="I6" s="24">
        <v>13</v>
      </c>
      <c r="J6" s="24">
        <v>22</v>
      </c>
      <c r="K6" s="24">
        <v>12</v>
      </c>
      <c r="L6" s="24">
        <v>5</v>
      </c>
      <c r="M6" s="24">
        <v>-9</v>
      </c>
      <c r="N6" s="43">
        <v>-7</v>
      </c>
      <c r="O6" s="5">
        <f t="shared" si="0"/>
        <v>38</v>
      </c>
      <c r="Q6" s="29" t="s">
        <v>4</v>
      </c>
      <c r="R6" s="37">
        <f>'Summary Sheet'!N17</f>
        <v>1241</v>
      </c>
      <c r="S6" s="35"/>
      <c r="T6" s="35"/>
      <c r="U6" s="27"/>
    </row>
    <row r="7" spans="2:21" ht="18" thickTop="1" thickBot="1" x14ac:dyDescent="0.25">
      <c r="B7" s="24" t="str">
        <f>'Summary Sheet'!A21</f>
        <v>Homerun</v>
      </c>
      <c r="C7" s="24" cm="1">
        <f t="array" ref="C7:N7">'Summary Sheet'!B24:M24</f>
        <v>-34</v>
      </c>
      <c r="D7" s="24">
        <v>-29</v>
      </c>
      <c r="E7" s="24">
        <v>0</v>
      </c>
      <c r="F7" s="24">
        <v>12</v>
      </c>
      <c r="G7" s="24">
        <v>12</v>
      </c>
      <c r="H7" s="24">
        <v>5</v>
      </c>
      <c r="I7" s="24">
        <v>0</v>
      </c>
      <c r="J7" s="24">
        <v>-3</v>
      </c>
      <c r="K7" s="24">
        <v>20</v>
      </c>
      <c r="L7" s="24">
        <v>10</v>
      </c>
      <c r="M7" s="24">
        <v>-5</v>
      </c>
      <c r="N7" s="43">
        <v>-6</v>
      </c>
      <c r="O7" s="5">
        <f t="shared" si="0"/>
        <v>-18</v>
      </c>
      <c r="Q7" s="29" t="s">
        <v>3</v>
      </c>
      <c r="R7" s="37">
        <f>'Summary Sheet'!N12</f>
        <v>1339</v>
      </c>
      <c r="S7" s="35"/>
      <c r="T7" s="35"/>
      <c r="U7" s="27"/>
    </row>
    <row r="8" spans="2:21" ht="18" thickTop="1" thickBot="1" x14ac:dyDescent="0.25">
      <c r="B8" s="24" t="str">
        <f>'Summary Sheet'!A26</f>
        <v>Jackpot</v>
      </c>
      <c r="C8" s="24" cm="1">
        <f t="array" ref="C8:N8">'Summary Sheet'!B29:M29</f>
        <v>-6</v>
      </c>
      <c r="D8" s="24">
        <v>-8</v>
      </c>
      <c r="E8" s="24">
        <v>-17</v>
      </c>
      <c r="F8" s="24">
        <v>-17</v>
      </c>
      <c r="G8" s="24">
        <v>-10</v>
      </c>
      <c r="H8" s="24">
        <v>7</v>
      </c>
      <c r="I8" s="24">
        <v>25</v>
      </c>
      <c r="J8" s="24">
        <v>25</v>
      </c>
      <c r="K8" s="24">
        <v>21</v>
      </c>
      <c r="L8" s="24">
        <v>8</v>
      </c>
      <c r="M8" s="24">
        <v>-13</v>
      </c>
      <c r="N8" s="43">
        <v>-14</v>
      </c>
      <c r="O8" s="5">
        <f t="shared" si="0"/>
        <v>1</v>
      </c>
      <c r="Q8" s="29" t="s">
        <v>28</v>
      </c>
      <c r="R8" s="37">
        <f>'Summary Sheet'!N7</f>
        <v>1519</v>
      </c>
      <c r="S8" s="35"/>
      <c r="T8" s="35"/>
      <c r="U8" s="27"/>
    </row>
    <row r="9" spans="2:21" ht="18" thickTop="1" thickBot="1" x14ac:dyDescent="0.25">
      <c r="B9" s="5" t="s">
        <v>25</v>
      </c>
      <c r="C9" s="44">
        <f>SUM(C4:C8)</f>
        <v>-41</v>
      </c>
      <c r="D9" s="44">
        <f t="shared" ref="D9:O9" si="1">SUM(D4:D8)</f>
        <v>-38</v>
      </c>
      <c r="E9" s="44">
        <f t="shared" si="1"/>
        <v>-38</v>
      </c>
      <c r="F9" s="44">
        <f t="shared" si="1"/>
        <v>4</v>
      </c>
      <c r="G9" s="44">
        <f t="shared" si="1"/>
        <v>25</v>
      </c>
      <c r="H9" s="44">
        <f t="shared" si="1"/>
        <v>57</v>
      </c>
      <c r="I9" s="44">
        <f t="shared" si="1"/>
        <v>58</v>
      </c>
      <c r="J9" s="44">
        <f t="shared" si="1"/>
        <v>82</v>
      </c>
      <c r="K9" s="44">
        <f t="shared" si="1"/>
        <v>94</v>
      </c>
      <c r="L9" s="44">
        <f t="shared" si="1"/>
        <v>44</v>
      </c>
      <c r="M9" s="44">
        <f t="shared" si="1"/>
        <v>-13</v>
      </c>
      <c r="N9" s="45">
        <f t="shared" si="1"/>
        <v>-3</v>
      </c>
      <c r="O9" s="5">
        <f t="shared" si="1"/>
        <v>231</v>
      </c>
      <c r="Q9" s="29" t="s">
        <v>2</v>
      </c>
      <c r="R9" s="37">
        <f>'Summary Sheet'!N22</f>
        <v>1864</v>
      </c>
      <c r="S9" s="35"/>
      <c r="T9" s="35"/>
      <c r="U9" s="27"/>
    </row>
    <row r="10" spans="2:21" ht="16" thickTop="1" x14ac:dyDescent="0.2">
      <c r="B10" s="38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40"/>
      <c r="U10" s="27"/>
    </row>
    <row r="11" spans="2:21" x14ac:dyDescent="0.2">
      <c r="B11" s="36"/>
      <c r="S11" s="35"/>
      <c r="U11" s="27"/>
    </row>
    <row r="12" spans="2:21" x14ac:dyDescent="0.2">
      <c r="B12" s="36"/>
      <c r="S12" s="35"/>
      <c r="U12" s="27"/>
    </row>
    <row r="13" spans="2:21" x14ac:dyDescent="0.2">
      <c r="B13" s="36"/>
      <c r="S13" s="35"/>
      <c r="U13" s="27"/>
    </row>
    <row r="14" spans="2:21" x14ac:dyDescent="0.2">
      <c r="B14" s="36"/>
      <c r="S14" s="35"/>
      <c r="U14" s="27"/>
    </row>
    <row r="15" spans="2:21" x14ac:dyDescent="0.2">
      <c r="B15" s="36"/>
      <c r="S15" s="35"/>
      <c r="U15" s="27"/>
    </row>
    <row r="16" spans="2:21" x14ac:dyDescent="0.2">
      <c r="B16" s="36"/>
      <c r="S16" s="35"/>
      <c r="U16" s="27"/>
    </row>
    <row r="17" spans="2:21" x14ac:dyDescent="0.2">
      <c r="B17" s="36"/>
      <c r="S17" s="35"/>
      <c r="U17" s="27"/>
    </row>
    <row r="18" spans="2:21" x14ac:dyDescent="0.2">
      <c r="B18" s="36"/>
      <c r="S18" s="35"/>
      <c r="U18" s="27"/>
    </row>
    <row r="19" spans="2:21" x14ac:dyDescent="0.2">
      <c r="B19" s="36"/>
      <c r="S19" s="35"/>
      <c r="U19" s="27"/>
    </row>
    <row r="20" spans="2:21" x14ac:dyDescent="0.2">
      <c r="B20" s="36"/>
      <c r="S20" s="35"/>
      <c r="U20" s="27"/>
    </row>
    <row r="21" spans="2:21" x14ac:dyDescent="0.2">
      <c r="B21" s="36"/>
      <c r="S21" s="35"/>
      <c r="U21" s="27"/>
    </row>
    <row r="22" spans="2:21" x14ac:dyDescent="0.2">
      <c r="B22" s="36"/>
      <c r="S22" s="35"/>
      <c r="U22" s="27"/>
    </row>
    <row r="23" spans="2:21" x14ac:dyDescent="0.2">
      <c r="B23" s="36"/>
      <c r="S23" s="35"/>
      <c r="U23" s="27"/>
    </row>
    <row r="24" spans="2:21" x14ac:dyDescent="0.2">
      <c r="B24" s="36"/>
      <c r="S24" s="35"/>
      <c r="U24" s="27"/>
    </row>
    <row r="25" spans="2:21" x14ac:dyDescent="0.2">
      <c r="B25" s="36"/>
      <c r="S25" s="35"/>
      <c r="U25" s="27"/>
    </row>
    <row r="26" spans="2:21" x14ac:dyDescent="0.2">
      <c r="B26" s="36"/>
      <c r="S26" s="35"/>
      <c r="U26" s="27"/>
    </row>
    <row r="27" spans="2:21" x14ac:dyDescent="0.2">
      <c r="B27" s="36"/>
      <c r="S27" s="35"/>
      <c r="U27" s="27"/>
    </row>
    <row r="28" spans="2:21" x14ac:dyDescent="0.2">
      <c r="B28" s="36"/>
      <c r="S28" s="35"/>
      <c r="U28" s="27"/>
    </row>
    <row r="29" spans="2:21" x14ac:dyDescent="0.2">
      <c r="B29" s="36"/>
      <c r="S29" s="35"/>
      <c r="U29" s="27"/>
    </row>
    <row r="30" spans="2:21" x14ac:dyDescent="0.2">
      <c r="B30" s="36"/>
      <c r="S30" s="35"/>
      <c r="U30" s="27"/>
    </row>
    <row r="31" spans="2:21" x14ac:dyDescent="0.2">
      <c r="B31" s="36"/>
      <c r="S31" s="35"/>
      <c r="U31" s="27"/>
    </row>
    <row r="32" spans="2:21" x14ac:dyDescent="0.2">
      <c r="B32" s="36"/>
      <c r="S32" s="35"/>
      <c r="U32" s="27"/>
    </row>
    <row r="33" spans="2:21" x14ac:dyDescent="0.2">
      <c r="B33" s="36"/>
      <c r="S33" s="35"/>
      <c r="U33" s="27"/>
    </row>
    <row r="34" spans="2:21" x14ac:dyDescent="0.2">
      <c r="B34" s="36"/>
      <c r="S34" s="35"/>
      <c r="U34" s="27"/>
    </row>
    <row r="35" spans="2:21" x14ac:dyDescent="0.2">
      <c r="B35" s="36"/>
      <c r="S35" s="35"/>
      <c r="U35" s="27"/>
    </row>
    <row r="36" spans="2:21" x14ac:dyDescent="0.2">
      <c r="B36" s="36"/>
      <c r="S36" s="35"/>
      <c r="U36" s="27"/>
    </row>
    <row r="37" spans="2:21" x14ac:dyDescent="0.2">
      <c r="B37" s="36"/>
      <c r="S37" s="35"/>
      <c r="U37" s="27"/>
    </row>
    <row r="38" spans="2:21" x14ac:dyDescent="0.2">
      <c r="B38" s="36"/>
      <c r="S38" s="35"/>
      <c r="U38" s="27"/>
    </row>
    <row r="39" spans="2:21" x14ac:dyDescent="0.2">
      <c r="B39" s="36"/>
      <c r="S39" s="35"/>
      <c r="U39" s="27"/>
    </row>
    <row r="40" spans="2:21" x14ac:dyDescent="0.2">
      <c r="B40" s="36"/>
      <c r="S40" s="35"/>
      <c r="U40" s="27"/>
    </row>
    <row r="41" spans="2:21" x14ac:dyDescent="0.2">
      <c r="B41" s="36"/>
      <c r="S41" s="35"/>
      <c r="U41" s="27"/>
    </row>
    <row r="42" spans="2:21" x14ac:dyDescent="0.2">
      <c r="B42" s="36"/>
      <c r="S42" s="35"/>
      <c r="U42" s="27"/>
    </row>
    <row r="43" spans="2:21" x14ac:dyDescent="0.2">
      <c r="B43" s="36"/>
      <c r="S43" s="35"/>
      <c r="U43" s="27"/>
    </row>
    <row r="44" spans="2:21" x14ac:dyDescent="0.2">
      <c r="B44" s="36"/>
      <c r="S44" s="35"/>
      <c r="U44" s="27"/>
    </row>
    <row r="45" spans="2:21" x14ac:dyDescent="0.2">
      <c r="B45" s="36"/>
      <c r="S45" s="35"/>
      <c r="U45" s="27"/>
    </row>
    <row r="46" spans="2:21" x14ac:dyDescent="0.2">
      <c r="B46" s="36"/>
      <c r="S46" s="35"/>
      <c r="U46" s="27"/>
    </row>
    <row r="47" spans="2:21" x14ac:dyDescent="0.2">
      <c r="B47" s="36"/>
      <c r="S47" s="35"/>
      <c r="U47" s="27"/>
    </row>
    <row r="48" spans="2:21" x14ac:dyDescent="0.2">
      <c r="B48" s="36"/>
      <c r="S48" s="35"/>
      <c r="U48" s="27"/>
    </row>
    <row r="49" spans="2:21" x14ac:dyDescent="0.2">
      <c r="B49" s="36"/>
      <c r="S49" s="35"/>
      <c r="U49" s="27"/>
    </row>
    <row r="50" spans="2:21" x14ac:dyDescent="0.2">
      <c r="B50" s="36"/>
      <c r="S50" s="35"/>
      <c r="U50" s="27"/>
    </row>
    <row r="51" spans="2:21" x14ac:dyDescent="0.2">
      <c r="B51" s="36"/>
      <c r="S51" s="35"/>
      <c r="U51" s="27"/>
    </row>
    <row r="52" spans="2:21" x14ac:dyDescent="0.2">
      <c r="B52" s="36"/>
      <c r="S52" s="35"/>
      <c r="U52" s="27"/>
    </row>
    <row r="53" spans="2:21" x14ac:dyDescent="0.2">
      <c r="B53" s="36"/>
      <c r="S53" s="35"/>
      <c r="U53" s="27"/>
    </row>
    <row r="54" spans="2:21" x14ac:dyDescent="0.2">
      <c r="B54" s="36"/>
      <c r="S54" s="35"/>
      <c r="U54" s="27"/>
    </row>
    <row r="55" spans="2:21" x14ac:dyDescent="0.2">
      <c r="B55" s="36"/>
      <c r="S55" s="35"/>
      <c r="U55" s="27"/>
    </row>
    <row r="56" spans="2:21" x14ac:dyDescent="0.2">
      <c r="B56" s="36"/>
      <c r="S56" s="35"/>
      <c r="U56" s="27"/>
    </row>
    <row r="57" spans="2:21" x14ac:dyDescent="0.2">
      <c r="B57" s="36"/>
      <c r="S57" s="35"/>
      <c r="U57" s="27"/>
    </row>
    <row r="58" spans="2:21" x14ac:dyDescent="0.2">
      <c r="B58" s="36"/>
      <c r="S58" s="35"/>
      <c r="U58" s="27"/>
    </row>
    <row r="59" spans="2:21" x14ac:dyDescent="0.2">
      <c r="B59" s="36"/>
      <c r="S59" s="35"/>
      <c r="U59" s="27"/>
    </row>
    <row r="60" spans="2:21" x14ac:dyDescent="0.2">
      <c r="B60" s="36"/>
      <c r="S60" s="35"/>
      <c r="U60" s="27"/>
    </row>
    <row r="61" spans="2:21" x14ac:dyDescent="0.2">
      <c r="B61" s="38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40"/>
      <c r="U61" s="27"/>
    </row>
    <row r="62" spans="2:21" x14ac:dyDescent="0.2">
      <c r="U62" s="30"/>
    </row>
  </sheetData>
  <sortState xmlns:xlrd2="http://schemas.microsoft.com/office/spreadsheetml/2017/richdata2" ref="Q5:T9">
    <sortCondition ref="T5:T9"/>
  </sortState>
  <conditionalFormatting sqref="C4:O9">
    <cfRule type="cellIs" dxfId="1" priority="1" operator="lessThanOr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opLeftCell="A6" zoomScale="94" workbookViewId="0">
      <selection sqref="A1:E2"/>
    </sheetView>
  </sheetViews>
  <sheetFormatPr baseColWidth="10" defaultColWidth="8.83203125" defaultRowHeight="15" x14ac:dyDescent="0.2"/>
  <cols>
    <col min="1" max="1" width="12.6640625" bestFit="1" customWidth="1"/>
    <col min="2" max="2" width="14" customWidth="1"/>
    <col min="3" max="3" width="13.5" customWidth="1"/>
    <col min="4" max="13" width="10.6640625" customWidth="1"/>
    <col min="14" max="14" width="14.6640625" bestFit="1" customWidth="1"/>
  </cols>
  <sheetData>
    <row r="1" spans="1:14" x14ac:dyDescent="0.2">
      <c r="A1" s="2"/>
      <c r="B1" s="2"/>
      <c r="C1" s="2"/>
      <c r="D1" s="2"/>
      <c r="E1" s="2"/>
      <c r="F1" s="2"/>
      <c r="G1" s="2"/>
    </row>
    <row r="2" spans="1:14" x14ac:dyDescent="0.2">
      <c r="A2" s="2"/>
      <c r="B2" s="2"/>
      <c r="C2" s="2"/>
      <c r="D2" s="2"/>
      <c r="E2" s="2"/>
      <c r="F2" s="3"/>
      <c r="G2" s="3"/>
    </row>
    <row r="3" spans="1:14" x14ac:dyDescent="0.2">
      <c r="A3" s="1" t="s">
        <v>20</v>
      </c>
    </row>
    <row r="5" spans="1:14" x14ac:dyDescent="0.2">
      <c r="A5" s="10" t="s">
        <v>19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4" t="s">
        <v>23</v>
      </c>
    </row>
    <row r="6" spans="1:14" x14ac:dyDescent="0.2">
      <c r="A6" s="12" t="s">
        <v>0</v>
      </c>
    </row>
    <row r="7" spans="1:14" ht="17" thickBot="1" x14ac:dyDescent="0.25">
      <c r="A7" s="13" t="s">
        <v>5</v>
      </c>
      <c r="B7">
        <v>119</v>
      </c>
      <c r="C7">
        <v>114</v>
      </c>
      <c r="D7">
        <v>135</v>
      </c>
      <c r="E7">
        <v>125</v>
      </c>
      <c r="F7">
        <v>124</v>
      </c>
      <c r="G7">
        <v>127</v>
      </c>
      <c r="H7">
        <v>130</v>
      </c>
      <c r="I7">
        <v>131</v>
      </c>
      <c r="J7">
        <v>133</v>
      </c>
      <c r="K7">
        <v>125</v>
      </c>
      <c r="L7">
        <v>136</v>
      </c>
      <c r="M7">
        <v>120</v>
      </c>
      <c r="N7" s="5">
        <f>SUM(B7:M7)</f>
        <v>1519</v>
      </c>
    </row>
    <row r="8" spans="1:14" ht="18" thickTop="1" thickBot="1" x14ac:dyDescent="0.25">
      <c r="A8" s="13" t="s">
        <v>6</v>
      </c>
      <c r="B8">
        <v>112</v>
      </c>
      <c r="C8">
        <v>110</v>
      </c>
      <c r="D8">
        <v>153</v>
      </c>
      <c r="E8">
        <v>104</v>
      </c>
      <c r="F8">
        <v>102</v>
      </c>
      <c r="G8">
        <v>94</v>
      </c>
      <c r="H8">
        <v>106</v>
      </c>
      <c r="I8">
        <v>112</v>
      </c>
      <c r="J8">
        <v>106</v>
      </c>
      <c r="K8">
        <v>124</v>
      </c>
      <c r="L8">
        <v>119</v>
      </c>
      <c r="M8">
        <v>94</v>
      </c>
      <c r="N8" s="5">
        <f t="shared" ref="N8:N35" si="0">SUM(B8:M8)</f>
        <v>1336</v>
      </c>
    </row>
    <row r="9" spans="1:14" ht="18" thickTop="1" thickBot="1" x14ac:dyDescent="0.25">
      <c r="A9" s="14" t="s">
        <v>21</v>
      </c>
      <c r="B9" s="7">
        <f>B7-B8</f>
        <v>7</v>
      </c>
      <c r="C9" s="7">
        <f t="shared" ref="C9:M9" si="1">C7-C8</f>
        <v>4</v>
      </c>
      <c r="D9" s="7">
        <f t="shared" si="1"/>
        <v>-18</v>
      </c>
      <c r="E9" s="7">
        <f t="shared" si="1"/>
        <v>21</v>
      </c>
      <c r="F9" s="7">
        <f t="shared" si="1"/>
        <v>22</v>
      </c>
      <c r="G9" s="7">
        <f t="shared" si="1"/>
        <v>33</v>
      </c>
      <c r="H9" s="7">
        <f t="shared" si="1"/>
        <v>24</v>
      </c>
      <c r="I9" s="7">
        <f t="shared" si="1"/>
        <v>19</v>
      </c>
      <c r="J9" s="7">
        <f t="shared" si="1"/>
        <v>27</v>
      </c>
      <c r="K9" s="7">
        <f t="shared" si="1"/>
        <v>1</v>
      </c>
      <c r="L9" s="7">
        <f t="shared" si="1"/>
        <v>17</v>
      </c>
      <c r="M9" s="7">
        <f t="shared" si="1"/>
        <v>26</v>
      </c>
      <c r="N9" s="8">
        <f t="shared" si="0"/>
        <v>183</v>
      </c>
    </row>
    <row r="10" spans="1:14" ht="16" thickTop="1" x14ac:dyDescent="0.2">
      <c r="A10" s="10"/>
    </row>
    <row r="11" spans="1:14" x14ac:dyDescent="0.2">
      <c r="A11" s="15" t="s">
        <v>3</v>
      </c>
    </row>
    <row r="12" spans="1:14" ht="17" thickBot="1" x14ac:dyDescent="0.25">
      <c r="A12" s="16" t="s">
        <v>5</v>
      </c>
      <c r="B12">
        <v>115</v>
      </c>
      <c r="C12">
        <v>104</v>
      </c>
      <c r="D12">
        <v>100</v>
      </c>
      <c r="E12">
        <v>120</v>
      </c>
      <c r="F12">
        <v>99</v>
      </c>
      <c r="G12">
        <v>106</v>
      </c>
      <c r="H12">
        <v>115</v>
      </c>
      <c r="I12">
        <v>124</v>
      </c>
      <c r="J12">
        <v>136</v>
      </c>
      <c r="K12">
        <v>125</v>
      </c>
      <c r="L12">
        <v>103</v>
      </c>
      <c r="M12">
        <v>92</v>
      </c>
      <c r="N12" s="5">
        <f t="shared" si="0"/>
        <v>1339</v>
      </c>
    </row>
    <row r="13" spans="1:14" ht="18" thickTop="1" thickBot="1" x14ac:dyDescent="0.25">
      <c r="A13" s="16" t="s">
        <v>6</v>
      </c>
      <c r="B13">
        <v>123</v>
      </c>
      <c r="C13">
        <v>110</v>
      </c>
      <c r="D13">
        <v>106</v>
      </c>
      <c r="E13">
        <v>129</v>
      </c>
      <c r="F13">
        <v>94</v>
      </c>
      <c r="G13">
        <v>99</v>
      </c>
      <c r="H13">
        <v>119</v>
      </c>
      <c r="I13">
        <v>105</v>
      </c>
      <c r="J13">
        <v>122</v>
      </c>
      <c r="K13">
        <v>105</v>
      </c>
      <c r="L13">
        <v>106</v>
      </c>
      <c r="M13">
        <v>94</v>
      </c>
      <c r="N13" s="5">
        <f t="shared" si="0"/>
        <v>1312</v>
      </c>
    </row>
    <row r="14" spans="1:14" ht="18" thickTop="1" thickBot="1" x14ac:dyDescent="0.25">
      <c r="A14" s="16" t="s">
        <v>21</v>
      </c>
      <c r="B14" s="9">
        <f>B12-B13</f>
        <v>-8</v>
      </c>
      <c r="C14" s="9">
        <f t="shared" ref="C14:M14" si="2">C12-C13</f>
        <v>-6</v>
      </c>
      <c r="D14" s="9">
        <f t="shared" si="2"/>
        <v>-6</v>
      </c>
      <c r="E14" s="9">
        <f t="shared" si="2"/>
        <v>-9</v>
      </c>
      <c r="F14" s="9">
        <f t="shared" si="2"/>
        <v>5</v>
      </c>
      <c r="G14" s="9">
        <f t="shared" si="2"/>
        <v>7</v>
      </c>
      <c r="H14" s="9">
        <f t="shared" si="2"/>
        <v>-4</v>
      </c>
      <c r="I14" s="9">
        <f t="shared" si="2"/>
        <v>19</v>
      </c>
      <c r="J14" s="9">
        <f t="shared" si="2"/>
        <v>14</v>
      </c>
      <c r="K14" s="9">
        <f t="shared" si="2"/>
        <v>20</v>
      </c>
      <c r="L14" s="9">
        <f t="shared" si="2"/>
        <v>-3</v>
      </c>
      <c r="M14" s="9">
        <f t="shared" si="2"/>
        <v>-2</v>
      </c>
      <c r="N14" s="5">
        <f t="shared" si="0"/>
        <v>27</v>
      </c>
    </row>
    <row r="15" spans="1:14" ht="16" thickTop="1" x14ac:dyDescent="0.2">
      <c r="A15" s="10"/>
    </row>
    <row r="16" spans="1:14" x14ac:dyDescent="0.2">
      <c r="A16" s="17" t="s">
        <v>4</v>
      </c>
    </row>
    <row r="17" spans="1:14" ht="17" thickBot="1" x14ac:dyDescent="0.25">
      <c r="A17" s="18" t="s">
        <v>5</v>
      </c>
      <c r="B17">
        <v>94</v>
      </c>
      <c r="C17">
        <v>97</v>
      </c>
      <c r="D17">
        <v>102</v>
      </c>
      <c r="E17">
        <v>103</v>
      </c>
      <c r="F17">
        <v>115</v>
      </c>
      <c r="G17">
        <v>115</v>
      </c>
      <c r="H17">
        <v>119</v>
      </c>
      <c r="I17">
        <v>124</v>
      </c>
      <c r="J17">
        <v>112</v>
      </c>
      <c r="K17">
        <v>99</v>
      </c>
      <c r="L17">
        <v>80</v>
      </c>
      <c r="M17">
        <v>81</v>
      </c>
      <c r="N17" s="5">
        <f t="shared" si="0"/>
        <v>1241</v>
      </c>
    </row>
    <row r="18" spans="1:14" ht="18" thickTop="1" thickBot="1" x14ac:dyDescent="0.25">
      <c r="A18" s="18" t="s">
        <v>6</v>
      </c>
      <c r="B18">
        <v>94</v>
      </c>
      <c r="C18">
        <v>96</v>
      </c>
      <c r="D18">
        <v>99</v>
      </c>
      <c r="E18">
        <v>106</v>
      </c>
      <c r="F18">
        <v>119</v>
      </c>
      <c r="G18">
        <v>110</v>
      </c>
      <c r="H18">
        <v>106</v>
      </c>
      <c r="I18">
        <v>102</v>
      </c>
      <c r="J18">
        <v>100</v>
      </c>
      <c r="K18">
        <v>94</v>
      </c>
      <c r="L18">
        <v>89</v>
      </c>
      <c r="M18">
        <v>88</v>
      </c>
      <c r="N18" s="5">
        <f t="shared" si="0"/>
        <v>1203</v>
      </c>
    </row>
    <row r="19" spans="1:14" ht="18" thickTop="1" thickBot="1" x14ac:dyDescent="0.25">
      <c r="A19" s="18" t="s">
        <v>21</v>
      </c>
      <c r="B19" s="9">
        <f>B17-B18</f>
        <v>0</v>
      </c>
      <c r="C19" s="9">
        <f t="shared" ref="C19:M19" si="3">C17-C18</f>
        <v>1</v>
      </c>
      <c r="D19" s="9">
        <f t="shared" si="3"/>
        <v>3</v>
      </c>
      <c r="E19" s="9">
        <f t="shared" si="3"/>
        <v>-3</v>
      </c>
      <c r="F19" s="9">
        <f t="shared" si="3"/>
        <v>-4</v>
      </c>
      <c r="G19" s="9">
        <f t="shared" si="3"/>
        <v>5</v>
      </c>
      <c r="H19" s="9">
        <f t="shared" si="3"/>
        <v>13</v>
      </c>
      <c r="I19" s="9">
        <f t="shared" si="3"/>
        <v>22</v>
      </c>
      <c r="J19" s="9">
        <f t="shared" si="3"/>
        <v>12</v>
      </c>
      <c r="K19" s="9">
        <f t="shared" si="3"/>
        <v>5</v>
      </c>
      <c r="L19" s="9">
        <f t="shared" si="3"/>
        <v>-9</v>
      </c>
      <c r="M19" s="9">
        <f t="shared" si="3"/>
        <v>-7</v>
      </c>
      <c r="N19" s="5">
        <f t="shared" si="0"/>
        <v>38</v>
      </c>
    </row>
    <row r="20" spans="1:14" ht="16" thickTop="1" x14ac:dyDescent="0.2">
      <c r="A20" s="10"/>
    </row>
    <row r="21" spans="1:14" x14ac:dyDescent="0.2">
      <c r="A21" s="19" t="s">
        <v>2</v>
      </c>
    </row>
    <row r="22" spans="1:14" ht="17" thickBot="1" x14ac:dyDescent="0.25">
      <c r="A22" s="20" t="s">
        <v>5</v>
      </c>
      <c r="B22">
        <v>122</v>
      </c>
      <c r="C22">
        <v>136</v>
      </c>
      <c r="D22">
        <v>143</v>
      </c>
      <c r="E22">
        <v>155</v>
      </c>
      <c r="F22">
        <v>155</v>
      </c>
      <c r="G22">
        <v>160</v>
      </c>
      <c r="H22">
        <v>169</v>
      </c>
      <c r="I22">
        <v>185</v>
      </c>
      <c r="J22">
        <v>175</v>
      </c>
      <c r="K22">
        <v>165</v>
      </c>
      <c r="L22">
        <v>150</v>
      </c>
      <c r="M22">
        <v>149</v>
      </c>
      <c r="N22" s="5">
        <f t="shared" si="0"/>
        <v>1864</v>
      </c>
    </row>
    <row r="23" spans="1:14" ht="18" thickTop="1" thickBot="1" x14ac:dyDescent="0.25">
      <c r="A23" s="20" t="s">
        <v>6</v>
      </c>
      <c r="B23">
        <v>156</v>
      </c>
      <c r="C23">
        <v>165</v>
      </c>
      <c r="D23">
        <v>143</v>
      </c>
      <c r="E23">
        <v>143</v>
      </c>
      <c r="F23">
        <v>143</v>
      </c>
      <c r="G23">
        <v>155</v>
      </c>
      <c r="H23">
        <v>169</v>
      </c>
      <c r="I23">
        <v>188</v>
      </c>
      <c r="J23">
        <v>155</v>
      </c>
      <c r="K23">
        <v>155</v>
      </c>
      <c r="L23">
        <v>155</v>
      </c>
      <c r="M23">
        <v>155</v>
      </c>
      <c r="N23" s="5">
        <f t="shared" si="0"/>
        <v>1882</v>
      </c>
    </row>
    <row r="24" spans="1:14" ht="18" thickTop="1" thickBot="1" x14ac:dyDescent="0.25">
      <c r="A24" s="20" t="s">
        <v>21</v>
      </c>
      <c r="B24">
        <f>B22-B23</f>
        <v>-34</v>
      </c>
      <c r="C24">
        <f t="shared" ref="C24:M24" si="4">C22-C23</f>
        <v>-29</v>
      </c>
      <c r="D24">
        <f t="shared" si="4"/>
        <v>0</v>
      </c>
      <c r="E24">
        <f t="shared" si="4"/>
        <v>12</v>
      </c>
      <c r="F24">
        <f t="shared" si="4"/>
        <v>12</v>
      </c>
      <c r="G24">
        <f t="shared" si="4"/>
        <v>5</v>
      </c>
      <c r="H24">
        <f t="shared" si="4"/>
        <v>0</v>
      </c>
      <c r="I24">
        <f t="shared" si="4"/>
        <v>-3</v>
      </c>
      <c r="J24">
        <f t="shared" si="4"/>
        <v>20</v>
      </c>
      <c r="K24">
        <f t="shared" si="4"/>
        <v>10</v>
      </c>
      <c r="L24">
        <f t="shared" si="4"/>
        <v>-5</v>
      </c>
      <c r="M24">
        <f t="shared" si="4"/>
        <v>-6</v>
      </c>
      <c r="N24" s="5">
        <f t="shared" si="0"/>
        <v>-18</v>
      </c>
    </row>
    <row r="25" spans="1:14" ht="16" thickTop="1" x14ac:dyDescent="0.2">
      <c r="A25" s="10"/>
      <c r="N25">
        <f t="shared" si="0"/>
        <v>0</v>
      </c>
    </row>
    <row r="26" spans="1:14" x14ac:dyDescent="0.2">
      <c r="A26" s="21" t="s">
        <v>1</v>
      </c>
      <c r="N26">
        <f t="shared" si="0"/>
        <v>0</v>
      </c>
    </row>
    <row r="27" spans="1:14" ht="17" thickBot="1" x14ac:dyDescent="0.25">
      <c r="A27" s="22" t="s">
        <v>5</v>
      </c>
      <c r="B27">
        <v>88</v>
      </c>
      <c r="C27">
        <v>90</v>
      </c>
      <c r="D27">
        <v>99</v>
      </c>
      <c r="E27">
        <v>99</v>
      </c>
      <c r="F27">
        <v>102</v>
      </c>
      <c r="G27">
        <v>115</v>
      </c>
      <c r="H27">
        <v>125</v>
      </c>
      <c r="I27">
        <v>124</v>
      </c>
      <c r="J27">
        <v>115</v>
      </c>
      <c r="K27">
        <v>100</v>
      </c>
      <c r="L27">
        <v>75</v>
      </c>
      <c r="M27">
        <v>70</v>
      </c>
      <c r="N27" s="5">
        <f t="shared" si="0"/>
        <v>1202</v>
      </c>
    </row>
    <row r="28" spans="1:14" ht="18" thickTop="1" thickBot="1" x14ac:dyDescent="0.25">
      <c r="A28" s="22" t="s">
        <v>6</v>
      </c>
      <c r="B28">
        <v>94</v>
      </c>
      <c r="C28">
        <v>98</v>
      </c>
      <c r="D28">
        <v>116</v>
      </c>
      <c r="E28">
        <v>116</v>
      </c>
      <c r="F28">
        <v>112</v>
      </c>
      <c r="G28">
        <v>108</v>
      </c>
      <c r="H28">
        <v>100</v>
      </c>
      <c r="I28">
        <v>99</v>
      </c>
      <c r="J28">
        <v>94</v>
      </c>
      <c r="K28">
        <v>92</v>
      </c>
      <c r="L28">
        <v>88</v>
      </c>
      <c r="M28">
        <v>84</v>
      </c>
      <c r="N28" s="5">
        <f t="shared" si="0"/>
        <v>1201</v>
      </c>
    </row>
    <row r="29" spans="1:14" ht="18" thickTop="1" thickBot="1" x14ac:dyDescent="0.25">
      <c r="A29" s="22" t="s">
        <v>21</v>
      </c>
      <c r="B29" s="9">
        <f>B27-B28</f>
        <v>-6</v>
      </c>
      <c r="C29" s="9">
        <f t="shared" ref="C29:M29" si="5">C27-C28</f>
        <v>-8</v>
      </c>
      <c r="D29" s="9">
        <f t="shared" si="5"/>
        <v>-17</v>
      </c>
      <c r="E29" s="9">
        <f t="shared" si="5"/>
        <v>-17</v>
      </c>
      <c r="F29" s="9">
        <f t="shared" si="5"/>
        <v>-10</v>
      </c>
      <c r="G29" s="9">
        <f t="shared" si="5"/>
        <v>7</v>
      </c>
      <c r="H29" s="9">
        <f t="shared" si="5"/>
        <v>25</v>
      </c>
      <c r="I29" s="9">
        <f t="shared" si="5"/>
        <v>25</v>
      </c>
      <c r="J29" s="9">
        <f t="shared" si="5"/>
        <v>21</v>
      </c>
      <c r="K29" s="9">
        <f t="shared" si="5"/>
        <v>8</v>
      </c>
      <c r="L29" s="9">
        <f t="shared" si="5"/>
        <v>-13</v>
      </c>
      <c r="M29" s="9">
        <f t="shared" si="5"/>
        <v>-14</v>
      </c>
      <c r="N29" s="5">
        <f t="shared" si="0"/>
        <v>1</v>
      </c>
    </row>
    <row r="30" spans="1:14" ht="16" thickTop="1" x14ac:dyDescent="0.2">
      <c r="A30" s="10"/>
    </row>
    <row r="31" spans="1:14" x14ac:dyDescent="0.2">
      <c r="A31" s="10"/>
    </row>
    <row r="32" spans="1:14" x14ac:dyDescent="0.2">
      <c r="A32" s="11"/>
      <c r="B32" s="6" t="str">
        <f>B5</f>
        <v>Jan</v>
      </c>
      <c r="C32" s="6" t="str">
        <f t="shared" ref="C32:M32" si="6">C5</f>
        <v>Feb</v>
      </c>
      <c r="D32" s="6" t="str">
        <f t="shared" si="6"/>
        <v>Mar</v>
      </c>
      <c r="E32" s="6" t="str">
        <f t="shared" si="6"/>
        <v>Apr</v>
      </c>
      <c r="F32" s="6" t="str">
        <f t="shared" si="6"/>
        <v>May</v>
      </c>
      <c r="G32" s="6" t="str">
        <f t="shared" si="6"/>
        <v>Jun</v>
      </c>
      <c r="H32" s="6" t="str">
        <f t="shared" si="6"/>
        <v>Jul</v>
      </c>
      <c r="I32" s="6" t="str">
        <f t="shared" si="6"/>
        <v>Aug</v>
      </c>
      <c r="J32" s="6" t="str">
        <f t="shared" si="6"/>
        <v>Sep</v>
      </c>
      <c r="K32" s="6" t="str">
        <f t="shared" si="6"/>
        <v>Oct</v>
      </c>
      <c r="L32" s="6" t="str">
        <f t="shared" si="6"/>
        <v>Nov</v>
      </c>
      <c r="M32" s="6" t="str">
        <f t="shared" si="6"/>
        <v>Dec</v>
      </c>
      <c r="N32" t="s">
        <v>26</v>
      </c>
    </row>
    <row r="33" spans="1:14" ht="17" thickBot="1" x14ac:dyDescent="0.25">
      <c r="A33" s="23" t="s">
        <v>5</v>
      </c>
      <c r="B33">
        <f>B7+B12+B17+B22+B27</f>
        <v>538</v>
      </c>
      <c r="C33">
        <f t="shared" ref="C33:N33" si="7">C7+C12+C17+C22+C27</f>
        <v>541</v>
      </c>
      <c r="D33">
        <f t="shared" si="7"/>
        <v>579</v>
      </c>
      <c r="E33">
        <f t="shared" si="7"/>
        <v>602</v>
      </c>
      <c r="F33">
        <f t="shared" si="7"/>
        <v>595</v>
      </c>
      <c r="G33">
        <f t="shared" si="7"/>
        <v>623</v>
      </c>
      <c r="H33">
        <f t="shared" si="7"/>
        <v>658</v>
      </c>
      <c r="I33">
        <f t="shared" si="7"/>
        <v>688</v>
      </c>
      <c r="J33">
        <f t="shared" si="7"/>
        <v>671</v>
      </c>
      <c r="K33">
        <f t="shared" si="7"/>
        <v>614</v>
      </c>
      <c r="L33">
        <f t="shared" si="7"/>
        <v>544</v>
      </c>
      <c r="M33">
        <f t="shared" si="7"/>
        <v>512</v>
      </c>
      <c r="N33" s="5">
        <f t="shared" si="7"/>
        <v>7165</v>
      </c>
    </row>
    <row r="34" spans="1:14" ht="18" thickTop="1" thickBot="1" x14ac:dyDescent="0.25">
      <c r="A34" s="23" t="s">
        <v>6</v>
      </c>
      <c r="B34">
        <f>B8+B13+B18+B23+B28</f>
        <v>579</v>
      </c>
      <c r="C34">
        <f t="shared" ref="C34:M34" si="8">C8+C13+C18+C23+C28</f>
        <v>579</v>
      </c>
      <c r="D34">
        <f t="shared" si="8"/>
        <v>617</v>
      </c>
      <c r="E34">
        <f t="shared" si="8"/>
        <v>598</v>
      </c>
      <c r="F34">
        <f t="shared" si="8"/>
        <v>570</v>
      </c>
      <c r="G34">
        <f t="shared" si="8"/>
        <v>566</v>
      </c>
      <c r="H34">
        <f t="shared" si="8"/>
        <v>600</v>
      </c>
      <c r="I34">
        <f t="shared" si="8"/>
        <v>606</v>
      </c>
      <c r="J34">
        <f t="shared" si="8"/>
        <v>577</v>
      </c>
      <c r="K34">
        <f t="shared" si="8"/>
        <v>570</v>
      </c>
      <c r="L34">
        <f t="shared" si="8"/>
        <v>557</v>
      </c>
      <c r="M34">
        <f t="shared" si="8"/>
        <v>515</v>
      </c>
      <c r="N34" s="5">
        <f t="shared" si="0"/>
        <v>6934</v>
      </c>
    </row>
    <row r="35" spans="1:14" ht="18" thickTop="1" thickBot="1" x14ac:dyDescent="0.25">
      <c r="A35" s="23" t="s">
        <v>22</v>
      </c>
      <c r="B35" s="9">
        <f>B9+B14+B19+B24+B29</f>
        <v>-41</v>
      </c>
      <c r="C35" s="9">
        <f t="shared" ref="C35:M35" si="9">C9+C14+C19+C24+C29</f>
        <v>-38</v>
      </c>
      <c r="D35" s="9">
        <f t="shared" si="9"/>
        <v>-38</v>
      </c>
      <c r="E35" s="9">
        <f t="shared" si="9"/>
        <v>4</v>
      </c>
      <c r="F35" s="9">
        <f t="shared" si="9"/>
        <v>25</v>
      </c>
      <c r="G35" s="9">
        <f t="shared" si="9"/>
        <v>57</v>
      </c>
      <c r="H35" s="9">
        <f t="shared" si="9"/>
        <v>58</v>
      </c>
      <c r="I35" s="9">
        <f t="shared" si="9"/>
        <v>82</v>
      </c>
      <c r="J35" s="9">
        <f t="shared" si="9"/>
        <v>94</v>
      </c>
      <c r="K35" s="9">
        <f t="shared" si="9"/>
        <v>44</v>
      </c>
      <c r="L35" s="9">
        <f t="shared" si="9"/>
        <v>-13</v>
      </c>
      <c r="M35" s="9">
        <f t="shared" si="9"/>
        <v>-3</v>
      </c>
      <c r="N35" s="5">
        <f t="shared" si="0"/>
        <v>231</v>
      </c>
    </row>
    <row r="36" spans="1:14" ht="16" thickTop="1" x14ac:dyDescent="0.2"/>
  </sheetData>
  <sortState xmlns:xlrd2="http://schemas.microsoft.com/office/spreadsheetml/2017/richdata2" ref="A3:F51">
    <sortCondition ref="A3:A5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Summary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Mthabisi Munyariri</cp:lastModifiedBy>
  <dcterms:created xsi:type="dcterms:W3CDTF">2015-09-05T21:42:28Z</dcterms:created>
  <dcterms:modified xsi:type="dcterms:W3CDTF">2023-08-30T14:36:37Z</dcterms:modified>
</cp:coreProperties>
</file>