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thabisimunyariri/Desktop/Projects/"/>
    </mc:Choice>
  </mc:AlternateContent>
  <xr:revisionPtr revIDLastSave="0" documentId="8_{C2D5D00B-FAB0-B349-A749-FED7A939DF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mmary " sheetId="2" r:id="rId1"/>
    <sheet name="Data " sheetId="1" r:id="rId2"/>
  </sheets>
  <definedNames>
    <definedName name="_xlnm._FilterDatabase" localSheetId="1" hidden="1">'Data '!$B$4:$H$242</definedName>
    <definedName name="Average">'Summary '!$B$6</definedName>
    <definedName name="items_provided">'Summary '!$C$5</definedName>
    <definedName name="ST_dev">'Summary '!$B$7</definedName>
    <definedName name="Supplier">'Summary '!$C$4</definedName>
    <definedName name="Unique_list">'Data '!$N$4:$N$10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 l="1"/>
  <c r="J5" i="2"/>
  <c r="G4" i="2"/>
  <c r="G7" i="2"/>
  <c r="G6" i="2"/>
  <c r="G5" i="2"/>
  <c r="F6" i="2"/>
  <c r="F5" i="2"/>
  <c r="F4" i="2"/>
  <c r="O4" i="1" a="1"/>
  <c r="O4" i="1" s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5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6" i="1"/>
  <c r="K7" i="1"/>
  <c r="K8" i="1"/>
  <c r="K9" i="1"/>
  <c r="K10" i="1"/>
  <c r="K5" i="1"/>
  <c r="N4" i="1" a="1"/>
  <c r="N4" i="1" s="1"/>
  <c r="C7" i="2" l="1"/>
  <c r="C6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<sst xmlns="http://schemas.openxmlformats.org/spreadsheetml/2006/main" count="975" uniqueCount="502">
  <si>
    <t>Part Number</t>
  </si>
  <si>
    <t>Description</t>
  </si>
  <si>
    <t>Material Cost</t>
  </si>
  <si>
    <t>1/4INCH OD TEES</t>
  </si>
  <si>
    <t>COUPLER 1/4INCH</t>
  </si>
  <si>
    <t>CLNDR ROD CLV</t>
  </si>
  <si>
    <t>MTN BRACKET KIT</t>
  </si>
  <si>
    <t>C-F 1.5 PF 200V</t>
  </si>
  <si>
    <t>SERIAL LABEL</t>
  </si>
  <si>
    <t>LABEL MAGNETIZED</t>
  </si>
  <si>
    <t>INTERIOR MOD CVR</t>
  </si>
  <si>
    <t>LAN CAP MODULE CHASSIS</t>
  </si>
  <si>
    <t>GUIDE PANEL</t>
  </si>
  <si>
    <t>OUTLET BRACKET</t>
  </si>
  <si>
    <t>MOM SHIELD</t>
  </si>
  <si>
    <t>DOWEL PIN PLDN</t>
  </si>
  <si>
    <t>VAC PORT</t>
  </si>
  <si>
    <t>GOLD MINT PIN-SE</t>
  </si>
  <si>
    <t>SUPT SIDE PANEL</t>
  </si>
  <si>
    <t>PIVOT PIN-PULL DOWN</t>
  </si>
  <si>
    <t>SLEEVE GROUND</t>
  </si>
  <si>
    <t>COLLAR FRONT</t>
  </si>
  <si>
    <t>PLDN SHAFT</t>
  </si>
  <si>
    <t>SLEEVE INSULATOR</t>
  </si>
  <si>
    <t>PROBE PROTECTION PLATE</t>
  </si>
  <si>
    <t>CUP</t>
  </si>
  <si>
    <t>SPACER 1</t>
  </si>
  <si>
    <t>SPACER 2</t>
  </si>
  <si>
    <t>TOOL PIN EXTR</t>
  </si>
  <si>
    <t>SPR-COMPRE PLDN</t>
  </si>
  <si>
    <t>GUIDE BRACKET</t>
  </si>
  <si>
    <t>PLDWN RACK</t>
  </si>
  <si>
    <t>PLND SUPPORT</t>
  </si>
  <si>
    <t>BOOT STRAIN RELF</t>
  </si>
  <si>
    <t>GRND LEAD ASSY</t>
  </si>
  <si>
    <t>LEAD  GROUND ASSY</t>
  </si>
  <si>
    <t>GROUND LEAD ASSY-LONG</t>
  </si>
  <si>
    <t>ANTI  STATIC  GROUND  CABLE</t>
  </si>
  <si>
    <t>9-32/RS232 NCR C</t>
  </si>
  <si>
    <t>CABLE-10ft  VGA EXTENSION</t>
  </si>
  <si>
    <t>IC I/O PLCC68</t>
  </si>
  <si>
    <t>PC ASSY LAN CAP CARD</t>
  </si>
  <si>
    <t>PC ASSY MOTHER</t>
  </si>
  <si>
    <t>TOP PLATE ASSY</t>
  </si>
  <si>
    <t>CYLINDER ASSY</t>
  </si>
  <si>
    <t>ANCHOR ASSY</t>
  </si>
  <si>
    <t>VALVE ASSY</t>
  </si>
  <si>
    <t>LABEL-RAMP END</t>
  </si>
  <si>
    <t>MOD 0 LABEL</t>
  </si>
  <si>
    <t>MOD 1 LABEL</t>
  </si>
  <si>
    <t>LABEL - INFORMATION</t>
  </si>
  <si>
    <t>MOD 3 LABEL</t>
  </si>
  <si>
    <t>BINARY LICENSE STICKER TCP/IP</t>
  </si>
  <si>
    <t>PRGMD EPROM - LAN ADDRESS</t>
  </si>
  <si>
    <t>PRGMD EPROM - STD 3X7X SYSTEM</t>
  </si>
  <si>
    <t>PARTS LISTING</t>
  </si>
  <si>
    <t>SITE PREP MANUAL</t>
  </si>
  <si>
    <t>INSUL BDG POST</t>
  </si>
  <si>
    <t>GRNDTERMLUG</t>
  </si>
  <si>
    <t>STDF-STUD MT</t>
  </si>
  <si>
    <t>SPCR 6MMID 2.41</t>
  </si>
  <si>
    <t>GROM RND</t>
  </si>
  <si>
    <t>GROMMET-STR RLF</t>
  </si>
  <si>
    <t>CBL T BLK.5W 9INL</t>
  </si>
  <si>
    <t>CABLE CLAMP</t>
  </si>
  <si>
    <t>Strain Relief Flexible Cord</t>
  </si>
  <si>
    <t>LABEL CABLE MARKER 0-9</t>
  </si>
  <si>
    <t>SEALANT</t>
  </si>
  <si>
    <t>Contactr 50A 4-Pole 24vdc Coi</t>
  </si>
  <si>
    <t>RTNR P/ON.625DIA</t>
  </si>
  <si>
    <t>SCRPHM3.0X10PZET</t>
  </si>
  <si>
    <t>SCR-SKT-HD-CAP</t>
  </si>
  <si>
    <t>SCRPHM4.0X70PZ</t>
  </si>
  <si>
    <t>SCR-PANM3X.5TXSC</t>
  </si>
  <si>
    <t>SCR-MACHINE</t>
  </si>
  <si>
    <t>SCRFHM3.5X06TX</t>
  </si>
  <si>
    <t>SCRPHM4.0X12TXSC</t>
  </si>
  <si>
    <t>SCR -SKT-HD-CAP</t>
  </si>
  <si>
    <t>SCREW- M4X.07 16MM LG SS PATCH</t>
  </si>
  <si>
    <t>SCR-SHLDR M3*0.5</t>
  </si>
  <si>
    <t>M5HXNUT X-T-1KWR</t>
  </si>
  <si>
    <t>NUT M4 LK WR</t>
  </si>
  <si>
    <t>NUT-SHMET-U-TP</t>
  </si>
  <si>
    <t>Nylon Lock Nut</t>
  </si>
  <si>
    <t>RES 147 1% 0805</t>
  </si>
  <si>
    <t>R-F 20K 1% 1/8w</t>
  </si>
  <si>
    <t>170ID POLY TUBE</t>
  </si>
  <si>
    <t>POWER SUPPLY FOR EPSON PRINTER</t>
  </si>
  <si>
    <t>LEAD ASSY GROUND</t>
  </si>
  <si>
    <t>PROBE BODY</t>
  </si>
  <si>
    <t>ADPTR-COAX TEE</t>
  </si>
  <si>
    <t>STRAIN RELIEFS</t>
  </si>
  <si>
    <t>CONN HOUSING</t>
  </si>
  <si>
    <t>CBL TIE GRY NYL</t>
  </si>
  <si>
    <t>BRKT-MTG RTANG</t>
  </si>
  <si>
    <t>CABLE-TIE</t>
  </si>
  <si>
    <t>CABLE TIE MOUNT</t>
  </si>
  <si>
    <t>CONN-CABLE SUPPORT .62INCH WDX</t>
  </si>
  <si>
    <t>U-CLIP-CABLE RETAINER</t>
  </si>
  <si>
    <t>SPRING</t>
  </si>
  <si>
    <t>IC 74ALSO8P4 AND</t>
  </si>
  <si>
    <t>IC F32 P4 OR</t>
  </si>
  <si>
    <t>IC 74F125 P4BUFF</t>
  </si>
  <si>
    <t>IC 74ABT540 DRVR</t>
  </si>
  <si>
    <t>IC 74ABT273DBJSS0P2</t>
  </si>
  <si>
    <t>IC ASIC 0.8U GA</t>
  </si>
  <si>
    <t>IC 337D P1 NADJ</t>
  </si>
  <si>
    <t>IC DAC AD7541AJP</t>
  </si>
  <si>
    <t>IC 712 P2OPAMP</t>
  </si>
  <si>
    <t>IC 586 P1VREF</t>
  </si>
  <si>
    <t>IC S/H-SMP08FS</t>
  </si>
  <si>
    <t>FU.5A 250V NTD</t>
  </si>
  <si>
    <t>FUSE-10AMPS</t>
  </si>
  <si>
    <t>WSHR-LK INTLT</t>
  </si>
  <si>
    <t>WSHR-LK HLCL</t>
  </si>
  <si>
    <t>WSHR-FL MTLC #10</t>
  </si>
  <si>
    <t>WSHR-LK HLCL 4MM</t>
  </si>
  <si>
    <t>WSHR-LK EXT Y</t>
  </si>
  <si>
    <t>NUT-HEX-W/LK WR</t>
  </si>
  <si>
    <t>SCR-MACH 8-32</t>
  </si>
  <si>
    <t>NUT 1/4-20 .625IN LG</t>
  </si>
  <si>
    <t>NUT-HEX-DBL-CHAM</t>
  </si>
  <si>
    <t>WSHR-FL MTLC 4MM</t>
  </si>
  <si>
    <t>WSHR-FL SS 6MM</t>
  </si>
  <si>
    <t>CONTACT BLOCK</t>
  </si>
  <si>
    <t>SWITCH OPERATOR</t>
  </si>
  <si>
    <t>SWITCH ROCKER</t>
  </si>
  <si>
    <t>CIRCUIT BREAKER 15A</t>
  </si>
  <si>
    <t>FAN-TBAX 230V 50/60 HZ 300 CF</t>
  </si>
  <si>
    <t>FINGER GUARD</t>
  </si>
  <si>
    <t>CHANNEL-VINYL</t>
  </si>
  <si>
    <t>PROBE INSER TOOL</t>
  </si>
  <si>
    <t>IC ASIC EBENEZER</t>
  </si>
  <si>
    <t>PIN TIP ASSY</t>
  </si>
  <si>
    <t>CLIP-ASSEMBLY</t>
  </si>
  <si>
    <t>NYLON HOLE PLUG</t>
  </si>
  <si>
    <t>LABEL-CE BOX</t>
  </si>
  <si>
    <t>LABEL BLANK .5INCH X .8INCH</t>
  </si>
  <si>
    <t>LABEL - THIS SIDE UP, FRAGILE</t>
  </si>
  <si>
    <t>TILWATCH  STICKE</t>
  </si>
  <si>
    <t>SHOCKWATCH STICK</t>
  </si>
  <si>
    <t>TITWATCH DISPLA</t>
  </si>
  <si>
    <t>CBL-U.S.</t>
  </si>
  <si>
    <t>DBL PLUG INTL CORD IC370</t>
  </si>
  <si>
    <t>CABLE COAX 72IN</t>
  </si>
  <si>
    <t>CABLE-RJ11 MODULAR CABLE 6WIR</t>
  </si>
  <si>
    <t>CABLE ETHERNET AUI EXTENDER</t>
  </si>
  <si>
    <t>CABLE 6 PIN DIN FEMALE 10FT</t>
  </si>
  <si>
    <t>MODEM CABLE</t>
  </si>
  <si>
    <t>INSULATED WIRE F</t>
  </si>
  <si>
    <t>JMP BK 50MM PVC</t>
  </si>
  <si>
    <t>WIRE SOL 22AWG</t>
  </si>
  <si>
    <t>HEX KEY 5/16 INCH</t>
  </si>
  <si>
    <t>HEX KEY  M5</t>
  </si>
  <si>
    <t>TOOL-WRENCHING</t>
  </si>
  <si>
    <t>CARTON</t>
  </si>
  <si>
    <t>COVER-ASTAT</t>
  </si>
  <si>
    <t>BG-SHLDED 6X8</t>
  </si>
  <si>
    <t>BAG-PLASTIC</t>
  </si>
  <si>
    <t>BAG-ANTI-STATIC</t>
  </si>
  <si>
    <t>STRPG-SEAL STL</t>
  </si>
  <si>
    <t>ENV-PACKING LIST</t>
  </si>
  <si>
    <t>WRIST STRAP - COILED</t>
  </si>
  <si>
    <t>CERTIFICATE OF CALIBRATION</t>
  </si>
  <si>
    <t>SOFTWARE LICENSE PAPER</t>
  </si>
  <si>
    <t>CODEWORD INSTALL DOCUMENT</t>
  </si>
  <si>
    <t>CHASSIS KIT-SWITCHING PDU</t>
  </si>
  <si>
    <t>PDU MOUNTING EAR TESTHEAD ONL</t>
  </si>
  <si>
    <t>E1135C PDU CABLE KIT</t>
  </si>
  <si>
    <t>8-OUTLET CABLE KIT</t>
  </si>
  <si>
    <t>ADDENDUM TO PRINTER MANUAL</t>
  </si>
  <si>
    <t>BRKT-CLMP HOLD D</t>
  </si>
  <si>
    <t>PALLET/RAMP ASSY</t>
  </si>
  <si>
    <t>VACUUM VALVE ASSY</t>
  </si>
  <si>
    <t>MOUNTING BRACKET MPU</t>
  </si>
  <si>
    <t>TUNNEL PERFORMANCE PORT</t>
  </si>
  <si>
    <t>MODULE FILLER PANEL</t>
  </si>
  <si>
    <t>HOUSING AIR REGULATOR</t>
  </si>
  <si>
    <t>WRAP, CARTON-CORRUGATED</t>
  </si>
  <si>
    <t>CAP, CARTON-CORRUGATED</t>
  </si>
  <si>
    <t>CABLE-FAN POWER</t>
  </si>
  <si>
    <t>OUTLET FOR THE SUPPORT BAY</t>
  </si>
  <si>
    <t>Ext.Cord Assy for PDU Dut Powr</t>
  </si>
  <si>
    <t>LINK CABLE - HIGH SPEED</t>
  </si>
  <si>
    <t>CONTROL CABLE</t>
  </si>
  <si>
    <t>CABLE-SYSTEM</t>
  </si>
  <si>
    <t>CAP  TO  MAC  CABLE</t>
  </si>
  <si>
    <t>ADAPTER FOOT SWITCH</t>
  </si>
  <si>
    <t>VACUUM PLUMBING #2</t>
  </si>
  <si>
    <t>VACUUM PLUMBING #4</t>
  </si>
  <si>
    <t>KIT OUTLET ASSEMBLIES</t>
  </si>
  <si>
    <t>LABEL CSA-CE</t>
  </si>
  <si>
    <t>UNCRATING 3070/79000 TESTHEAD</t>
  </si>
  <si>
    <t>LBL PINCHED FINGER</t>
  </si>
  <si>
    <t>LBL 200-240V VT INT</t>
  </si>
  <si>
    <t>KIT-E7590A W/NO PDU</t>
  </si>
  <si>
    <t>FILLER PANEL 1.75INCH</t>
  </si>
  <si>
    <t>FILLER PANEL 5.25INCH</t>
  </si>
  <si>
    <t>MNL-UNCRATING IN</t>
  </si>
  <si>
    <t>MODULE SIDE</t>
  </si>
  <si>
    <t>FRONT DOOR 1.3M SUPPORT BAY</t>
  </si>
  <si>
    <t>MODULE TOP COVER</t>
  </si>
  <si>
    <t>FILLER PANEL PEWTER GRAY</t>
  </si>
  <si>
    <t>LEFT SIDE GRILLE COVER SERIES</t>
  </si>
  <si>
    <t>RIGHT GRILLE COVER</t>
  </si>
  <si>
    <t>FRONT RIGHT COVER W/SS AGILEN</t>
  </si>
  <si>
    <t>VACUUM REAR COVER AGILENT</t>
  </si>
  <si>
    <t>COVER RECEIVER LARGE AGILENT</t>
  </si>
  <si>
    <t>COVER RECEIVER  AGILENT</t>
  </si>
  <si>
    <t>COVER  LONG  AGILENT</t>
  </si>
  <si>
    <t>TOP RIGHT COVER  3070 SERIES 3</t>
  </si>
  <si>
    <t>TOP LEFT COVER  LOGO AGILENT</t>
  </si>
  <si>
    <t>MODULE LATCH BLOWER COOLING</t>
  </si>
  <si>
    <t>CD/ROM BLOWER COOLING 3X7X</t>
  </si>
  <si>
    <t>MODULE MOUNT BAR FOR TESTHEAD</t>
  </si>
  <si>
    <t>CORRUGATE SHROUD TOP CAP</t>
  </si>
  <si>
    <t>SAFETY SKIRT LARGE, PEWTER GRA</t>
  </si>
  <si>
    <t>FILTER</t>
  </si>
  <si>
    <t>SWING ARM ASSY SERIES 3 W/TRAY</t>
  </si>
  <si>
    <t>CONTROL CABLE, PDU</t>
  </si>
  <si>
    <t>FAN CABLE   PC</t>
  </si>
  <si>
    <t>GROUND WIRE PDU</t>
  </si>
  <si>
    <t>GROUND CABLE -OUTLET BOX</t>
  </si>
  <si>
    <t>MANIFOLD LARGE FOR VAC PIPING</t>
  </si>
  <si>
    <t>LARGE REAR BOTTOM COVER ASSY</t>
  </si>
  <si>
    <t>DOOR HINGE ASSEMBLY</t>
  </si>
  <si>
    <t>PRINTER TRAY ASSEMBLY EPSON</t>
  </si>
  <si>
    <t>LABEL LINE VOLTAGE WARNING</t>
  </si>
  <si>
    <t>LABEL SERIAL NUMBER PROTECTOR</t>
  </si>
  <si>
    <t>LABEL,CAUTION-FIXTURE PULL DWN</t>
  </si>
  <si>
    <t>LABEL PINCH POINT/ROTATE ALER</t>
  </si>
  <si>
    <t>1ST YEAR RESPONSE CENTER SUPRT</t>
  </si>
  <si>
    <t>TESTHEAD CRADLE W/TOP LARGE</t>
  </si>
  <si>
    <t>DOOR AND BLOWER ASSEMBLY</t>
  </si>
  <si>
    <t>NO STR-VALID</t>
  </si>
  <si>
    <t>Supplier</t>
  </si>
  <si>
    <t>Alphagen</t>
  </si>
  <si>
    <t>Betamount</t>
  </si>
  <si>
    <t>Gammarow</t>
  </si>
  <si>
    <t>Deltapeak</t>
  </si>
  <si>
    <t>Omegalife</t>
  </si>
  <si>
    <t>Epsilon-tec</t>
  </si>
  <si>
    <t>Thetapower</t>
  </si>
  <si>
    <t>Current Inventory</t>
  </si>
  <si>
    <t>Order Lead Time (days)</t>
  </si>
  <si>
    <t>2119-8360</t>
  </si>
  <si>
    <t>2111-5348</t>
  </si>
  <si>
    <t>2115-9447</t>
  </si>
  <si>
    <t>2117-7127</t>
  </si>
  <si>
    <t>2110-7450</t>
  </si>
  <si>
    <t>2110-9729</t>
  </si>
  <si>
    <t>2117-1365</t>
  </si>
  <si>
    <t>2112-7121</t>
  </si>
  <si>
    <t>2115-2414</t>
  </si>
  <si>
    <t>2111-2861</t>
  </si>
  <si>
    <t>2110-2743</t>
  </si>
  <si>
    <t>2117-2013</t>
  </si>
  <si>
    <t>2119-9304</t>
  </si>
  <si>
    <t>2113-9215</t>
  </si>
  <si>
    <t>2110-3988</t>
  </si>
  <si>
    <t>2111-7307</t>
  </si>
  <si>
    <t>2113-4631</t>
  </si>
  <si>
    <t>2112-3369</t>
  </si>
  <si>
    <t>2111-8262</t>
  </si>
  <si>
    <t>2116-4144</t>
  </si>
  <si>
    <t>2112-7889</t>
  </si>
  <si>
    <t>2117-9494</t>
  </si>
  <si>
    <t>2110-2734</t>
  </si>
  <si>
    <t>2118-3310</t>
  </si>
  <si>
    <t>2111-7907</t>
  </si>
  <si>
    <t>2116-8722</t>
  </si>
  <si>
    <t>2110-4674</t>
  </si>
  <si>
    <t>2111-3785</t>
  </si>
  <si>
    <t>2113-9392</t>
  </si>
  <si>
    <t>2118-1681</t>
  </si>
  <si>
    <t>2113-8110</t>
  </si>
  <si>
    <t>2113-9361</t>
  </si>
  <si>
    <t>2119-2122</t>
  </si>
  <si>
    <t>2113-4308</t>
  </si>
  <si>
    <t>2114-2292</t>
  </si>
  <si>
    <t>2116-9320</t>
  </si>
  <si>
    <t>2115-2759</t>
  </si>
  <si>
    <t>2116-5215</t>
  </si>
  <si>
    <t>2112-3917</t>
  </si>
  <si>
    <t>2117-6897</t>
  </si>
  <si>
    <t>2119-1079</t>
  </si>
  <si>
    <t>2113-8498</t>
  </si>
  <si>
    <t>2113-7695</t>
  </si>
  <si>
    <t>2116-1857</t>
  </si>
  <si>
    <t>2114-4952</t>
  </si>
  <si>
    <t>2118-2461</t>
  </si>
  <si>
    <t>2111-3261</t>
  </si>
  <si>
    <t>2114-9472</t>
  </si>
  <si>
    <t>2114-7804</t>
  </si>
  <si>
    <t>2117-2003</t>
  </si>
  <si>
    <t>2117-8938</t>
  </si>
  <si>
    <t>2116-6483</t>
  </si>
  <si>
    <t>2117-2391</t>
  </si>
  <si>
    <t>2119-8254</t>
  </si>
  <si>
    <t>2114-1448</t>
  </si>
  <si>
    <t>2117-5046</t>
  </si>
  <si>
    <t>2113-6436</t>
  </si>
  <si>
    <t>2113-7628</t>
  </si>
  <si>
    <t>2110-6457</t>
  </si>
  <si>
    <t>2110-3652</t>
  </si>
  <si>
    <t>2112-9891</t>
  </si>
  <si>
    <t>2110-6793</t>
  </si>
  <si>
    <t>2110-8080</t>
  </si>
  <si>
    <t>2111-1885</t>
  </si>
  <si>
    <t>2110-3409</t>
  </si>
  <si>
    <t>2117-2151</t>
  </si>
  <si>
    <t>2114-2810</t>
  </si>
  <si>
    <t>2112-6910</t>
  </si>
  <si>
    <t>2111-7006</t>
  </si>
  <si>
    <t>2111-7805</t>
  </si>
  <si>
    <t>2116-8240</t>
  </si>
  <si>
    <t>2111-2324</t>
  </si>
  <si>
    <t>2113-9177</t>
  </si>
  <si>
    <t>2110-8817</t>
  </si>
  <si>
    <t>2118-1421</t>
  </si>
  <si>
    <t>2113-8005</t>
  </si>
  <si>
    <t>2112-1876</t>
  </si>
  <si>
    <t>2116-3751</t>
  </si>
  <si>
    <t>2113-4783</t>
  </si>
  <si>
    <t>2110-6439</t>
  </si>
  <si>
    <t>2115-6163</t>
  </si>
  <si>
    <t>2110-1385</t>
  </si>
  <si>
    <t>2112-7180</t>
  </si>
  <si>
    <t>2116-2733</t>
  </si>
  <si>
    <t>2117-6588</t>
  </si>
  <si>
    <t>2113-2359</t>
  </si>
  <si>
    <t>2118-7543</t>
  </si>
  <si>
    <t>2111-9763</t>
  </si>
  <si>
    <t>2117-7883</t>
  </si>
  <si>
    <t>2115-3535</t>
  </si>
  <si>
    <t>2111-5167</t>
  </si>
  <si>
    <t>2118-7084</t>
  </si>
  <si>
    <t>2110-8369</t>
  </si>
  <si>
    <t>2117-1863</t>
  </si>
  <si>
    <t>2111-2583</t>
  </si>
  <si>
    <t>2117-7255</t>
  </si>
  <si>
    <t>2116-6826</t>
  </si>
  <si>
    <t>2116-6383</t>
  </si>
  <si>
    <t>2116-6568</t>
  </si>
  <si>
    <t>2111-4285</t>
  </si>
  <si>
    <t>2118-7380</t>
  </si>
  <si>
    <t>2113-2309</t>
  </si>
  <si>
    <t>2112-8807</t>
  </si>
  <si>
    <t>2117-5775</t>
  </si>
  <si>
    <t>2114-6306</t>
  </si>
  <si>
    <t>2114-5661</t>
  </si>
  <si>
    <t>2112-7450</t>
  </si>
  <si>
    <t>2110-4946</t>
  </si>
  <si>
    <t>2110-9097</t>
  </si>
  <si>
    <t>2112-2420</t>
  </si>
  <si>
    <t>2113-7677</t>
  </si>
  <si>
    <t>2115-1753</t>
  </si>
  <si>
    <t>2112-2254</t>
  </si>
  <si>
    <t>2111-2809</t>
  </si>
  <si>
    <t>2114-1180</t>
  </si>
  <si>
    <t>2111-1142</t>
  </si>
  <si>
    <t>2113-3135</t>
  </si>
  <si>
    <t>2115-4322</t>
  </si>
  <si>
    <t>2111-6972</t>
  </si>
  <si>
    <t>2115-8851</t>
  </si>
  <si>
    <t>2118-9532</t>
  </si>
  <si>
    <t>2113-9884</t>
  </si>
  <si>
    <t>2115-6391</t>
  </si>
  <si>
    <t>2114-3822</t>
  </si>
  <si>
    <t>2112-3448</t>
  </si>
  <si>
    <t>2110-9583</t>
  </si>
  <si>
    <t>2110-8423</t>
  </si>
  <si>
    <t>2118-5129</t>
  </si>
  <si>
    <t>2117-1869</t>
  </si>
  <si>
    <t>2118-3730</t>
  </si>
  <si>
    <t>2115-7046</t>
  </si>
  <si>
    <t>2118-2719</t>
  </si>
  <si>
    <t>2110-9006</t>
  </si>
  <si>
    <t>2112-5642</t>
  </si>
  <si>
    <t>2117-8930</t>
  </si>
  <si>
    <t>2117-4184</t>
  </si>
  <si>
    <t>2110-4364</t>
  </si>
  <si>
    <t>2118-5883</t>
  </si>
  <si>
    <t>2115-2868</t>
  </si>
  <si>
    <t>2110-5507</t>
  </si>
  <si>
    <t>2114-9917</t>
  </si>
  <si>
    <t>2116-1338</t>
  </si>
  <si>
    <t>2115-5141</t>
  </si>
  <si>
    <t>2119-1892</t>
  </si>
  <si>
    <t>2113-4657</t>
  </si>
  <si>
    <t>2116-4821</t>
  </si>
  <si>
    <t>2113-3815</t>
  </si>
  <si>
    <t>2116-1803</t>
  </si>
  <si>
    <t>2110-6681</t>
  </si>
  <si>
    <t>2110-2045</t>
  </si>
  <si>
    <t>2117-1748</t>
  </si>
  <si>
    <t>2115-6103</t>
  </si>
  <si>
    <t>2116-9957</t>
  </si>
  <si>
    <t>2114-6298</t>
  </si>
  <si>
    <t>2118-6348</t>
  </si>
  <si>
    <t>2113-9730</t>
  </si>
  <si>
    <t>2114-1050</t>
  </si>
  <si>
    <t>2116-4751</t>
  </si>
  <si>
    <t>2116-9045</t>
  </si>
  <si>
    <t>2114-7286</t>
  </si>
  <si>
    <t>2117-8413</t>
  </si>
  <si>
    <t>2114-6555</t>
  </si>
  <si>
    <t>2115-8867</t>
  </si>
  <si>
    <t>2115-9366</t>
  </si>
  <si>
    <t>2112-1604</t>
  </si>
  <si>
    <t>2116-1863</t>
  </si>
  <si>
    <t>2116-2885</t>
  </si>
  <si>
    <t>2112-9579</t>
  </si>
  <si>
    <t>2111-5190</t>
  </si>
  <si>
    <t>2118-4225</t>
  </si>
  <si>
    <t>2118-6811</t>
  </si>
  <si>
    <t>2114-1167</t>
  </si>
  <si>
    <t>2117-8438</t>
  </si>
  <si>
    <t>2115-5574</t>
  </si>
  <si>
    <t>2113-4934</t>
  </si>
  <si>
    <t>2110-3857</t>
  </si>
  <si>
    <t>2113-8956</t>
  </si>
  <si>
    <t>2116-5131</t>
  </si>
  <si>
    <t>2114-1711</t>
  </si>
  <si>
    <t>2113-9407</t>
  </si>
  <si>
    <t>2112-1146</t>
  </si>
  <si>
    <t>2118-3262</t>
  </si>
  <si>
    <t>2112-9347</t>
  </si>
  <si>
    <t>2117-9861</t>
  </si>
  <si>
    <t>2117-3565</t>
  </si>
  <si>
    <t>2111-5040</t>
  </si>
  <si>
    <t>2111-4774</t>
  </si>
  <si>
    <t>2119-6331</t>
  </si>
  <si>
    <t>2116-8699</t>
  </si>
  <si>
    <t>2113-9531</t>
  </si>
  <si>
    <t>2114-5084</t>
  </si>
  <si>
    <t>2114-7626</t>
  </si>
  <si>
    <t>2111-6524</t>
  </si>
  <si>
    <t>2118-9905</t>
  </si>
  <si>
    <t>2117-4032</t>
  </si>
  <si>
    <t>2113-3089</t>
  </si>
  <si>
    <t>2111-4378</t>
  </si>
  <si>
    <t>2112-5081</t>
  </si>
  <si>
    <t>2112-1057</t>
  </si>
  <si>
    <t>2113-2363</t>
  </si>
  <si>
    <t>2116-2804</t>
  </si>
  <si>
    <t>2119-8688</t>
  </si>
  <si>
    <t>2115-5258</t>
  </si>
  <si>
    <t>2110-8526</t>
  </si>
  <si>
    <t>2117-2908</t>
  </si>
  <si>
    <t>2118-4927</t>
  </si>
  <si>
    <t>2118-1169</t>
  </si>
  <si>
    <t>2119-8226</t>
  </si>
  <si>
    <t>2114-6491</t>
  </si>
  <si>
    <t>2118-7495</t>
  </si>
  <si>
    <t>2115-4537</t>
  </si>
  <si>
    <t>2113-2937</t>
  </si>
  <si>
    <t>2115-8414</t>
  </si>
  <si>
    <t>2118-1326</t>
  </si>
  <si>
    <t>2113-6088</t>
  </si>
  <si>
    <t>2118-6975</t>
  </si>
  <si>
    <t>2119-6179</t>
  </si>
  <si>
    <t>2119-5076</t>
  </si>
  <si>
    <t>2117-1082</t>
  </si>
  <si>
    <t>2110-5359</t>
  </si>
  <si>
    <t>2110-3565</t>
  </si>
  <si>
    <t>2118-6529</t>
  </si>
  <si>
    <t>2112-8368</t>
  </si>
  <si>
    <t>2114-1565</t>
  </si>
  <si>
    <t>2119-9400</t>
  </si>
  <si>
    <t>2119-3864</t>
  </si>
  <si>
    <t>2116-6012</t>
  </si>
  <si>
    <t>2111-6147</t>
  </si>
  <si>
    <t>2119-1742</t>
  </si>
  <si>
    <t>2118-7869</t>
  </si>
  <si>
    <t>2117-3680</t>
  </si>
  <si>
    <t>2116-6128</t>
  </si>
  <si>
    <t>2112-4604</t>
  </si>
  <si>
    <t>2110-7740</t>
  </si>
  <si>
    <t>2112-2890</t>
  </si>
  <si>
    <t>2118-4278</t>
  </si>
  <si>
    <t>2116-8763</t>
  </si>
  <si>
    <t>2116-2748</t>
  </si>
  <si>
    <t>Shipping Type</t>
  </si>
  <si>
    <t>Air</t>
  </si>
  <si>
    <t>Truck</t>
  </si>
  <si>
    <t>Rail</t>
  </si>
  <si>
    <t>Optional</t>
  </si>
  <si>
    <t xml:space="preserve">Supplier </t>
  </si>
  <si>
    <t xml:space="preserve"># Of Items Provided </t>
  </si>
  <si>
    <t>Average</t>
  </si>
  <si>
    <t xml:space="preserve">St Deviation </t>
  </si>
  <si>
    <t xml:space="preserve">#of items </t>
  </si>
  <si>
    <t xml:space="preserve">Average </t>
  </si>
  <si>
    <t>ST Deviation</t>
  </si>
  <si>
    <t xml:space="preserve">Air </t>
  </si>
  <si>
    <t xml:space="preserve">Rail </t>
  </si>
  <si>
    <t xml:space="preserve">Truck </t>
  </si>
  <si>
    <t xml:space="preserve">Items Shipped </t>
  </si>
  <si>
    <t xml:space="preserve">Order Lead Time </t>
  </si>
  <si>
    <t>Price Limit</t>
  </si>
  <si>
    <t xml:space="preserve"># of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</si>
</sst>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2" borderId="2" applyNumberFormat="0" applyAlignment="0" applyProtection="0"/>
    <xf numFmtId="0" fontId="7" fillId="3" borderId="3" applyNumberFormat="0" applyAlignment="0" applyProtection="0"/>
  </cellStyleXfs>
  <cellXfs count="23">
    <xf numFmtId="0" fontId="0" fillId="0" borderId="0" xfId="0"/>
    <xf numFmtId="8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2" applyBorder="1"/>
    <xf numFmtId="0" fontId="7" fillId="3" borderId="0" xfId="4" applyBorder="1"/>
    <xf numFmtId="0" fontId="7" fillId="4" borderId="4" xfId="4" applyFill="1" applyBorder="1"/>
    <xf numFmtId="0" fontId="6" fillId="2" borderId="5" xfId="3" applyBorder="1"/>
    <xf numFmtId="0" fontId="7" fillId="4" borderId="6" xfId="4" applyFill="1" applyBorder="1"/>
    <xf numFmtId="0" fontId="6" fillId="2" borderId="7" xfId="3" applyBorder="1"/>
    <xf numFmtId="8" fontId="6" fillId="2" borderId="7" xfId="3" applyNumberFormat="1" applyBorder="1"/>
    <xf numFmtId="0" fontId="7" fillId="4" borderId="8" xfId="4" applyFill="1" applyBorder="1"/>
    <xf numFmtId="44" fontId="6" fillId="2" borderId="9" xfId="1" applyFont="1" applyFill="1" applyBorder="1"/>
    <xf numFmtId="0" fontId="7" fillId="3" borderId="10" xfId="4" applyBorder="1"/>
    <xf numFmtId="1" fontId="7" fillId="3" borderId="5" xfId="4" applyNumberFormat="1" applyBorder="1"/>
    <xf numFmtId="1" fontId="7" fillId="3" borderId="7" xfId="4" applyNumberFormat="1" applyBorder="1"/>
    <xf numFmtId="0" fontId="7" fillId="3" borderId="11" xfId="4" applyBorder="1"/>
    <xf numFmtId="1" fontId="7" fillId="3" borderId="9" xfId="4" applyNumberFormat="1" applyBorder="1"/>
    <xf numFmtId="0" fontId="7" fillId="3" borderId="9" xfId="4" applyBorder="1"/>
  </cellXfs>
  <cellStyles count="5">
    <cellStyle name="Currency" xfId="1" builtinId="4"/>
    <cellStyle name="Heading 1" xfId="2" builtinId="16"/>
    <cellStyle name="Input" xfId="3" builtinId="20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Lead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'Summary '!$E$4:$E$7</c:f>
              <c:strCache>
                <c:ptCount val="4"/>
                <c:pt idx="0">
                  <c:v>Air </c:v>
                </c:pt>
                <c:pt idx="1">
                  <c:v>Rail </c:v>
                </c:pt>
                <c:pt idx="2">
                  <c:v>Truck </c:v>
                </c:pt>
                <c:pt idx="3">
                  <c:v>Optional</c:v>
                </c:pt>
              </c:strCache>
            </c:strRef>
          </c:cat>
          <c:val>
            <c:numRef>
              <c:f>'Summary '!$G$4:$G$7</c:f>
              <c:numCache>
                <c:formatCode>0</c:formatCode>
                <c:ptCount val="4"/>
                <c:pt idx="0">
                  <c:v>32.463768115942031</c:v>
                </c:pt>
                <c:pt idx="1">
                  <c:v>41.275862068965516</c:v>
                </c:pt>
                <c:pt idx="2">
                  <c:v>41.65</c:v>
                </c:pt>
                <c:pt idx="3">
                  <c:v>45.431372549019606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1-544D-B093-3FA273E309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56405951"/>
        <c:axId val="1667557631"/>
      </c:barChart>
      <c:catAx>
        <c:axId val="125640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Transport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557631"/>
        <c:crosses val="autoZero"/>
        <c:auto val="1"/>
        <c:lblAlgn val="ctr"/>
        <c:lblOffset val="100"/>
        <c:noMultiLvlLbl val="0"/>
      </c:catAx>
      <c:valAx>
        <c:axId val="166755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Days</a:t>
                </a:r>
              </a:p>
            </c:rich>
          </c:tx>
          <c:layout>
            <c:manualLayout>
              <c:xMode val="edge"/>
              <c:yMode val="edge"/>
              <c:x val="2.4242424242424242E-2"/>
              <c:y val="0.4797887323943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0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12700</xdr:rowOff>
    </xdr:from>
    <xdr:to>
      <xdr:col>7</xdr:col>
      <xdr:colOff>25400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B3ED0-8738-9ED7-7528-06300B1FF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65E1-ACF0-B642-8E96-1536F41E3710}">
  <dimension ref="B3:J7"/>
  <sheetViews>
    <sheetView showGridLines="0" tabSelected="1" workbookViewId="0">
      <selection activeCell="I11" sqref="I11"/>
    </sheetView>
  </sheetViews>
  <sheetFormatPr baseColWidth="10" defaultRowHeight="15" x14ac:dyDescent="0.2"/>
  <cols>
    <col min="2" max="2" width="18.1640625" bestFit="1" customWidth="1"/>
    <col min="3" max="3" width="10.33203125" bestFit="1" customWidth="1"/>
    <col min="5" max="5" width="18" bestFit="1" customWidth="1"/>
    <col min="6" max="6" width="17" customWidth="1"/>
    <col min="7" max="7" width="18.5" customWidth="1"/>
  </cols>
  <sheetData>
    <row r="3" spans="2:10" ht="35" customHeight="1" x14ac:dyDescent="0.25">
      <c r="F3" s="8" t="s">
        <v>498</v>
      </c>
      <c r="G3" s="8" t="s">
        <v>499</v>
      </c>
    </row>
    <row r="4" spans="2:10" ht="25" customHeight="1" x14ac:dyDescent="0.2">
      <c r="B4" s="10" t="s">
        <v>488</v>
      </c>
      <c r="C4" s="11" t="s">
        <v>238</v>
      </c>
      <c r="E4" s="10" t="s">
        <v>495</v>
      </c>
      <c r="F4" s="17">
        <f>COUNTIFS('Data '!$G$5:$G$242,'Data '!O4)</f>
        <v>69</v>
      </c>
      <c r="G4" s="18">
        <f>AVERAGEIFS('Data '!$H$5:$H$242,'Data '!$G$5:$G$242,'Data '!O4)</f>
        <v>32.463768115942031</v>
      </c>
      <c r="I4" s="10" t="s">
        <v>500</v>
      </c>
      <c r="J4" s="11">
        <v>15</v>
      </c>
    </row>
    <row r="5" spans="2:10" ht="25" customHeight="1" x14ac:dyDescent="0.2">
      <c r="B5" s="12" t="s">
        <v>489</v>
      </c>
      <c r="C5" s="13">
        <f>SUM('Data '!K5:K242)</f>
        <v>27</v>
      </c>
      <c r="E5" s="12" t="s">
        <v>496</v>
      </c>
      <c r="F5" s="9">
        <f>COUNTIFS('Data '!$G$5:$G$242,'Data '!O7)</f>
        <v>51</v>
      </c>
      <c r="G5" s="19">
        <f>AVERAGEIFS('Data '!$H$5:$H$242,'Data '!$G$5:$G$242,'Data '!O5)</f>
        <v>41.275862068965516</v>
      </c>
      <c r="I5" s="15" t="s">
        <v>501</v>
      </c>
      <c r="J5" s="22">
        <f>COUNTIF('Data '!E5:E242,"&gt;"&amp;'Summary '!J4)</f>
        <v>28</v>
      </c>
    </row>
    <row r="6" spans="2:10" ht="25" customHeight="1" x14ac:dyDescent="0.2">
      <c r="B6" s="12" t="s">
        <v>490</v>
      </c>
      <c r="C6" s="14">
        <f>AVERAGE('Data '!L5:L242)</f>
        <v>9.5877777777777808</v>
      </c>
      <c r="E6" s="12" t="s">
        <v>497</v>
      </c>
      <c r="F6" s="9">
        <f>COUNTIFS('Data '!$G$5:$G$242,'Data '!O6)</f>
        <v>60</v>
      </c>
      <c r="G6" s="19">
        <f>AVERAGEIFS('Data '!$H$5:$H$242,'Data '!$G$5:$G$242,'Data '!O6)</f>
        <v>41.65</v>
      </c>
    </row>
    <row r="7" spans="2:10" ht="25" customHeight="1" x14ac:dyDescent="0.2">
      <c r="B7" s="15" t="s">
        <v>491</v>
      </c>
      <c r="C7" s="16">
        <f>STDEV('Data '!L5:L242)</f>
        <v>15.307887944890805</v>
      </c>
      <c r="E7" s="15" t="s">
        <v>487</v>
      </c>
      <c r="F7" s="20">
        <f>COUNTIFS('Data '!$G$5:$G$242,'Data '!O7)</f>
        <v>51</v>
      </c>
      <c r="G7" s="21">
        <f>AVERAGEIFS('Data '!$H$5:$H$242,'Data '!$G$5:$G$242,'Data '!O7)</f>
        <v>45.431372549019606</v>
      </c>
    </row>
  </sheetData>
  <dataValidations count="1">
    <dataValidation type="list" allowBlank="1" showInputMessage="1" showErrorMessage="1" sqref="C4" xr:uid="{796FB4DA-F3C3-FB4F-BFD6-7DBF08B7D30A}">
      <formula1>Unique_list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18"/>
  <sheetViews>
    <sheetView workbookViewId="0">
      <selection sqref="A1:G2"/>
    </sheetView>
  </sheetViews>
  <sheetFormatPr baseColWidth="10" defaultColWidth="8.83203125" defaultRowHeight="15" x14ac:dyDescent="0.2"/>
  <cols>
    <col min="8" max="8" width="20.5" bestFit="1" customWidth="1"/>
  </cols>
  <sheetData>
    <row r="1" spans="2:15" x14ac:dyDescent="0.2">
      <c r="H1" s="6"/>
    </row>
    <row r="2" spans="2:15" x14ac:dyDescent="0.2">
      <c r="H2" s="7"/>
    </row>
    <row r="4" spans="2:15" x14ac:dyDescent="0.2">
      <c r="B4" s="5" t="s">
        <v>0</v>
      </c>
      <c r="C4" s="5" t="s">
        <v>1</v>
      </c>
      <c r="D4" s="5" t="s">
        <v>235</v>
      </c>
      <c r="E4" s="5" t="s">
        <v>2</v>
      </c>
      <c r="F4" s="5" t="s">
        <v>243</v>
      </c>
      <c r="G4" s="5" t="s">
        <v>483</v>
      </c>
      <c r="H4" s="5" t="s">
        <v>244</v>
      </c>
      <c r="K4" s="5" t="s">
        <v>492</v>
      </c>
      <c r="L4" s="5" t="s">
        <v>493</v>
      </c>
      <c r="M4" s="5" t="s">
        <v>494</v>
      </c>
      <c r="N4" t="str" cm="1">
        <f t="array" ref="N4:N10">_xlfn._xlws.SORT(_xlfn.UNIQUE(D5:D242))</f>
        <v>Alphagen</v>
      </c>
      <c r="O4" t="str" cm="1">
        <f t="array" ref="O4:O7">_xlfn.UNIQUE(G5:G242)</f>
        <v>Air</v>
      </c>
    </row>
    <row r="5" spans="2:15" x14ac:dyDescent="0.2">
      <c r="B5" t="s">
        <v>364</v>
      </c>
      <c r="C5" t="s">
        <v>118</v>
      </c>
      <c r="D5" t="s">
        <v>242</v>
      </c>
      <c r="E5" s="1">
        <v>6.09</v>
      </c>
      <c r="F5" s="2">
        <v>54</v>
      </c>
      <c r="G5" s="2" t="s">
        <v>484</v>
      </c>
      <c r="H5" s="3">
        <v>14</v>
      </c>
      <c r="K5">
        <f t="shared" ref="K5:K68" si="0">IF(D5=Supplier,1,0)</f>
        <v>0</v>
      </c>
      <c r="L5" s="4" t="str">
        <f t="shared" ref="L5:L68" si="1">IF(D5=Supplier,E5,"")</f>
        <v/>
      </c>
      <c r="M5" s="4"/>
      <c r="N5" t="str">
        <v>Betamount</v>
      </c>
      <c r="O5" t="str">
        <v>Rail</v>
      </c>
    </row>
    <row r="6" spans="2:15" x14ac:dyDescent="0.2">
      <c r="B6" t="s">
        <v>381</v>
      </c>
      <c r="C6" t="s">
        <v>135</v>
      </c>
      <c r="D6" t="s">
        <v>238</v>
      </c>
      <c r="E6" s="1">
        <v>39.729999999999997</v>
      </c>
      <c r="F6" s="2">
        <v>93</v>
      </c>
      <c r="G6" s="2" t="s">
        <v>486</v>
      </c>
      <c r="H6" s="3">
        <v>21</v>
      </c>
      <c r="K6">
        <f t="shared" si="0"/>
        <v>1</v>
      </c>
      <c r="L6" s="4">
        <f t="shared" si="1"/>
        <v>39.729999999999997</v>
      </c>
      <c r="N6" t="str">
        <v>Deltapeak</v>
      </c>
      <c r="O6" t="str">
        <v>Truck</v>
      </c>
    </row>
    <row r="7" spans="2:15" x14ac:dyDescent="0.2">
      <c r="B7" t="s">
        <v>402</v>
      </c>
      <c r="C7" t="s">
        <v>155</v>
      </c>
      <c r="D7" t="s">
        <v>239</v>
      </c>
      <c r="E7" s="1">
        <v>2.76</v>
      </c>
      <c r="F7" s="2">
        <v>50</v>
      </c>
      <c r="G7" s="2" t="s">
        <v>485</v>
      </c>
      <c r="H7" s="3">
        <v>28</v>
      </c>
      <c r="K7">
        <f t="shared" si="0"/>
        <v>0</v>
      </c>
      <c r="L7" s="4" t="str">
        <f t="shared" si="1"/>
        <v/>
      </c>
      <c r="N7" t="str">
        <v>Epsilon-tec</v>
      </c>
      <c r="O7" t="str">
        <v>Optional</v>
      </c>
    </row>
    <row r="8" spans="2:15" x14ac:dyDescent="0.2">
      <c r="B8" t="s">
        <v>355</v>
      </c>
      <c r="C8" t="s">
        <v>111</v>
      </c>
      <c r="D8" t="s">
        <v>242</v>
      </c>
      <c r="E8" s="1">
        <v>124.98</v>
      </c>
      <c r="F8" s="2">
        <v>21</v>
      </c>
      <c r="G8" s="2" t="s">
        <v>486</v>
      </c>
      <c r="H8" s="3">
        <v>28</v>
      </c>
      <c r="K8">
        <f t="shared" si="0"/>
        <v>0</v>
      </c>
      <c r="L8" s="4" t="str">
        <f t="shared" si="1"/>
        <v/>
      </c>
      <c r="N8" t="str">
        <v>Gammarow</v>
      </c>
    </row>
    <row r="9" spans="2:15" x14ac:dyDescent="0.2">
      <c r="B9" t="s">
        <v>376</v>
      </c>
      <c r="C9" t="s">
        <v>130</v>
      </c>
      <c r="D9" t="s">
        <v>238</v>
      </c>
      <c r="E9" s="1">
        <v>31.82</v>
      </c>
      <c r="F9" s="2">
        <v>43</v>
      </c>
      <c r="G9" s="2" t="s">
        <v>484</v>
      </c>
      <c r="H9" s="3">
        <v>42</v>
      </c>
      <c r="K9">
        <f t="shared" si="0"/>
        <v>1</v>
      </c>
      <c r="L9" s="4">
        <f t="shared" si="1"/>
        <v>31.82</v>
      </c>
      <c r="N9" t="str">
        <v>Omegalife</v>
      </c>
    </row>
    <row r="10" spans="2:15" x14ac:dyDescent="0.2">
      <c r="B10" t="s">
        <v>312</v>
      </c>
      <c r="C10" t="s">
        <v>70</v>
      </c>
      <c r="D10" t="s">
        <v>242</v>
      </c>
      <c r="E10" s="1">
        <v>0.02</v>
      </c>
      <c r="F10" s="2">
        <v>92</v>
      </c>
      <c r="G10" s="2" t="s">
        <v>485</v>
      </c>
      <c r="H10" s="3">
        <v>28</v>
      </c>
      <c r="K10">
        <f t="shared" si="0"/>
        <v>0</v>
      </c>
      <c r="L10" s="4" t="str">
        <f t="shared" si="1"/>
        <v/>
      </c>
      <c r="N10" t="str">
        <v>Thetapower</v>
      </c>
    </row>
    <row r="11" spans="2:15" x14ac:dyDescent="0.2">
      <c r="B11" t="s">
        <v>438</v>
      </c>
      <c r="C11" t="s">
        <v>191</v>
      </c>
      <c r="D11" t="s">
        <v>239</v>
      </c>
      <c r="E11" s="1">
        <v>4.82</v>
      </c>
      <c r="F11" s="2">
        <v>40</v>
      </c>
      <c r="G11" s="2" t="s">
        <v>484</v>
      </c>
      <c r="H11" s="3">
        <v>28</v>
      </c>
      <c r="K11">
        <f t="shared" si="0"/>
        <v>0</v>
      </c>
      <c r="L11" s="4" t="str">
        <f t="shared" si="1"/>
        <v/>
      </c>
    </row>
    <row r="12" spans="2:15" x14ac:dyDescent="0.2">
      <c r="B12" t="s">
        <v>357</v>
      </c>
      <c r="C12" t="s">
        <v>113</v>
      </c>
      <c r="D12" t="s">
        <v>239</v>
      </c>
      <c r="E12" s="1">
        <v>0.31</v>
      </c>
      <c r="F12" s="2">
        <v>26</v>
      </c>
      <c r="G12" s="2" t="s">
        <v>484</v>
      </c>
      <c r="H12" s="3">
        <v>14</v>
      </c>
      <c r="K12">
        <f t="shared" si="0"/>
        <v>0</v>
      </c>
      <c r="L12" s="4" t="str">
        <f t="shared" si="1"/>
        <v/>
      </c>
    </row>
    <row r="13" spans="2:15" x14ac:dyDescent="0.2">
      <c r="B13" t="s">
        <v>479</v>
      </c>
      <c r="C13" t="s">
        <v>231</v>
      </c>
      <c r="D13" t="s">
        <v>241</v>
      </c>
      <c r="E13" s="1">
        <v>0.04</v>
      </c>
      <c r="F13" s="2">
        <v>68</v>
      </c>
      <c r="G13" s="2" t="s">
        <v>485</v>
      </c>
      <c r="H13" s="3">
        <v>21</v>
      </c>
      <c r="K13">
        <f t="shared" si="0"/>
        <v>0</v>
      </c>
      <c r="L13" s="4" t="str">
        <f t="shared" si="1"/>
        <v/>
      </c>
    </row>
    <row r="14" spans="2:15" x14ac:dyDescent="0.2">
      <c r="B14" t="s">
        <v>259</v>
      </c>
      <c r="C14" t="s">
        <v>17</v>
      </c>
      <c r="D14" t="s">
        <v>236</v>
      </c>
      <c r="E14" s="1">
        <v>0.2</v>
      </c>
      <c r="F14" s="2">
        <v>33</v>
      </c>
      <c r="G14" s="2" t="s">
        <v>484</v>
      </c>
      <c r="H14" s="3">
        <v>42</v>
      </c>
      <c r="K14">
        <f t="shared" si="0"/>
        <v>0</v>
      </c>
      <c r="L14" s="4" t="str">
        <f t="shared" si="1"/>
        <v/>
      </c>
    </row>
    <row r="15" spans="2:15" x14ac:dyDescent="0.2">
      <c r="B15" t="s">
        <v>282</v>
      </c>
      <c r="C15" t="s">
        <v>40</v>
      </c>
      <c r="D15" t="s">
        <v>238</v>
      </c>
      <c r="E15" s="1">
        <v>0.6</v>
      </c>
      <c r="F15" s="2">
        <v>32</v>
      </c>
      <c r="G15" s="2" t="s">
        <v>484</v>
      </c>
      <c r="H15" s="3">
        <v>28</v>
      </c>
      <c r="K15">
        <f t="shared" si="0"/>
        <v>1</v>
      </c>
      <c r="L15" s="4">
        <f t="shared" si="1"/>
        <v>0.6</v>
      </c>
    </row>
    <row r="16" spans="2:15" x14ac:dyDescent="0.2">
      <c r="B16" t="s">
        <v>297</v>
      </c>
      <c r="C16" t="s">
        <v>55</v>
      </c>
      <c r="D16" t="s">
        <v>236</v>
      </c>
      <c r="E16" s="1">
        <v>0.06</v>
      </c>
      <c r="F16" s="2">
        <v>187</v>
      </c>
      <c r="G16" s="2" t="s">
        <v>484</v>
      </c>
      <c r="H16" s="3">
        <v>14</v>
      </c>
      <c r="K16">
        <f t="shared" si="0"/>
        <v>0</v>
      </c>
      <c r="L16" s="4" t="str">
        <f t="shared" si="1"/>
        <v/>
      </c>
    </row>
    <row r="17" spans="2:12" x14ac:dyDescent="0.2">
      <c r="B17" t="s">
        <v>471</v>
      </c>
      <c r="C17" t="s">
        <v>223</v>
      </c>
      <c r="D17" t="s">
        <v>239</v>
      </c>
      <c r="E17" s="1">
        <v>0.12</v>
      </c>
      <c r="F17" s="2">
        <v>373</v>
      </c>
      <c r="G17" s="2" t="s">
        <v>487</v>
      </c>
      <c r="H17" s="3">
        <v>28</v>
      </c>
      <c r="K17">
        <f t="shared" si="0"/>
        <v>0</v>
      </c>
      <c r="L17" s="4" t="str">
        <f t="shared" si="1"/>
        <v/>
      </c>
    </row>
    <row r="18" spans="2:12" x14ac:dyDescent="0.2">
      <c r="B18" t="s">
        <v>263</v>
      </c>
      <c r="C18" t="s">
        <v>21</v>
      </c>
      <c r="D18" t="s">
        <v>238</v>
      </c>
      <c r="E18" s="1">
        <v>7.37</v>
      </c>
      <c r="F18" s="2">
        <v>39</v>
      </c>
      <c r="G18" s="2" t="s">
        <v>485</v>
      </c>
      <c r="H18" s="3">
        <v>42</v>
      </c>
      <c r="K18">
        <f t="shared" si="0"/>
        <v>1</v>
      </c>
      <c r="L18" s="4">
        <f t="shared" si="1"/>
        <v>7.37</v>
      </c>
    </row>
    <row r="19" spans="2:12" x14ac:dyDescent="0.2">
      <c r="B19" t="s">
        <v>289</v>
      </c>
      <c r="C19" t="s">
        <v>47</v>
      </c>
      <c r="D19" t="s">
        <v>237</v>
      </c>
      <c r="E19" s="1">
        <v>1.2</v>
      </c>
      <c r="F19" s="2">
        <v>55</v>
      </c>
      <c r="G19" s="2" t="s">
        <v>484</v>
      </c>
      <c r="H19" s="3">
        <v>56</v>
      </c>
      <c r="K19">
        <f t="shared" si="0"/>
        <v>0</v>
      </c>
      <c r="L19" s="4" t="str">
        <f t="shared" si="1"/>
        <v/>
      </c>
    </row>
    <row r="20" spans="2:12" x14ac:dyDescent="0.2">
      <c r="B20" t="s">
        <v>448</v>
      </c>
      <c r="C20" t="s">
        <v>201</v>
      </c>
      <c r="D20" t="s">
        <v>236</v>
      </c>
      <c r="E20" s="1">
        <v>0.02</v>
      </c>
      <c r="F20" s="2">
        <v>77</v>
      </c>
      <c r="G20" s="2" t="s">
        <v>486</v>
      </c>
      <c r="H20" s="3">
        <v>28</v>
      </c>
      <c r="K20">
        <f t="shared" si="0"/>
        <v>0</v>
      </c>
      <c r="L20" s="4" t="str">
        <f t="shared" si="1"/>
        <v/>
      </c>
    </row>
    <row r="21" spans="2:12" x14ac:dyDescent="0.2">
      <c r="B21" t="s">
        <v>369</v>
      </c>
      <c r="C21" t="s">
        <v>123</v>
      </c>
      <c r="D21" t="s">
        <v>240</v>
      </c>
      <c r="E21" s="1">
        <v>0</v>
      </c>
      <c r="F21" s="2">
        <v>41</v>
      </c>
      <c r="G21" s="2" t="s">
        <v>487</v>
      </c>
      <c r="H21" s="3">
        <v>21</v>
      </c>
      <c r="K21">
        <f t="shared" si="0"/>
        <v>0</v>
      </c>
      <c r="L21" s="4" t="str">
        <f t="shared" si="1"/>
        <v/>
      </c>
    </row>
    <row r="22" spans="2:12" x14ac:dyDescent="0.2">
      <c r="B22" t="s">
        <v>316</v>
      </c>
      <c r="C22" t="s">
        <v>74</v>
      </c>
      <c r="D22" t="s">
        <v>239</v>
      </c>
      <c r="E22" s="3">
        <v>0.38</v>
      </c>
      <c r="F22" s="2">
        <v>48</v>
      </c>
      <c r="G22" s="2" t="s">
        <v>485</v>
      </c>
      <c r="H22" s="3">
        <v>42</v>
      </c>
      <c r="K22">
        <f t="shared" si="0"/>
        <v>0</v>
      </c>
      <c r="L22" s="4" t="str">
        <f t="shared" si="1"/>
        <v/>
      </c>
    </row>
    <row r="23" spans="2:12" x14ac:dyDescent="0.2">
      <c r="B23" t="s">
        <v>266</v>
      </c>
      <c r="C23" t="s">
        <v>24</v>
      </c>
      <c r="D23" t="s">
        <v>237</v>
      </c>
      <c r="E23" s="1">
        <v>0.03</v>
      </c>
      <c r="F23" s="2">
        <v>112</v>
      </c>
      <c r="G23" s="2" t="s">
        <v>486</v>
      </c>
      <c r="H23" s="3">
        <v>14</v>
      </c>
      <c r="K23">
        <f t="shared" si="0"/>
        <v>0</v>
      </c>
      <c r="L23" s="4" t="str">
        <f t="shared" si="1"/>
        <v/>
      </c>
    </row>
    <row r="24" spans="2:12" x14ac:dyDescent="0.2">
      <c r="B24" t="s">
        <v>418</v>
      </c>
      <c r="C24" t="s">
        <v>171</v>
      </c>
      <c r="D24" t="s">
        <v>239</v>
      </c>
      <c r="E24" s="1">
        <v>0.06</v>
      </c>
      <c r="F24" s="2">
        <v>26</v>
      </c>
      <c r="G24" s="2" t="s">
        <v>484</v>
      </c>
      <c r="H24" s="3">
        <v>21</v>
      </c>
      <c r="K24">
        <f t="shared" si="0"/>
        <v>0</v>
      </c>
      <c r="L24" s="4" t="str">
        <f t="shared" si="1"/>
        <v/>
      </c>
    </row>
    <row r="25" spans="2:12" x14ac:dyDescent="0.2">
      <c r="B25" t="s">
        <v>245</v>
      </c>
      <c r="C25" t="s">
        <v>3</v>
      </c>
      <c r="D25" t="s">
        <v>240</v>
      </c>
      <c r="E25" s="1">
        <v>8.86</v>
      </c>
      <c r="F25" s="2">
        <v>48</v>
      </c>
      <c r="G25" s="2" t="s">
        <v>487</v>
      </c>
      <c r="H25" s="3">
        <v>28</v>
      </c>
      <c r="K25">
        <f t="shared" si="0"/>
        <v>0</v>
      </c>
      <c r="L25" s="4" t="str">
        <f t="shared" si="1"/>
        <v/>
      </c>
    </row>
    <row r="26" spans="2:12" x14ac:dyDescent="0.2">
      <c r="B26" t="s">
        <v>354</v>
      </c>
      <c r="C26" t="s">
        <v>110</v>
      </c>
      <c r="D26" t="s">
        <v>242</v>
      </c>
      <c r="E26" s="1">
        <v>0.01</v>
      </c>
      <c r="F26" s="2">
        <v>134</v>
      </c>
      <c r="G26" s="2" t="s">
        <v>485</v>
      </c>
      <c r="H26" s="3">
        <v>28</v>
      </c>
      <c r="K26">
        <f t="shared" si="0"/>
        <v>0</v>
      </c>
      <c r="L26" s="4" t="str">
        <f t="shared" si="1"/>
        <v/>
      </c>
    </row>
    <row r="27" spans="2:12" x14ac:dyDescent="0.2">
      <c r="B27" t="s">
        <v>343</v>
      </c>
      <c r="C27" t="s">
        <v>100</v>
      </c>
      <c r="D27" t="s">
        <v>237</v>
      </c>
      <c r="E27" s="1">
        <v>0.01</v>
      </c>
      <c r="F27" s="2">
        <v>39</v>
      </c>
      <c r="G27" s="2" t="s">
        <v>487</v>
      </c>
      <c r="H27" s="3">
        <v>28</v>
      </c>
      <c r="K27">
        <f t="shared" si="0"/>
        <v>0</v>
      </c>
      <c r="L27" s="4" t="str">
        <f t="shared" si="1"/>
        <v/>
      </c>
    </row>
    <row r="28" spans="2:12" x14ac:dyDescent="0.2">
      <c r="B28" t="s">
        <v>398</v>
      </c>
      <c r="C28" t="s">
        <v>152</v>
      </c>
      <c r="D28" t="s">
        <v>236</v>
      </c>
      <c r="E28" s="1">
        <v>0.23</v>
      </c>
      <c r="F28" s="2">
        <v>79</v>
      </c>
      <c r="G28" s="2" t="s">
        <v>484</v>
      </c>
      <c r="H28" s="3">
        <v>28</v>
      </c>
      <c r="K28">
        <f t="shared" si="0"/>
        <v>0</v>
      </c>
      <c r="L28" s="4" t="str">
        <f t="shared" si="1"/>
        <v/>
      </c>
    </row>
    <row r="29" spans="2:12" x14ac:dyDescent="0.2">
      <c r="B29" t="s">
        <v>397</v>
      </c>
      <c r="C29" t="s">
        <v>151</v>
      </c>
      <c r="D29" t="s">
        <v>242</v>
      </c>
      <c r="E29" s="3">
        <v>2.2599999999999998</v>
      </c>
      <c r="F29" s="2">
        <v>84</v>
      </c>
      <c r="G29" s="2" t="s">
        <v>484</v>
      </c>
      <c r="H29" s="3">
        <v>28</v>
      </c>
      <c r="K29">
        <f t="shared" si="0"/>
        <v>0</v>
      </c>
      <c r="L29" s="4" t="str">
        <f t="shared" si="1"/>
        <v/>
      </c>
    </row>
    <row r="30" spans="2:12" x14ac:dyDescent="0.2">
      <c r="B30" t="s">
        <v>287</v>
      </c>
      <c r="C30" t="s">
        <v>45</v>
      </c>
      <c r="D30" t="s">
        <v>237</v>
      </c>
      <c r="E30" s="1">
        <v>0.06</v>
      </c>
      <c r="F30" s="2">
        <v>22</v>
      </c>
      <c r="G30" s="2" t="s">
        <v>486</v>
      </c>
      <c r="H30" s="3">
        <v>14</v>
      </c>
      <c r="K30">
        <f t="shared" si="0"/>
        <v>0</v>
      </c>
      <c r="L30" s="4" t="str">
        <f t="shared" si="1"/>
        <v/>
      </c>
    </row>
    <row r="31" spans="2:12" x14ac:dyDescent="0.2">
      <c r="B31" t="s">
        <v>262</v>
      </c>
      <c r="C31" t="s">
        <v>20</v>
      </c>
      <c r="D31" t="s">
        <v>241</v>
      </c>
      <c r="E31" s="1">
        <v>0.02</v>
      </c>
      <c r="F31" s="2">
        <v>43</v>
      </c>
      <c r="G31" s="2" t="s">
        <v>484</v>
      </c>
      <c r="H31" s="3">
        <v>42</v>
      </c>
      <c r="K31">
        <f t="shared" si="0"/>
        <v>0</v>
      </c>
      <c r="L31" s="4" t="str">
        <f t="shared" si="1"/>
        <v/>
      </c>
    </row>
    <row r="32" spans="2:12" x14ac:dyDescent="0.2">
      <c r="B32" t="s">
        <v>475</v>
      </c>
      <c r="C32" t="s">
        <v>227</v>
      </c>
      <c r="D32" t="s">
        <v>236</v>
      </c>
      <c r="E32" s="1">
        <v>5.45</v>
      </c>
      <c r="F32" s="2">
        <v>15669</v>
      </c>
      <c r="G32" s="2" t="s">
        <v>486</v>
      </c>
      <c r="H32" s="3">
        <v>133</v>
      </c>
      <c r="K32">
        <f t="shared" si="0"/>
        <v>0</v>
      </c>
      <c r="L32" s="4" t="str">
        <f t="shared" si="1"/>
        <v/>
      </c>
    </row>
    <row r="33" spans="2:12" x14ac:dyDescent="0.2">
      <c r="B33" t="s">
        <v>356</v>
      </c>
      <c r="C33" t="s">
        <v>112</v>
      </c>
      <c r="D33" t="s">
        <v>236</v>
      </c>
      <c r="E33" s="3">
        <v>1</v>
      </c>
      <c r="F33" s="2">
        <v>26</v>
      </c>
      <c r="G33" s="2" t="s">
        <v>485</v>
      </c>
      <c r="H33" s="3">
        <v>14</v>
      </c>
      <c r="K33">
        <f t="shared" si="0"/>
        <v>0</v>
      </c>
      <c r="L33" s="4" t="str">
        <f t="shared" si="1"/>
        <v/>
      </c>
    </row>
    <row r="34" spans="2:12" x14ac:dyDescent="0.2">
      <c r="B34" t="s">
        <v>335</v>
      </c>
      <c r="C34" t="s">
        <v>93</v>
      </c>
      <c r="D34" t="s">
        <v>239</v>
      </c>
      <c r="E34" s="1">
        <v>41.74</v>
      </c>
      <c r="F34" s="2">
        <v>82</v>
      </c>
      <c r="G34" s="2" t="s">
        <v>485</v>
      </c>
      <c r="H34" s="3">
        <v>91</v>
      </c>
      <c r="K34">
        <f t="shared" si="0"/>
        <v>0</v>
      </c>
      <c r="L34" s="4" t="str">
        <f t="shared" si="1"/>
        <v/>
      </c>
    </row>
    <row r="35" spans="2:12" x14ac:dyDescent="0.2">
      <c r="B35" t="s">
        <v>453</v>
      </c>
      <c r="C35" t="s">
        <v>205</v>
      </c>
      <c r="D35" t="s">
        <v>240</v>
      </c>
      <c r="E35" s="1">
        <v>5.48</v>
      </c>
      <c r="F35" s="2">
        <v>47</v>
      </c>
      <c r="G35" s="2" t="s">
        <v>486</v>
      </c>
      <c r="H35" s="3">
        <v>14</v>
      </c>
      <c r="K35">
        <f t="shared" si="0"/>
        <v>0</v>
      </c>
      <c r="L35" s="4" t="str">
        <f t="shared" si="1"/>
        <v/>
      </c>
    </row>
    <row r="36" spans="2:12" x14ac:dyDescent="0.2">
      <c r="B36" t="s">
        <v>315</v>
      </c>
      <c r="C36" t="s">
        <v>73</v>
      </c>
      <c r="D36" t="s">
        <v>237</v>
      </c>
      <c r="E36" s="1">
        <v>25.74</v>
      </c>
      <c r="F36" s="2">
        <v>66</v>
      </c>
      <c r="G36" s="2" t="s">
        <v>485</v>
      </c>
      <c r="H36" s="3">
        <v>112</v>
      </c>
      <c r="K36">
        <f t="shared" si="0"/>
        <v>0</v>
      </c>
      <c r="L36" s="4" t="str">
        <f t="shared" si="1"/>
        <v/>
      </c>
    </row>
    <row r="37" spans="2:12" x14ac:dyDescent="0.2">
      <c r="B37" t="s">
        <v>401</v>
      </c>
      <c r="C37" t="s">
        <v>155</v>
      </c>
      <c r="D37" t="s">
        <v>242</v>
      </c>
      <c r="E37" s="1">
        <v>3.6</v>
      </c>
      <c r="F37" s="2">
        <v>8280</v>
      </c>
      <c r="G37" s="2" t="s">
        <v>487</v>
      </c>
      <c r="H37" s="3">
        <v>140</v>
      </c>
      <c r="K37">
        <f t="shared" si="0"/>
        <v>0</v>
      </c>
      <c r="L37" s="4" t="str">
        <f t="shared" si="1"/>
        <v/>
      </c>
    </row>
    <row r="38" spans="2:12" x14ac:dyDescent="0.2">
      <c r="B38" t="s">
        <v>386</v>
      </c>
      <c r="C38" t="s">
        <v>140</v>
      </c>
      <c r="D38" t="s">
        <v>242</v>
      </c>
      <c r="E38" s="1">
        <v>0.85</v>
      </c>
      <c r="F38" s="2">
        <v>58</v>
      </c>
      <c r="G38" s="2" t="s">
        <v>484</v>
      </c>
      <c r="H38" s="3">
        <v>84</v>
      </c>
      <c r="K38">
        <f t="shared" si="0"/>
        <v>0</v>
      </c>
      <c r="L38" s="4" t="str">
        <f t="shared" si="1"/>
        <v/>
      </c>
    </row>
    <row r="39" spans="2:12" x14ac:dyDescent="0.2">
      <c r="B39" t="s">
        <v>360</v>
      </c>
      <c r="C39" t="s">
        <v>115</v>
      </c>
      <c r="D39" t="s">
        <v>238</v>
      </c>
      <c r="E39" s="1">
        <v>0.06</v>
      </c>
      <c r="F39" s="2">
        <v>124</v>
      </c>
      <c r="G39" s="2" t="s">
        <v>485</v>
      </c>
      <c r="H39" s="3">
        <v>28</v>
      </c>
      <c r="K39">
        <f t="shared" si="0"/>
        <v>1</v>
      </c>
      <c r="L39" s="4">
        <f t="shared" si="1"/>
        <v>0.06</v>
      </c>
    </row>
    <row r="40" spans="2:12" x14ac:dyDescent="0.2">
      <c r="B40" t="s">
        <v>466</v>
      </c>
      <c r="C40" t="s">
        <v>218</v>
      </c>
      <c r="D40" t="s">
        <v>238</v>
      </c>
      <c r="E40" s="1">
        <v>6.88</v>
      </c>
      <c r="F40" s="2">
        <v>68</v>
      </c>
      <c r="G40" s="2" t="s">
        <v>486</v>
      </c>
      <c r="H40" s="3">
        <v>21</v>
      </c>
      <c r="K40">
        <f t="shared" si="0"/>
        <v>1</v>
      </c>
      <c r="L40" s="4">
        <f t="shared" si="1"/>
        <v>6.88</v>
      </c>
    </row>
    <row r="41" spans="2:12" x14ac:dyDescent="0.2">
      <c r="B41" t="s">
        <v>374</v>
      </c>
      <c r="C41" t="s">
        <v>128</v>
      </c>
      <c r="D41" t="s">
        <v>238</v>
      </c>
      <c r="E41" s="1">
        <v>0.09</v>
      </c>
      <c r="F41" s="2">
        <v>34</v>
      </c>
      <c r="G41" s="2" t="s">
        <v>486</v>
      </c>
      <c r="H41" s="3">
        <v>14</v>
      </c>
      <c r="K41">
        <f t="shared" si="0"/>
        <v>1</v>
      </c>
      <c r="L41" s="4">
        <f t="shared" si="1"/>
        <v>0.09</v>
      </c>
    </row>
    <row r="42" spans="2:12" x14ac:dyDescent="0.2">
      <c r="B42" t="s">
        <v>393</v>
      </c>
      <c r="C42" t="s">
        <v>147</v>
      </c>
      <c r="D42" t="s">
        <v>238</v>
      </c>
      <c r="E42" s="1">
        <v>0.13</v>
      </c>
      <c r="F42" s="2">
        <v>81</v>
      </c>
      <c r="G42" s="2" t="s">
        <v>484</v>
      </c>
      <c r="H42" s="3">
        <v>28</v>
      </c>
      <c r="K42">
        <f t="shared" si="0"/>
        <v>1</v>
      </c>
      <c r="L42" s="4">
        <f t="shared" si="1"/>
        <v>0.13</v>
      </c>
    </row>
    <row r="43" spans="2:12" x14ac:dyDescent="0.2">
      <c r="B43" t="s">
        <v>481</v>
      </c>
      <c r="C43" t="s">
        <v>233</v>
      </c>
      <c r="D43" t="s">
        <v>239</v>
      </c>
      <c r="E43" s="1">
        <v>4.97</v>
      </c>
      <c r="F43" s="2">
        <v>129</v>
      </c>
      <c r="G43" s="2" t="s">
        <v>485</v>
      </c>
      <c r="H43" s="3">
        <v>28</v>
      </c>
      <c r="K43">
        <f t="shared" si="0"/>
        <v>0</v>
      </c>
      <c r="L43" s="4" t="str">
        <f t="shared" si="1"/>
        <v/>
      </c>
    </row>
    <row r="44" spans="2:12" x14ac:dyDescent="0.2">
      <c r="B44" t="s">
        <v>296</v>
      </c>
      <c r="C44" t="s">
        <v>54</v>
      </c>
      <c r="D44" t="s">
        <v>238</v>
      </c>
      <c r="E44" s="1">
        <v>0.1</v>
      </c>
      <c r="F44" s="2">
        <v>382</v>
      </c>
      <c r="G44" s="2" t="s">
        <v>485</v>
      </c>
      <c r="H44" s="3">
        <v>14</v>
      </c>
      <c r="K44">
        <f t="shared" si="0"/>
        <v>1</v>
      </c>
      <c r="L44" s="4">
        <f t="shared" si="1"/>
        <v>0.1</v>
      </c>
    </row>
    <row r="45" spans="2:12" x14ac:dyDescent="0.2">
      <c r="B45" t="s">
        <v>253</v>
      </c>
      <c r="C45" t="s">
        <v>11</v>
      </c>
      <c r="D45" t="s">
        <v>239</v>
      </c>
      <c r="E45" s="1">
        <v>16.239999999999998</v>
      </c>
      <c r="F45" s="2">
        <v>48</v>
      </c>
      <c r="G45" s="2" t="s">
        <v>485</v>
      </c>
      <c r="H45" s="3">
        <v>63</v>
      </c>
      <c r="K45">
        <f t="shared" si="0"/>
        <v>0</v>
      </c>
      <c r="L45" s="4" t="str">
        <f t="shared" si="1"/>
        <v/>
      </c>
    </row>
    <row r="46" spans="2:12" x14ac:dyDescent="0.2">
      <c r="B46" t="s">
        <v>444</v>
      </c>
      <c r="C46" t="s">
        <v>197</v>
      </c>
      <c r="D46" t="s">
        <v>236</v>
      </c>
      <c r="E46" s="1">
        <v>10.36</v>
      </c>
      <c r="F46" s="2">
        <v>15</v>
      </c>
      <c r="G46" s="2" t="s">
        <v>484</v>
      </c>
      <c r="H46" s="3">
        <v>7</v>
      </c>
      <c r="K46">
        <f t="shared" si="0"/>
        <v>0</v>
      </c>
      <c r="L46" s="4" t="str">
        <f t="shared" si="1"/>
        <v/>
      </c>
    </row>
    <row r="47" spans="2:12" x14ac:dyDescent="0.2">
      <c r="B47" t="s">
        <v>291</v>
      </c>
      <c r="C47" t="s">
        <v>49</v>
      </c>
      <c r="D47" t="s">
        <v>239</v>
      </c>
      <c r="E47" s="1">
        <v>0.38</v>
      </c>
      <c r="F47" s="2">
        <v>214</v>
      </c>
      <c r="G47" s="2" t="s">
        <v>487</v>
      </c>
      <c r="H47" s="3">
        <v>42</v>
      </c>
      <c r="K47">
        <f t="shared" si="0"/>
        <v>0</v>
      </c>
      <c r="L47" s="4" t="str">
        <f t="shared" si="1"/>
        <v/>
      </c>
    </row>
    <row r="48" spans="2:12" x14ac:dyDescent="0.2">
      <c r="B48" t="s">
        <v>292</v>
      </c>
      <c r="C48" t="s">
        <v>50</v>
      </c>
      <c r="D48" t="s">
        <v>240</v>
      </c>
      <c r="E48" s="1">
        <v>0.96</v>
      </c>
      <c r="F48" s="2">
        <v>23</v>
      </c>
      <c r="G48" s="2" t="s">
        <v>487</v>
      </c>
      <c r="H48" s="3">
        <v>14</v>
      </c>
      <c r="K48">
        <f t="shared" si="0"/>
        <v>0</v>
      </c>
      <c r="L48" s="4" t="str">
        <f t="shared" si="1"/>
        <v/>
      </c>
    </row>
    <row r="49" spans="2:12" x14ac:dyDescent="0.2">
      <c r="B49" t="s">
        <v>298</v>
      </c>
      <c r="C49" t="s">
        <v>56</v>
      </c>
      <c r="D49" t="s">
        <v>236</v>
      </c>
      <c r="E49" s="1">
        <v>7.0000000000000007E-2</v>
      </c>
      <c r="F49" s="2">
        <v>35</v>
      </c>
      <c r="G49" s="2" t="s">
        <v>484</v>
      </c>
      <c r="H49" s="3">
        <v>42</v>
      </c>
      <c r="K49">
        <f t="shared" si="0"/>
        <v>0</v>
      </c>
      <c r="L49" s="4" t="str">
        <f t="shared" si="1"/>
        <v/>
      </c>
    </row>
    <row r="50" spans="2:12" x14ac:dyDescent="0.2">
      <c r="B50" t="s">
        <v>395</v>
      </c>
      <c r="C50" t="s">
        <v>149</v>
      </c>
      <c r="D50" t="s">
        <v>238</v>
      </c>
      <c r="E50" s="1">
        <v>0.7</v>
      </c>
      <c r="F50" s="2">
        <v>55</v>
      </c>
      <c r="G50" s="2" t="s">
        <v>484</v>
      </c>
      <c r="H50" s="3">
        <v>63</v>
      </c>
      <c r="K50">
        <f t="shared" si="0"/>
        <v>1</v>
      </c>
      <c r="L50" s="4">
        <f t="shared" si="1"/>
        <v>0.7</v>
      </c>
    </row>
    <row r="51" spans="2:12" x14ac:dyDescent="0.2">
      <c r="B51" t="s">
        <v>283</v>
      </c>
      <c r="C51" t="s">
        <v>41</v>
      </c>
      <c r="D51" t="s">
        <v>236</v>
      </c>
      <c r="E51" s="1">
        <v>2.44</v>
      </c>
      <c r="F51" s="2">
        <v>32</v>
      </c>
      <c r="G51" s="2" t="s">
        <v>484</v>
      </c>
      <c r="H51" s="3">
        <v>28</v>
      </c>
      <c r="K51">
        <f t="shared" si="0"/>
        <v>0</v>
      </c>
      <c r="L51" s="4" t="str">
        <f t="shared" si="1"/>
        <v/>
      </c>
    </row>
    <row r="52" spans="2:12" x14ac:dyDescent="0.2">
      <c r="B52" t="s">
        <v>359</v>
      </c>
      <c r="C52" t="s">
        <v>114</v>
      </c>
      <c r="D52" t="s">
        <v>238</v>
      </c>
      <c r="E52" s="1">
        <v>2.99</v>
      </c>
      <c r="F52" s="2">
        <v>33</v>
      </c>
      <c r="G52" s="2" t="s">
        <v>485</v>
      </c>
      <c r="H52" s="3">
        <v>21</v>
      </c>
      <c r="K52">
        <f t="shared" si="0"/>
        <v>1</v>
      </c>
      <c r="L52" s="4">
        <f t="shared" si="1"/>
        <v>2.99</v>
      </c>
    </row>
    <row r="53" spans="2:12" x14ac:dyDescent="0.2">
      <c r="B53" t="s">
        <v>339</v>
      </c>
      <c r="C53" t="s">
        <v>64</v>
      </c>
      <c r="D53" t="s">
        <v>236</v>
      </c>
      <c r="E53" s="1">
        <v>0.3</v>
      </c>
      <c r="F53" s="2">
        <v>60</v>
      </c>
      <c r="G53" s="2" t="s">
        <v>486</v>
      </c>
      <c r="H53" s="3">
        <v>56</v>
      </c>
      <c r="K53">
        <f t="shared" si="0"/>
        <v>0</v>
      </c>
      <c r="L53" s="4" t="str">
        <f t="shared" si="1"/>
        <v/>
      </c>
    </row>
    <row r="54" spans="2:12" x14ac:dyDescent="0.2">
      <c r="B54" t="s">
        <v>275</v>
      </c>
      <c r="C54" t="s">
        <v>33</v>
      </c>
      <c r="D54" t="s">
        <v>237</v>
      </c>
      <c r="E54" s="1">
        <v>2.81</v>
      </c>
      <c r="F54" s="2">
        <v>66</v>
      </c>
      <c r="G54" s="2" t="s">
        <v>484</v>
      </c>
      <c r="H54" s="3">
        <v>28</v>
      </c>
      <c r="K54">
        <f t="shared" si="0"/>
        <v>0</v>
      </c>
      <c r="L54" s="4" t="str">
        <f t="shared" si="1"/>
        <v/>
      </c>
    </row>
    <row r="55" spans="2:12" x14ac:dyDescent="0.2">
      <c r="B55" t="s">
        <v>320</v>
      </c>
      <c r="C55" t="s">
        <v>78</v>
      </c>
      <c r="D55" t="s">
        <v>241</v>
      </c>
      <c r="E55" s="1">
        <v>0.96</v>
      </c>
      <c r="F55" s="2">
        <v>60</v>
      </c>
      <c r="G55" s="2" t="s">
        <v>485</v>
      </c>
      <c r="H55" s="3">
        <v>28</v>
      </c>
      <c r="K55">
        <f t="shared" si="0"/>
        <v>0</v>
      </c>
      <c r="L55" s="4" t="str">
        <f t="shared" si="1"/>
        <v/>
      </c>
    </row>
    <row r="56" spans="2:12" x14ac:dyDescent="0.2">
      <c r="B56" t="s">
        <v>452</v>
      </c>
      <c r="C56" t="s">
        <v>176</v>
      </c>
      <c r="D56" t="s">
        <v>237</v>
      </c>
      <c r="E56" s="1">
        <v>10.8</v>
      </c>
      <c r="F56" s="2">
        <v>97</v>
      </c>
      <c r="G56" s="2" t="s">
        <v>487</v>
      </c>
      <c r="H56" s="3">
        <v>28</v>
      </c>
      <c r="K56">
        <f t="shared" si="0"/>
        <v>0</v>
      </c>
      <c r="L56" s="4" t="str">
        <f t="shared" si="1"/>
        <v/>
      </c>
    </row>
    <row r="57" spans="2:12" x14ac:dyDescent="0.2">
      <c r="B57" t="s">
        <v>311</v>
      </c>
      <c r="C57" t="s">
        <v>69</v>
      </c>
      <c r="D57" t="s">
        <v>242</v>
      </c>
      <c r="E57" s="1">
        <v>3.3</v>
      </c>
      <c r="F57" s="2">
        <v>115</v>
      </c>
      <c r="G57" s="2" t="s">
        <v>485</v>
      </c>
      <c r="H57" s="3">
        <v>42</v>
      </c>
      <c r="K57">
        <f t="shared" si="0"/>
        <v>0</v>
      </c>
      <c r="L57" s="4" t="str">
        <f t="shared" si="1"/>
        <v/>
      </c>
    </row>
    <row r="58" spans="2:12" x14ac:dyDescent="0.2">
      <c r="B58" t="s">
        <v>270</v>
      </c>
      <c r="C58" t="s">
        <v>28</v>
      </c>
      <c r="D58" t="s">
        <v>236</v>
      </c>
      <c r="E58" s="1">
        <v>0.92</v>
      </c>
      <c r="F58" s="2">
        <v>62</v>
      </c>
      <c r="G58" s="2" t="s">
        <v>486</v>
      </c>
      <c r="H58" s="3">
        <v>21</v>
      </c>
      <c r="K58">
        <f t="shared" si="0"/>
        <v>0</v>
      </c>
      <c r="L58" s="4" t="str">
        <f t="shared" si="1"/>
        <v/>
      </c>
    </row>
    <row r="59" spans="2:12" x14ac:dyDescent="0.2">
      <c r="B59" t="s">
        <v>338</v>
      </c>
      <c r="C59" t="s">
        <v>96</v>
      </c>
      <c r="D59" t="s">
        <v>242</v>
      </c>
      <c r="E59" s="1">
        <v>13.32</v>
      </c>
      <c r="F59" s="2">
        <v>19</v>
      </c>
      <c r="G59" s="2" t="s">
        <v>484</v>
      </c>
      <c r="H59" s="3">
        <v>42</v>
      </c>
      <c r="K59">
        <f t="shared" si="0"/>
        <v>0</v>
      </c>
      <c r="L59" s="4" t="str">
        <f t="shared" si="1"/>
        <v/>
      </c>
    </row>
    <row r="60" spans="2:12" x14ac:dyDescent="0.2">
      <c r="B60" t="s">
        <v>447</v>
      </c>
      <c r="C60" t="s">
        <v>200</v>
      </c>
      <c r="D60" t="s">
        <v>239</v>
      </c>
      <c r="E60" s="1">
        <v>13.9</v>
      </c>
      <c r="F60" s="2">
        <v>38</v>
      </c>
      <c r="G60" s="2" t="s">
        <v>487</v>
      </c>
      <c r="H60" s="3">
        <v>28</v>
      </c>
      <c r="K60">
        <f t="shared" si="0"/>
        <v>0</v>
      </c>
      <c r="L60" s="4" t="str">
        <f t="shared" si="1"/>
        <v/>
      </c>
    </row>
    <row r="61" spans="2:12" x14ac:dyDescent="0.2">
      <c r="B61" t="s">
        <v>472</v>
      </c>
      <c r="C61" t="s">
        <v>224</v>
      </c>
      <c r="D61" t="s">
        <v>239</v>
      </c>
      <c r="E61" s="1">
        <v>0.02</v>
      </c>
      <c r="F61" s="2">
        <v>42</v>
      </c>
      <c r="G61" s="2" t="s">
        <v>485</v>
      </c>
      <c r="H61" s="3">
        <v>14</v>
      </c>
      <c r="K61">
        <f t="shared" si="0"/>
        <v>0</v>
      </c>
      <c r="L61" s="4" t="str">
        <f t="shared" si="1"/>
        <v/>
      </c>
    </row>
    <row r="62" spans="2:12" x14ac:dyDescent="0.2">
      <c r="B62" t="s">
        <v>334</v>
      </c>
      <c r="C62" t="s">
        <v>92</v>
      </c>
      <c r="D62" t="s">
        <v>237</v>
      </c>
      <c r="E62" s="3">
        <v>83.42</v>
      </c>
      <c r="F62" s="2">
        <v>39</v>
      </c>
      <c r="G62" s="2" t="s">
        <v>484</v>
      </c>
      <c r="H62" s="3">
        <v>21</v>
      </c>
      <c r="K62">
        <f t="shared" si="0"/>
        <v>0</v>
      </c>
      <c r="L62" s="4" t="str">
        <f t="shared" si="1"/>
        <v/>
      </c>
    </row>
    <row r="63" spans="2:12" x14ac:dyDescent="0.2">
      <c r="B63" t="s">
        <v>430</v>
      </c>
      <c r="C63" t="s">
        <v>183</v>
      </c>
      <c r="D63" t="s">
        <v>240</v>
      </c>
      <c r="E63" s="1">
        <v>0.13</v>
      </c>
      <c r="F63" s="2">
        <v>4512</v>
      </c>
      <c r="G63" s="2" t="s">
        <v>487</v>
      </c>
      <c r="H63" s="3">
        <v>98</v>
      </c>
      <c r="K63">
        <f t="shared" si="0"/>
        <v>0</v>
      </c>
      <c r="L63" s="4" t="str">
        <f t="shared" si="1"/>
        <v/>
      </c>
    </row>
    <row r="64" spans="2:12" x14ac:dyDescent="0.2">
      <c r="B64" t="s">
        <v>299</v>
      </c>
      <c r="C64" t="s">
        <v>57</v>
      </c>
      <c r="D64" t="s">
        <v>239</v>
      </c>
      <c r="E64" s="1">
        <v>0.1</v>
      </c>
      <c r="F64" s="2">
        <v>35</v>
      </c>
      <c r="G64" s="2" t="s">
        <v>487</v>
      </c>
      <c r="H64" s="3">
        <v>56</v>
      </c>
      <c r="K64">
        <f t="shared" si="0"/>
        <v>0</v>
      </c>
      <c r="L64" s="4" t="str">
        <f t="shared" si="1"/>
        <v/>
      </c>
    </row>
    <row r="65" spans="2:12" x14ac:dyDescent="0.2">
      <c r="B65" t="s">
        <v>458</v>
      </c>
      <c r="C65" t="s">
        <v>210</v>
      </c>
      <c r="D65" t="s">
        <v>241</v>
      </c>
      <c r="E65" s="1">
        <v>0.1</v>
      </c>
      <c r="F65" s="2">
        <v>1931</v>
      </c>
      <c r="G65" s="2" t="s">
        <v>485</v>
      </c>
      <c r="H65" s="3">
        <v>14</v>
      </c>
      <c r="K65">
        <f t="shared" si="0"/>
        <v>0</v>
      </c>
      <c r="L65" s="4" t="str">
        <f t="shared" si="1"/>
        <v/>
      </c>
    </row>
    <row r="66" spans="2:12" x14ac:dyDescent="0.2">
      <c r="B66" t="s">
        <v>300</v>
      </c>
      <c r="C66" t="s">
        <v>58</v>
      </c>
      <c r="D66" t="s">
        <v>242</v>
      </c>
      <c r="E66" s="1">
        <v>12.06</v>
      </c>
      <c r="F66" s="2">
        <v>48</v>
      </c>
      <c r="G66" s="2" t="s">
        <v>486</v>
      </c>
      <c r="H66" s="3">
        <v>28</v>
      </c>
      <c r="K66">
        <f t="shared" si="0"/>
        <v>0</v>
      </c>
      <c r="L66" s="4" t="str">
        <f t="shared" si="1"/>
        <v/>
      </c>
    </row>
    <row r="67" spans="2:12" x14ac:dyDescent="0.2">
      <c r="B67" t="s">
        <v>414</v>
      </c>
      <c r="C67" t="s">
        <v>167</v>
      </c>
      <c r="D67" t="s">
        <v>239</v>
      </c>
      <c r="E67" s="1">
        <v>89.47</v>
      </c>
      <c r="F67" s="2">
        <v>20</v>
      </c>
      <c r="G67" s="2" t="s">
        <v>487</v>
      </c>
      <c r="H67" s="3">
        <v>14</v>
      </c>
      <c r="K67">
        <f t="shared" si="0"/>
        <v>0</v>
      </c>
      <c r="L67" s="4" t="str">
        <f t="shared" si="1"/>
        <v/>
      </c>
    </row>
    <row r="68" spans="2:12" x14ac:dyDescent="0.2">
      <c r="B68" t="s">
        <v>329</v>
      </c>
      <c r="C68" t="s">
        <v>87</v>
      </c>
      <c r="D68" t="s">
        <v>239</v>
      </c>
      <c r="E68" s="1">
        <v>1.0900000000000001</v>
      </c>
      <c r="F68" s="2">
        <v>34</v>
      </c>
      <c r="G68" s="2" t="s">
        <v>484</v>
      </c>
      <c r="H68" s="3">
        <v>21</v>
      </c>
      <c r="K68">
        <f t="shared" si="0"/>
        <v>0</v>
      </c>
      <c r="L68" s="4" t="str">
        <f t="shared" si="1"/>
        <v/>
      </c>
    </row>
    <row r="69" spans="2:12" x14ac:dyDescent="0.2">
      <c r="B69" t="s">
        <v>249</v>
      </c>
      <c r="C69" t="s">
        <v>7</v>
      </c>
      <c r="D69" t="s">
        <v>240</v>
      </c>
      <c r="E69" s="1">
        <v>3.07</v>
      </c>
      <c r="F69" s="2">
        <v>110</v>
      </c>
      <c r="G69" s="2" t="s">
        <v>484</v>
      </c>
      <c r="H69" s="3">
        <v>42</v>
      </c>
      <c r="K69">
        <f t="shared" ref="K69:K132" si="2">IF(D69=Supplier,1,0)</f>
        <v>0</v>
      </c>
      <c r="L69" s="4" t="str">
        <f t="shared" ref="L69:L132" si="3">IF(D69=Supplier,E69,"")</f>
        <v/>
      </c>
    </row>
    <row r="70" spans="2:12" x14ac:dyDescent="0.2">
      <c r="B70" t="s">
        <v>337</v>
      </c>
      <c r="C70" t="s">
        <v>95</v>
      </c>
      <c r="D70" t="s">
        <v>240</v>
      </c>
      <c r="E70" s="1">
        <v>0.21</v>
      </c>
      <c r="F70" s="2">
        <v>108</v>
      </c>
      <c r="G70" s="2" t="s">
        <v>486</v>
      </c>
      <c r="H70" s="3">
        <v>14</v>
      </c>
      <c r="K70">
        <f t="shared" si="2"/>
        <v>0</v>
      </c>
      <c r="L70" s="4" t="str">
        <f t="shared" si="3"/>
        <v/>
      </c>
    </row>
    <row r="71" spans="2:12" x14ac:dyDescent="0.2">
      <c r="B71" t="s">
        <v>323</v>
      </c>
      <c r="C71" t="s">
        <v>81</v>
      </c>
      <c r="D71" t="s">
        <v>236</v>
      </c>
      <c r="E71" s="1">
        <v>14.48</v>
      </c>
      <c r="F71" s="2">
        <v>148</v>
      </c>
      <c r="G71" s="2" t="s">
        <v>484</v>
      </c>
      <c r="H71" s="3">
        <v>63</v>
      </c>
      <c r="K71">
        <f t="shared" si="2"/>
        <v>0</v>
      </c>
      <c r="L71" s="4" t="str">
        <f t="shared" si="3"/>
        <v/>
      </c>
    </row>
    <row r="72" spans="2:12" x14ac:dyDescent="0.2">
      <c r="B72" t="s">
        <v>273</v>
      </c>
      <c r="C72" t="s">
        <v>31</v>
      </c>
      <c r="D72" t="s">
        <v>239</v>
      </c>
      <c r="E72" s="1">
        <v>0.5</v>
      </c>
      <c r="F72" s="2">
        <v>42</v>
      </c>
      <c r="G72" s="2" t="s">
        <v>484</v>
      </c>
      <c r="H72" s="3">
        <v>63</v>
      </c>
      <c r="K72">
        <f t="shared" si="2"/>
        <v>0</v>
      </c>
      <c r="L72" s="4" t="str">
        <f t="shared" si="3"/>
        <v/>
      </c>
    </row>
    <row r="73" spans="2:12" x14ac:dyDescent="0.2">
      <c r="B73" t="s">
        <v>318</v>
      </c>
      <c r="C73" t="s">
        <v>76</v>
      </c>
      <c r="D73" t="s">
        <v>240</v>
      </c>
      <c r="E73" s="1">
        <v>0.16</v>
      </c>
      <c r="F73" s="2">
        <v>238</v>
      </c>
      <c r="G73" s="2" t="s">
        <v>487</v>
      </c>
      <c r="H73" s="3">
        <v>14</v>
      </c>
      <c r="K73">
        <f t="shared" si="2"/>
        <v>0</v>
      </c>
      <c r="L73" s="4" t="str">
        <f t="shared" si="3"/>
        <v/>
      </c>
    </row>
    <row r="74" spans="2:12" x14ac:dyDescent="0.2">
      <c r="B74" t="s">
        <v>288</v>
      </c>
      <c r="C74" t="s">
        <v>46</v>
      </c>
      <c r="D74" t="s">
        <v>238</v>
      </c>
      <c r="E74" s="3">
        <v>5.09</v>
      </c>
      <c r="F74" s="2">
        <v>60</v>
      </c>
      <c r="G74" s="2" t="s">
        <v>487</v>
      </c>
      <c r="H74" s="3">
        <v>91</v>
      </c>
      <c r="K74">
        <f t="shared" si="2"/>
        <v>1</v>
      </c>
      <c r="L74" s="4">
        <f t="shared" si="3"/>
        <v>5.09</v>
      </c>
    </row>
    <row r="75" spans="2:12" x14ac:dyDescent="0.2">
      <c r="B75" t="s">
        <v>460</v>
      </c>
      <c r="C75" t="s">
        <v>212</v>
      </c>
      <c r="D75" t="s">
        <v>240</v>
      </c>
      <c r="E75" s="1">
        <v>2</v>
      </c>
      <c r="F75" s="2">
        <v>120</v>
      </c>
      <c r="G75" s="2" t="s">
        <v>485</v>
      </c>
      <c r="H75" s="3">
        <v>56</v>
      </c>
      <c r="K75">
        <f t="shared" si="2"/>
        <v>0</v>
      </c>
      <c r="L75" s="4" t="str">
        <f t="shared" si="3"/>
        <v/>
      </c>
    </row>
    <row r="76" spans="2:12" x14ac:dyDescent="0.2">
      <c r="B76" t="s">
        <v>426</v>
      </c>
      <c r="C76" t="s">
        <v>179</v>
      </c>
      <c r="D76" t="s">
        <v>240</v>
      </c>
      <c r="E76" s="1">
        <v>0.05</v>
      </c>
      <c r="F76" s="2">
        <v>41</v>
      </c>
      <c r="G76" s="2" t="s">
        <v>484</v>
      </c>
      <c r="H76" s="3">
        <v>21</v>
      </c>
      <c r="K76">
        <f t="shared" si="2"/>
        <v>0</v>
      </c>
      <c r="L76" s="4" t="str">
        <f t="shared" si="3"/>
        <v/>
      </c>
    </row>
    <row r="77" spans="2:12" x14ac:dyDescent="0.2">
      <c r="B77" t="s">
        <v>446</v>
      </c>
      <c r="C77" t="s">
        <v>199</v>
      </c>
      <c r="D77" t="s">
        <v>240</v>
      </c>
      <c r="E77" s="1">
        <v>14.29</v>
      </c>
      <c r="F77" s="2">
        <v>66</v>
      </c>
      <c r="G77" s="2" t="s">
        <v>486</v>
      </c>
      <c r="H77" s="3">
        <v>112</v>
      </c>
      <c r="K77">
        <f t="shared" si="2"/>
        <v>0</v>
      </c>
      <c r="L77" s="4" t="str">
        <f t="shared" si="3"/>
        <v/>
      </c>
    </row>
    <row r="78" spans="2:12" x14ac:dyDescent="0.2">
      <c r="B78" t="s">
        <v>394</v>
      </c>
      <c r="C78" t="s">
        <v>148</v>
      </c>
      <c r="D78" t="s">
        <v>236</v>
      </c>
      <c r="E78" s="1">
        <v>0.16</v>
      </c>
      <c r="F78" s="2">
        <v>249</v>
      </c>
      <c r="G78" s="2" t="s">
        <v>484</v>
      </c>
      <c r="H78" s="3">
        <v>14</v>
      </c>
      <c r="K78">
        <f t="shared" si="2"/>
        <v>0</v>
      </c>
      <c r="L78" s="4" t="str">
        <f t="shared" si="3"/>
        <v/>
      </c>
    </row>
    <row r="79" spans="2:12" x14ac:dyDescent="0.2">
      <c r="B79" t="s">
        <v>432</v>
      </c>
      <c r="C79" t="s">
        <v>185</v>
      </c>
      <c r="D79" t="s">
        <v>240</v>
      </c>
      <c r="E79" s="3">
        <v>11.54</v>
      </c>
      <c r="F79" s="2">
        <v>64</v>
      </c>
      <c r="G79" s="2" t="s">
        <v>487</v>
      </c>
      <c r="H79" s="3">
        <v>28</v>
      </c>
      <c r="K79">
        <f t="shared" si="2"/>
        <v>0</v>
      </c>
      <c r="L79" s="4" t="str">
        <f t="shared" si="3"/>
        <v/>
      </c>
    </row>
    <row r="80" spans="2:12" x14ac:dyDescent="0.2">
      <c r="B80" t="s">
        <v>387</v>
      </c>
      <c r="C80" t="s">
        <v>141</v>
      </c>
      <c r="D80" t="s">
        <v>237</v>
      </c>
      <c r="E80" s="1">
        <v>0.05</v>
      </c>
      <c r="F80" s="2">
        <v>31</v>
      </c>
      <c r="G80" s="2" t="s">
        <v>484</v>
      </c>
      <c r="H80" s="3">
        <v>14</v>
      </c>
      <c r="K80">
        <f t="shared" si="2"/>
        <v>0</v>
      </c>
      <c r="L80" s="4" t="str">
        <f t="shared" si="3"/>
        <v/>
      </c>
    </row>
    <row r="81" spans="2:12" x14ac:dyDescent="0.2">
      <c r="B81" t="s">
        <v>256</v>
      </c>
      <c r="C81" t="s">
        <v>14</v>
      </c>
      <c r="D81" t="s">
        <v>241</v>
      </c>
      <c r="E81" s="1">
        <v>0.54</v>
      </c>
      <c r="F81" s="2">
        <v>43</v>
      </c>
      <c r="G81" s="2" t="s">
        <v>487</v>
      </c>
      <c r="H81" s="3">
        <v>28</v>
      </c>
      <c r="K81">
        <f t="shared" si="2"/>
        <v>0</v>
      </c>
      <c r="L81" s="4" t="str">
        <f t="shared" si="3"/>
        <v/>
      </c>
    </row>
    <row r="82" spans="2:12" x14ac:dyDescent="0.2">
      <c r="B82" t="s">
        <v>264</v>
      </c>
      <c r="C82" t="s">
        <v>22</v>
      </c>
      <c r="D82" t="s">
        <v>237</v>
      </c>
      <c r="E82" s="1">
        <v>4.5199999999999996</v>
      </c>
      <c r="F82" s="2">
        <v>52</v>
      </c>
      <c r="G82" s="2" t="s">
        <v>486</v>
      </c>
      <c r="H82" s="3">
        <v>63</v>
      </c>
      <c r="K82">
        <f t="shared" si="2"/>
        <v>0</v>
      </c>
      <c r="L82" s="4" t="str">
        <f t="shared" si="3"/>
        <v/>
      </c>
    </row>
    <row r="83" spans="2:12" x14ac:dyDescent="0.2">
      <c r="B83" t="s">
        <v>467</v>
      </c>
      <c r="C83" t="s">
        <v>219</v>
      </c>
      <c r="D83" t="s">
        <v>241</v>
      </c>
      <c r="E83" s="1">
        <v>4.26</v>
      </c>
      <c r="F83" s="2">
        <v>141</v>
      </c>
      <c r="G83" s="2" t="s">
        <v>485</v>
      </c>
      <c r="H83" s="3">
        <v>42</v>
      </c>
      <c r="K83">
        <f t="shared" si="2"/>
        <v>0</v>
      </c>
      <c r="L83" s="4" t="str">
        <f t="shared" si="3"/>
        <v/>
      </c>
    </row>
    <row r="84" spans="2:12" x14ac:dyDescent="0.2">
      <c r="B84" t="s">
        <v>341</v>
      </c>
      <c r="C84" t="s">
        <v>98</v>
      </c>
      <c r="D84" t="s">
        <v>238</v>
      </c>
      <c r="E84" s="1">
        <v>1.96</v>
      </c>
      <c r="F84" s="2">
        <v>198</v>
      </c>
      <c r="G84" s="2" t="s">
        <v>485</v>
      </c>
      <c r="H84" s="3">
        <v>28</v>
      </c>
      <c r="K84">
        <f t="shared" si="2"/>
        <v>1</v>
      </c>
      <c r="L84" s="4">
        <f t="shared" si="3"/>
        <v>1.96</v>
      </c>
    </row>
    <row r="85" spans="2:12" x14ac:dyDescent="0.2">
      <c r="B85" t="s">
        <v>427</v>
      </c>
      <c r="C85" t="s">
        <v>180</v>
      </c>
      <c r="D85" t="s">
        <v>237</v>
      </c>
      <c r="E85" s="1">
        <v>0.21</v>
      </c>
      <c r="F85" s="2">
        <v>54</v>
      </c>
      <c r="G85" s="2" t="s">
        <v>486</v>
      </c>
      <c r="H85" s="3">
        <v>21</v>
      </c>
      <c r="K85">
        <f t="shared" si="2"/>
        <v>0</v>
      </c>
      <c r="L85" s="4" t="str">
        <f t="shared" si="3"/>
        <v/>
      </c>
    </row>
    <row r="86" spans="2:12" x14ac:dyDescent="0.2">
      <c r="B86" t="s">
        <v>478</v>
      </c>
      <c r="C86" t="s">
        <v>230</v>
      </c>
      <c r="D86" t="s">
        <v>237</v>
      </c>
      <c r="E86" s="1">
        <v>0.43</v>
      </c>
      <c r="F86" s="2">
        <v>224</v>
      </c>
      <c r="G86" s="2" t="s">
        <v>485</v>
      </c>
      <c r="H86" s="3">
        <v>42</v>
      </c>
      <c r="K86">
        <f t="shared" si="2"/>
        <v>0</v>
      </c>
      <c r="L86" s="4" t="str">
        <f t="shared" si="3"/>
        <v/>
      </c>
    </row>
    <row r="87" spans="2:12" x14ac:dyDescent="0.2">
      <c r="B87" t="s">
        <v>480</v>
      </c>
      <c r="C87" t="s">
        <v>232</v>
      </c>
      <c r="D87" t="s">
        <v>241</v>
      </c>
      <c r="E87" s="1">
        <v>1.34</v>
      </c>
      <c r="F87" s="2">
        <v>44</v>
      </c>
      <c r="G87" s="2" t="s">
        <v>485</v>
      </c>
      <c r="H87" s="3">
        <v>14</v>
      </c>
      <c r="K87">
        <f t="shared" si="2"/>
        <v>0</v>
      </c>
      <c r="L87" s="4" t="str">
        <f t="shared" si="3"/>
        <v/>
      </c>
    </row>
    <row r="88" spans="2:12" x14ac:dyDescent="0.2">
      <c r="B88" t="s">
        <v>445</v>
      </c>
      <c r="C88" t="s">
        <v>198</v>
      </c>
      <c r="D88" t="s">
        <v>237</v>
      </c>
      <c r="E88" s="1">
        <v>0.04</v>
      </c>
      <c r="F88" s="2">
        <v>25</v>
      </c>
      <c r="G88" s="2" t="s">
        <v>487</v>
      </c>
      <c r="H88" s="3">
        <v>28</v>
      </c>
      <c r="K88">
        <f t="shared" si="2"/>
        <v>0</v>
      </c>
      <c r="L88" s="4" t="str">
        <f t="shared" si="3"/>
        <v/>
      </c>
    </row>
    <row r="89" spans="2:12" x14ac:dyDescent="0.2">
      <c r="B89" t="s">
        <v>324</v>
      </c>
      <c r="C89" t="s">
        <v>82</v>
      </c>
      <c r="D89" t="s">
        <v>240</v>
      </c>
      <c r="E89" s="1">
        <v>1.28</v>
      </c>
      <c r="F89" s="2">
        <v>57</v>
      </c>
      <c r="G89" s="2" t="s">
        <v>484</v>
      </c>
      <c r="H89" s="3">
        <v>21</v>
      </c>
      <c r="K89">
        <f t="shared" si="2"/>
        <v>0</v>
      </c>
      <c r="L89" s="4" t="str">
        <f t="shared" si="3"/>
        <v/>
      </c>
    </row>
    <row r="90" spans="2:12" x14ac:dyDescent="0.2">
      <c r="B90" t="s">
        <v>250</v>
      </c>
      <c r="C90" t="s">
        <v>8</v>
      </c>
      <c r="D90" t="s">
        <v>242</v>
      </c>
      <c r="E90" s="1">
        <v>1.65</v>
      </c>
      <c r="F90" s="2">
        <v>82</v>
      </c>
      <c r="G90" s="2" t="s">
        <v>484</v>
      </c>
      <c r="H90" s="3">
        <v>91</v>
      </c>
      <c r="K90">
        <f t="shared" si="2"/>
        <v>0</v>
      </c>
      <c r="L90" s="4" t="str">
        <f t="shared" si="3"/>
        <v/>
      </c>
    </row>
    <row r="91" spans="2:12" x14ac:dyDescent="0.2">
      <c r="B91" t="s">
        <v>342</v>
      </c>
      <c r="C91" t="s">
        <v>99</v>
      </c>
      <c r="D91" t="s">
        <v>236</v>
      </c>
      <c r="E91" s="1">
        <v>1.77</v>
      </c>
      <c r="F91" s="2">
        <v>79</v>
      </c>
      <c r="G91" s="2" t="s">
        <v>486</v>
      </c>
      <c r="H91" s="3">
        <v>42</v>
      </c>
      <c r="K91">
        <f t="shared" si="2"/>
        <v>0</v>
      </c>
      <c r="L91" s="4" t="str">
        <f t="shared" si="3"/>
        <v/>
      </c>
    </row>
    <row r="92" spans="2:12" x14ac:dyDescent="0.2">
      <c r="B92" t="s">
        <v>345</v>
      </c>
      <c r="C92" t="s">
        <v>102</v>
      </c>
      <c r="D92" t="s">
        <v>240</v>
      </c>
      <c r="E92" s="1">
        <v>2.21</v>
      </c>
      <c r="F92" s="2">
        <v>73</v>
      </c>
      <c r="G92" s="2" t="s">
        <v>484</v>
      </c>
      <c r="H92" s="3">
        <v>56</v>
      </c>
      <c r="K92">
        <f t="shared" si="2"/>
        <v>0</v>
      </c>
      <c r="L92" s="4" t="str">
        <f t="shared" si="3"/>
        <v/>
      </c>
    </row>
    <row r="93" spans="2:12" x14ac:dyDescent="0.2">
      <c r="B93" t="s">
        <v>331</v>
      </c>
      <c r="C93" t="s">
        <v>89</v>
      </c>
      <c r="D93" t="s">
        <v>238</v>
      </c>
      <c r="E93" s="1">
        <v>0.27</v>
      </c>
      <c r="F93" s="2">
        <v>26032</v>
      </c>
      <c r="G93" s="2" t="s">
        <v>485</v>
      </c>
      <c r="H93" s="3">
        <v>98</v>
      </c>
      <c r="K93">
        <f t="shared" si="2"/>
        <v>1</v>
      </c>
      <c r="L93" s="4">
        <f t="shared" si="3"/>
        <v>0.27</v>
      </c>
    </row>
    <row r="94" spans="2:12" x14ac:dyDescent="0.2">
      <c r="B94" t="s">
        <v>333</v>
      </c>
      <c r="C94" t="s">
        <v>91</v>
      </c>
      <c r="D94" t="s">
        <v>237</v>
      </c>
      <c r="E94" s="1">
        <v>2.95</v>
      </c>
      <c r="F94" s="2">
        <v>6605</v>
      </c>
      <c r="G94" s="2" t="s">
        <v>485</v>
      </c>
      <c r="H94" s="3">
        <v>98</v>
      </c>
      <c r="K94">
        <f t="shared" si="2"/>
        <v>0</v>
      </c>
      <c r="L94" s="4" t="str">
        <f t="shared" si="3"/>
        <v/>
      </c>
    </row>
    <row r="95" spans="2:12" x14ac:dyDescent="0.2">
      <c r="B95" t="s">
        <v>409</v>
      </c>
      <c r="C95" t="s">
        <v>162</v>
      </c>
      <c r="D95" t="s">
        <v>241</v>
      </c>
      <c r="E95" s="1">
        <v>3.27</v>
      </c>
      <c r="F95" s="2">
        <v>90</v>
      </c>
      <c r="G95" s="2" t="s">
        <v>485</v>
      </c>
      <c r="H95" s="3">
        <v>42</v>
      </c>
      <c r="K95">
        <f t="shared" si="2"/>
        <v>0</v>
      </c>
      <c r="L95" s="4" t="str">
        <f t="shared" si="3"/>
        <v/>
      </c>
    </row>
    <row r="96" spans="2:12" x14ac:dyDescent="0.2">
      <c r="B96" t="s">
        <v>325</v>
      </c>
      <c r="C96" t="s">
        <v>83</v>
      </c>
      <c r="D96" t="s">
        <v>239</v>
      </c>
      <c r="E96" s="1">
        <v>4.8499999999999996</v>
      </c>
      <c r="F96" s="2">
        <v>28503</v>
      </c>
      <c r="G96" s="2" t="s">
        <v>487</v>
      </c>
      <c r="H96" s="3">
        <v>133</v>
      </c>
      <c r="K96">
        <f t="shared" si="2"/>
        <v>0</v>
      </c>
      <c r="L96" s="4" t="str">
        <f t="shared" si="3"/>
        <v/>
      </c>
    </row>
    <row r="97" spans="2:12" x14ac:dyDescent="0.2">
      <c r="B97" t="s">
        <v>464</v>
      </c>
      <c r="C97" t="s">
        <v>216</v>
      </c>
      <c r="D97" t="s">
        <v>236</v>
      </c>
      <c r="E97" s="1">
        <v>0.96</v>
      </c>
      <c r="F97" s="2">
        <v>35</v>
      </c>
      <c r="G97" s="2" t="s">
        <v>487</v>
      </c>
      <c r="H97" s="3">
        <v>42</v>
      </c>
      <c r="K97">
        <f t="shared" si="2"/>
        <v>0</v>
      </c>
      <c r="L97" s="4" t="str">
        <f t="shared" si="3"/>
        <v/>
      </c>
    </row>
    <row r="98" spans="2:12" x14ac:dyDescent="0.2">
      <c r="B98" t="s">
        <v>408</v>
      </c>
      <c r="C98" t="s">
        <v>161</v>
      </c>
      <c r="D98" t="s">
        <v>240</v>
      </c>
      <c r="E98" s="1">
        <v>0.11</v>
      </c>
      <c r="F98" s="2">
        <v>57</v>
      </c>
      <c r="G98" s="2" t="s">
        <v>484</v>
      </c>
      <c r="H98" s="3">
        <v>42</v>
      </c>
      <c r="K98">
        <f t="shared" si="2"/>
        <v>0</v>
      </c>
      <c r="L98" s="4" t="str">
        <f t="shared" si="3"/>
        <v/>
      </c>
    </row>
    <row r="99" spans="2:12" x14ac:dyDescent="0.2">
      <c r="B99" t="s">
        <v>396</v>
      </c>
      <c r="C99" t="s">
        <v>150</v>
      </c>
      <c r="D99" t="s">
        <v>239</v>
      </c>
      <c r="E99" s="1">
        <v>1.56</v>
      </c>
      <c r="F99" s="2">
        <v>42</v>
      </c>
      <c r="G99" s="2" t="s">
        <v>484</v>
      </c>
      <c r="H99" s="3">
        <v>56</v>
      </c>
      <c r="K99">
        <f t="shared" si="2"/>
        <v>0</v>
      </c>
      <c r="L99" s="4" t="str">
        <f t="shared" si="3"/>
        <v/>
      </c>
    </row>
    <row r="100" spans="2:12" x14ac:dyDescent="0.2">
      <c r="B100" t="s">
        <v>404</v>
      </c>
      <c r="C100" t="s">
        <v>157</v>
      </c>
      <c r="D100" t="s">
        <v>237</v>
      </c>
      <c r="E100" s="1">
        <v>6.15</v>
      </c>
      <c r="F100" s="2">
        <v>100</v>
      </c>
      <c r="G100" s="2" t="s">
        <v>485</v>
      </c>
      <c r="H100" s="3">
        <v>28</v>
      </c>
      <c r="K100">
        <f t="shared" si="2"/>
        <v>0</v>
      </c>
      <c r="L100" s="4" t="str">
        <f t="shared" si="3"/>
        <v/>
      </c>
    </row>
    <row r="101" spans="2:12" x14ac:dyDescent="0.2">
      <c r="B101" t="s">
        <v>365</v>
      </c>
      <c r="C101" t="s">
        <v>119</v>
      </c>
      <c r="D101" t="s">
        <v>239</v>
      </c>
      <c r="E101" s="1">
        <v>1.44</v>
      </c>
      <c r="F101" s="2">
        <v>163</v>
      </c>
      <c r="G101" s="2" t="s">
        <v>484</v>
      </c>
      <c r="H101" s="3">
        <v>49</v>
      </c>
      <c r="K101">
        <f t="shared" si="2"/>
        <v>0</v>
      </c>
      <c r="L101" s="4" t="str">
        <f t="shared" si="3"/>
        <v/>
      </c>
    </row>
    <row r="102" spans="2:12" x14ac:dyDescent="0.2">
      <c r="B102" t="s">
        <v>332</v>
      </c>
      <c r="C102" t="s">
        <v>90</v>
      </c>
      <c r="D102" t="s">
        <v>239</v>
      </c>
      <c r="E102" s="1">
        <v>0.3</v>
      </c>
      <c r="F102" s="2">
        <v>90</v>
      </c>
      <c r="G102" s="2" t="s">
        <v>486</v>
      </c>
      <c r="H102" s="3">
        <v>28</v>
      </c>
      <c r="K102">
        <f t="shared" si="2"/>
        <v>0</v>
      </c>
      <c r="L102" s="4" t="str">
        <f t="shared" si="3"/>
        <v/>
      </c>
    </row>
    <row r="103" spans="2:12" x14ac:dyDescent="0.2">
      <c r="B103" t="s">
        <v>403</v>
      </c>
      <c r="C103" t="s">
        <v>156</v>
      </c>
      <c r="D103" t="s">
        <v>241</v>
      </c>
      <c r="E103" s="1">
        <v>0.28999999999999998</v>
      </c>
      <c r="F103" s="2">
        <v>23970</v>
      </c>
      <c r="G103" s="2" t="s">
        <v>486</v>
      </c>
      <c r="H103" s="3">
        <v>133</v>
      </c>
      <c r="K103">
        <f t="shared" si="2"/>
        <v>0</v>
      </c>
      <c r="L103" s="4" t="str">
        <f t="shared" si="3"/>
        <v/>
      </c>
    </row>
    <row r="104" spans="2:12" x14ac:dyDescent="0.2">
      <c r="B104" t="s">
        <v>482</v>
      </c>
      <c r="C104" t="s">
        <v>234</v>
      </c>
      <c r="D104" t="s">
        <v>242</v>
      </c>
      <c r="E104" s="1">
        <v>0</v>
      </c>
      <c r="F104" s="2">
        <v>48</v>
      </c>
      <c r="G104" s="2" t="s">
        <v>487</v>
      </c>
      <c r="H104" s="3">
        <v>42</v>
      </c>
      <c r="K104">
        <f t="shared" si="2"/>
        <v>0</v>
      </c>
      <c r="L104" s="4" t="str">
        <f t="shared" si="3"/>
        <v/>
      </c>
    </row>
    <row r="105" spans="2:12" x14ac:dyDescent="0.2">
      <c r="B105" t="s">
        <v>425</v>
      </c>
      <c r="C105" t="s">
        <v>178</v>
      </c>
      <c r="D105" t="s">
        <v>238</v>
      </c>
      <c r="E105" s="1">
        <v>0.2</v>
      </c>
      <c r="F105" s="2">
        <v>51</v>
      </c>
      <c r="G105" s="2" t="s">
        <v>486</v>
      </c>
      <c r="H105" s="3">
        <v>28</v>
      </c>
      <c r="K105">
        <f t="shared" si="2"/>
        <v>1</v>
      </c>
      <c r="L105" s="4">
        <f t="shared" si="3"/>
        <v>0.2</v>
      </c>
    </row>
    <row r="106" spans="2:12" x14ac:dyDescent="0.2">
      <c r="B106" t="s">
        <v>246</v>
      </c>
      <c r="C106" t="s">
        <v>4</v>
      </c>
      <c r="D106" t="s">
        <v>241</v>
      </c>
      <c r="E106" s="1">
        <v>0.14000000000000001</v>
      </c>
      <c r="F106" s="2">
        <v>177</v>
      </c>
      <c r="G106" s="2" t="s">
        <v>484</v>
      </c>
      <c r="H106" s="3">
        <v>14</v>
      </c>
      <c r="K106">
        <f t="shared" si="2"/>
        <v>0</v>
      </c>
      <c r="L106" s="4" t="str">
        <f t="shared" si="3"/>
        <v/>
      </c>
    </row>
    <row r="107" spans="2:12" x14ac:dyDescent="0.2">
      <c r="B107" t="s">
        <v>422</v>
      </c>
      <c r="C107" t="s">
        <v>175</v>
      </c>
      <c r="D107" t="s">
        <v>240</v>
      </c>
      <c r="E107" s="1">
        <v>0.8</v>
      </c>
      <c r="F107" s="2">
        <v>700</v>
      </c>
      <c r="G107" s="2" t="s">
        <v>487</v>
      </c>
      <c r="H107" s="3">
        <v>77</v>
      </c>
      <c r="K107">
        <f t="shared" si="2"/>
        <v>0</v>
      </c>
      <c r="L107" s="4" t="str">
        <f t="shared" si="3"/>
        <v/>
      </c>
    </row>
    <row r="108" spans="2:12" x14ac:dyDescent="0.2">
      <c r="B108" t="s">
        <v>336</v>
      </c>
      <c r="C108" t="s">
        <v>94</v>
      </c>
      <c r="D108" t="s">
        <v>242</v>
      </c>
      <c r="E108" s="1">
        <v>0.19</v>
      </c>
      <c r="F108" s="2">
        <v>37</v>
      </c>
      <c r="G108" s="2" t="s">
        <v>484</v>
      </c>
      <c r="H108" s="3">
        <v>14</v>
      </c>
      <c r="K108">
        <f t="shared" si="2"/>
        <v>0</v>
      </c>
      <c r="L108" s="4" t="str">
        <f t="shared" si="3"/>
        <v/>
      </c>
    </row>
    <row r="109" spans="2:12" x14ac:dyDescent="0.2">
      <c r="B109" t="s">
        <v>413</v>
      </c>
      <c r="C109" t="s">
        <v>166</v>
      </c>
      <c r="D109" t="s">
        <v>236</v>
      </c>
      <c r="E109" s="1">
        <v>3.78</v>
      </c>
      <c r="F109" s="2">
        <v>34178</v>
      </c>
      <c r="G109" s="2" t="s">
        <v>487</v>
      </c>
      <c r="H109" s="3">
        <v>98</v>
      </c>
      <c r="K109">
        <f t="shared" si="2"/>
        <v>0</v>
      </c>
      <c r="L109" s="4" t="str">
        <f t="shared" si="3"/>
        <v/>
      </c>
    </row>
    <row r="110" spans="2:12" x14ac:dyDescent="0.2">
      <c r="B110" t="s">
        <v>368</v>
      </c>
      <c r="C110" t="s">
        <v>122</v>
      </c>
      <c r="D110" t="s">
        <v>242</v>
      </c>
      <c r="E110" s="1">
        <v>0.01</v>
      </c>
      <c r="F110" s="2">
        <v>27</v>
      </c>
      <c r="G110" s="2" t="s">
        <v>486</v>
      </c>
      <c r="H110" s="3">
        <v>28</v>
      </c>
      <c r="K110">
        <f t="shared" si="2"/>
        <v>0</v>
      </c>
      <c r="L110" s="4" t="str">
        <f t="shared" si="3"/>
        <v/>
      </c>
    </row>
    <row r="111" spans="2:12" x14ac:dyDescent="0.2">
      <c r="B111" t="s">
        <v>433</v>
      </c>
      <c r="C111" t="s">
        <v>186</v>
      </c>
      <c r="D111" t="s">
        <v>241</v>
      </c>
      <c r="E111" s="1">
        <v>0.18</v>
      </c>
      <c r="F111" s="2">
        <v>26</v>
      </c>
      <c r="G111" s="2" t="s">
        <v>484</v>
      </c>
      <c r="H111" s="3">
        <v>21</v>
      </c>
      <c r="K111">
        <f t="shared" si="2"/>
        <v>0</v>
      </c>
      <c r="L111" s="4" t="str">
        <f t="shared" si="3"/>
        <v/>
      </c>
    </row>
    <row r="112" spans="2:12" x14ac:dyDescent="0.2">
      <c r="B112" t="s">
        <v>248</v>
      </c>
      <c r="C112" t="s">
        <v>6</v>
      </c>
      <c r="D112" t="s">
        <v>241</v>
      </c>
      <c r="E112" s="1">
        <v>5.78</v>
      </c>
      <c r="F112" s="2">
        <v>59</v>
      </c>
      <c r="G112" s="2" t="s">
        <v>484</v>
      </c>
      <c r="H112" s="3">
        <v>42</v>
      </c>
      <c r="K112">
        <f t="shared" si="2"/>
        <v>0</v>
      </c>
      <c r="L112" s="4" t="str">
        <f t="shared" si="3"/>
        <v/>
      </c>
    </row>
    <row r="113" spans="2:12" x14ac:dyDescent="0.2">
      <c r="B113" t="s">
        <v>347</v>
      </c>
      <c r="C113" t="s">
        <v>104</v>
      </c>
      <c r="D113" t="s">
        <v>241</v>
      </c>
      <c r="E113" s="1">
        <v>1.6</v>
      </c>
      <c r="F113" s="2">
        <v>263</v>
      </c>
      <c r="G113" s="2" t="s">
        <v>486</v>
      </c>
      <c r="H113" s="3">
        <v>28</v>
      </c>
      <c r="K113">
        <f t="shared" si="2"/>
        <v>0</v>
      </c>
      <c r="L113" s="4" t="str">
        <f t="shared" si="3"/>
        <v/>
      </c>
    </row>
    <row r="114" spans="2:12" x14ac:dyDescent="0.2">
      <c r="B114" t="s">
        <v>293</v>
      </c>
      <c r="C114" t="s">
        <v>51</v>
      </c>
      <c r="D114" t="s">
        <v>236</v>
      </c>
      <c r="E114" s="3">
        <v>69.760000000000005</v>
      </c>
      <c r="F114" s="2">
        <v>29</v>
      </c>
      <c r="G114" s="2" t="s">
        <v>485</v>
      </c>
      <c r="H114" s="3">
        <v>42</v>
      </c>
      <c r="K114">
        <f t="shared" si="2"/>
        <v>0</v>
      </c>
      <c r="L114" s="4" t="str">
        <f t="shared" si="3"/>
        <v/>
      </c>
    </row>
    <row r="115" spans="2:12" x14ac:dyDescent="0.2">
      <c r="B115" t="s">
        <v>330</v>
      </c>
      <c r="C115" t="s">
        <v>88</v>
      </c>
      <c r="D115" t="s">
        <v>238</v>
      </c>
      <c r="E115" s="3">
        <v>44.2</v>
      </c>
      <c r="F115" s="2">
        <v>31</v>
      </c>
      <c r="G115" s="2" t="s">
        <v>486</v>
      </c>
      <c r="H115" s="3">
        <v>42</v>
      </c>
      <c r="K115">
        <f t="shared" si="2"/>
        <v>1</v>
      </c>
      <c r="L115" s="4">
        <f t="shared" si="3"/>
        <v>44.2</v>
      </c>
    </row>
    <row r="116" spans="2:12" x14ac:dyDescent="0.2">
      <c r="B116" t="s">
        <v>420</v>
      </c>
      <c r="C116" t="s">
        <v>173</v>
      </c>
      <c r="D116" t="s">
        <v>238</v>
      </c>
      <c r="E116" s="1">
        <v>36.619999999999997</v>
      </c>
      <c r="F116" s="2">
        <v>31</v>
      </c>
      <c r="G116" s="2" t="s">
        <v>485</v>
      </c>
      <c r="H116" s="3">
        <v>28</v>
      </c>
      <c r="K116">
        <f t="shared" si="2"/>
        <v>1</v>
      </c>
      <c r="L116" s="4">
        <f t="shared" si="3"/>
        <v>36.619999999999997</v>
      </c>
    </row>
    <row r="117" spans="2:12" x14ac:dyDescent="0.2">
      <c r="B117" t="s">
        <v>468</v>
      </c>
      <c r="C117" t="s">
        <v>220</v>
      </c>
      <c r="D117" t="s">
        <v>237</v>
      </c>
      <c r="E117" s="1">
        <v>1.18</v>
      </c>
      <c r="F117" s="2">
        <v>765</v>
      </c>
      <c r="G117" s="2" t="s">
        <v>486</v>
      </c>
      <c r="H117" s="3">
        <v>98</v>
      </c>
      <c r="K117">
        <f t="shared" si="2"/>
        <v>0</v>
      </c>
      <c r="L117" s="4" t="str">
        <f t="shared" si="3"/>
        <v/>
      </c>
    </row>
    <row r="118" spans="2:12" x14ac:dyDescent="0.2">
      <c r="B118" t="s">
        <v>454</v>
      </c>
      <c r="C118" t="s">
        <v>206</v>
      </c>
      <c r="D118" t="s">
        <v>238</v>
      </c>
      <c r="E118" s="1">
        <v>2.71</v>
      </c>
      <c r="F118" s="2">
        <v>68</v>
      </c>
      <c r="G118" s="2" t="s">
        <v>487</v>
      </c>
      <c r="H118" s="3">
        <v>63</v>
      </c>
      <c r="K118">
        <f t="shared" si="2"/>
        <v>1</v>
      </c>
      <c r="L118" s="4">
        <f t="shared" si="3"/>
        <v>2.71</v>
      </c>
    </row>
    <row r="119" spans="2:12" x14ac:dyDescent="0.2">
      <c r="B119" t="s">
        <v>321</v>
      </c>
      <c r="C119" t="s">
        <v>79</v>
      </c>
      <c r="D119" t="s">
        <v>238</v>
      </c>
      <c r="E119" s="1">
        <v>0.4</v>
      </c>
      <c r="F119" s="2">
        <v>20298</v>
      </c>
      <c r="G119" s="2" t="s">
        <v>486</v>
      </c>
      <c r="H119" s="3">
        <v>98</v>
      </c>
      <c r="K119">
        <f t="shared" si="2"/>
        <v>1</v>
      </c>
      <c r="L119" s="4">
        <f t="shared" si="3"/>
        <v>0.4</v>
      </c>
    </row>
    <row r="120" spans="2:12" x14ac:dyDescent="0.2">
      <c r="B120" t="s">
        <v>372</v>
      </c>
      <c r="C120" t="s">
        <v>126</v>
      </c>
      <c r="D120" t="s">
        <v>237</v>
      </c>
      <c r="E120" s="1">
        <v>2.95</v>
      </c>
      <c r="F120" s="2">
        <v>37</v>
      </c>
      <c r="G120" s="2" t="s">
        <v>487</v>
      </c>
      <c r="H120" s="3">
        <v>42</v>
      </c>
      <c r="K120">
        <f t="shared" si="2"/>
        <v>0</v>
      </c>
      <c r="L120" s="4" t="str">
        <f t="shared" si="3"/>
        <v/>
      </c>
    </row>
    <row r="121" spans="2:12" x14ac:dyDescent="0.2">
      <c r="B121" t="s">
        <v>474</v>
      </c>
      <c r="C121" t="s">
        <v>226</v>
      </c>
      <c r="D121" t="s">
        <v>242</v>
      </c>
      <c r="E121" s="1">
        <v>0.28000000000000003</v>
      </c>
      <c r="F121" s="2">
        <v>56</v>
      </c>
      <c r="G121" s="2" t="s">
        <v>484</v>
      </c>
      <c r="H121" s="3">
        <v>14</v>
      </c>
      <c r="K121">
        <f t="shared" si="2"/>
        <v>0</v>
      </c>
      <c r="L121" s="4" t="str">
        <f t="shared" si="3"/>
        <v/>
      </c>
    </row>
    <row r="122" spans="2:12" x14ac:dyDescent="0.2">
      <c r="B122" t="s">
        <v>462</v>
      </c>
      <c r="C122" t="s">
        <v>214</v>
      </c>
      <c r="D122" t="s">
        <v>239</v>
      </c>
      <c r="E122" s="1">
        <v>9.14</v>
      </c>
      <c r="F122" s="2">
        <v>15317</v>
      </c>
      <c r="G122" s="2" t="s">
        <v>485</v>
      </c>
      <c r="H122" s="3">
        <v>133</v>
      </c>
      <c r="K122">
        <f t="shared" si="2"/>
        <v>0</v>
      </c>
      <c r="L122" s="4" t="str">
        <f t="shared" si="3"/>
        <v/>
      </c>
    </row>
    <row r="123" spans="2:12" x14ac:dyDescent="0.2">
      <c r="B123" t="s">
        <v>294</v>
      </c>
      <c r="C123" t="s">
        <v>52</v>
      </c>
      <c r="D123" t="s">
        <v>242</v>
      </c>
      <c r="E123" s="1">
        <v>0.3</v>
      </c>
      <c r="F123" s="2">
        <v>96</v>
      </c>
      <c r="G123" s="2" t="s">
        <v>487</v>
      </c>
      <c r="H123" s="3">
        <v>35</v>
      </c>
      <c r="K123">
        <f t="shared" si="2"/>
        <v>0</v>
      </c>
      <c r="L123" s="4" t="str">
        <f t="shared" si="3"/>
        <v/>
      </c>
    </row>
    <row r="124" spans="2:12" x14ac:dyDescent="0.2">
      <c r="B124" t="s">
        <v>391</v>
      </c>
      <c r="C124" t="s">
        <v>145</v>
      </c>
      <c r="D124" t="s">
        <v>242</v>
      </c>
      <c r="E124" s="1">
        <v>1.1399999999999999</v>
      </c>
      <c r="F124" s="2">
        <v>104</v>
      </c>
      <c r="G124" s="2" t="s">
        <v>486</v>
      </c>
      <c r="H124" s="3">
        <v>42</v>
      </c>
      <c r="K124">
        <f t="shared" si="2"/>
        <v>0</v>
      </c>
      <c r="L124" s="4" t="str">
        <f t="shared" si="3"/>
        <v/>
      </c>
    </row>
    <row r="125" spans="2:12" x14ac:dyDescent="0.2">
      <c r="B125" t="s">
        <v>361</v>
      </c>
      <c r="C125" t="s">
        <v>116</v>
      </c>
      <c r="D125" t="s">
        <v>237</v>
      </c>
      <c r="E125" s="1">
        <v>0.85</v>
      </c>
      <c r="F125" s="2">
        <v>24</v>
      </c>
      <c r="G125" s="2" t="s">
        <v>484</v>
      </c>
      <c r="H125" s="3">
        <v>14</v>
      </c>
      <c r="K125">
        <f t="shared" si="2"/>
        <v>0</v>
      </c>
      <c r="L125" s="4" t="str">
        <f t="shared" si="3"/>
        <v/>
      </c>
    </row>
    <row r="126" spans="2:12" x14ac:dyDescent="0.2">
      <c r="B126" t="s">
        <v>352</v>
      </c>
      <c r="C126" t="s">
        <v>108</v>
      </c>
      <c r="D126" t="s">
        <v>237</v>
      </c>
      <c r="E126" s="1">
        <v>0.05</v>
      </c>
      <c r="F126" s="2">
        <v>72</v>
      </c>
      <c r="G126" s="2" t="s">
        <v>487</v>
      </c>
      <c r="H126" s="3">
        <v>35</v>
      </c>
      <c r="K126">
        <f t="shared" si="2"/>
        <v>0</v>
      </c>
      <c r="L126" s="4" t="str">
        <f t="shared" si="3"/>
        <v/>
      </c>
    </row>
    <row r="127" spans="2:12" x14ac:dyDescent="0.2">
      <c r="B127" t="s">
        <v>272</v>
      </c>
      <c r="C127" t="s">
        <v>30</v>
      </c>
      <c r="D127" t="s">
        <v>237</v>
      </c>
      <c r="E127" s="1">
        <v>0.03</v>
      </c>
      <c r="F127" s="2">
        <v>398</v>
      </c>
      <c r="G127" s="2" t="s">
        <v>487</v>
      </c>
      <c r="H127" s="3">
        <v>28</v>
      </c>
      <c r="K127">
        <f t="shared" si="2"/>
        <v>0</v>
      </c>
      <c r="L127" s="4" t="str">
        <f t="shared" si="3"/>
        <v/>
      </c>
    </row>
    <row r="128" spans="2:12" x14ac:dyDescent="0.2">
      <c r="B128" t="s">
        <v>421</v>
      </c>
      <c r="C128" t="s">
        <v>174</v>
      </c>
      <c r="D128" t="s">
        <v>240</v>
      </c>
      <c r="E128" s="1">
        <v>0.1</v>
      </c>
      <c r="F128" s="2">
        <v>71</v>
      </c>
      <c r="G128" s="2" t="s">
        <v>484</v>
      </c>
      <c r="H128" s="3">
        <v>28</v>
      </c>
      <c r="K128">
        <f t="shared" si="2"/>
        <v>0</v>
      </c>
      <c r="L128" s="4" t="str">
        <f t="shared" si="3"/>
        <v/>
      </c>
    </row>
    <row r="129" spans="2:12" x14ac:dyDescent="0.2">
      <c r="B129" t="s">
        <v>384</v>
      </c>
      <c r="C129" t="s">
        <v>138</v>
      </c>
      <c r="D129" t="s">
        <v>236</v>
      </c>
      <c r="E129" s="1">
        <v>0.42</v>
      </c>
      <c r="F129" s="2">
        <v>71</v>
      </c>
      <c r="G129" s="2" t="s">
        <v>486</v>
      </c>
      <c r="H129" s="3">
        <v>70</v>
      </c>
      <c r="K129">
        <f t="shared" si="2"/>
        <v>0</v>
      </c>
      <c r="L129" s="4" t="str">
        <f t="shared" si="3"/>
        <v/>
      </c>
    </row>
    <row r="130" spans="2:12" x14ac:dyDescent="0.2">
      <c r="B130" t="s">
        <v>252</v>
      </c>
      <c r="C130" t="s">
        <v>10</v>
      </c>
      <c r="D130" t="s">
        <v>240</v>
      </c>
      <c r="E130" s="1">
        <v>0.08</v>
      </c>
      <c r="F130" s="2">
        <v>642</v>
      </c>
      <c r="G130" s="2" t="s">
        <v>486</v>
      </c>
      <c r="H130" s="3">
        <v>14</v>
      </c>
      <c r="K130">
        <f t="shared" si="2"/>
        <v>0</v>
      </c>
      <c r="L130" s="4" t="str">
        <f t="shared" si="3"/>
        <v/>
      </c>
    </row>
    <row r="131" spans="2:12" x14ac:dyDescent="0.2">
      <c r="B131" t="s">
        <v>441</v>
      </c>
      <c r="C131" t="s">
        <v>194</v>
      </c>
      <c r="D131" t="s">
        <v>236</v>
      </c>
      <c r="E131" s="1">
        <v>0.01</v>
      </c>
      <c r="F131" s="2">
        <v>37</v>
      </c>
      <c r="G131" s="2" t="s">
        <v>485</v>
      </c>
      <c r="H131" s="3">
        <v>28</v>
      </c>
      <c r="K131">
        <f t="shared" si="2"/>
        <v>0</v>
      </c>
      <c r="L131" s="4" t="str">
        <f t="shared" si="3"/>
        <v/>
      </c>
    </row>
    <row r="132" spans="2:12" x14ac:dyDescent="0.2">
      <c r="B132" t="s">
        <v>265</v>
      </c>
      <c r="C132" t="s">
        <v>23</v>
      </c>
      <c r="D132" t="s">
        <v>241</v>
      </c>
      <c r="E132" s="1">
        <v>179.39</v>
      </c>
      <c r="F132" s="2">
        <v>131</v>
      </c>
      <c r="G132" s="2" t="s">
        <v>485</v>
      </c>
      <c r="H132" s="3">
        <v>42</v>
      </c>
      <c r="K132">
        <f t="shared" si="2"/>
        <v>0</v>
      </c>
      <c r="L132" s="4" t="str">
        <f t="shared" si="3"/>
        <v/>
      </c>
    </row>
    <row r="133" spans="2:12" x14ac:dyDescent="0.2">
      <c r="B133" t="s">
        <v>363</v>
      </c>
      <c r="C133" t="s">
        <v>114</v>
      </c>
      <c r="D133" t="s">
        <v>240</v>
      </c>
      <c r="E133" s="1">
        <v>2.06</v>
      </c>
      <c r="F133" s="2">
        <v>34</v>
      </c>
      <c r="G133" s="2" t="s">
        <v>486</v>
      </c>
      <c r="H133" s="3">
        <v>14</v>
      </c>
      <c r="K133">
        <f t="shared" ref="K133:K196" si="4">IF(D133=Supplier,1,0)</f>
        <v>0</v>
      </c>
      <c r="L133" s="4" t="str">
        <f t="shared" ref="L133:L196" si="5">IF(D133=Supplier,E133,"")</f>
        <v/>
      </c>
    </row>
    <row r="134" spans="2:12" x14ac:dyDescent="0.2">
      <c r="B134" t="s">
        <v>389</v>
      </c>
      <c r="C134" t="s">
        <v>143</v>
      </c>
      <c r="D134" t="s">
        <v>242</v>
      </c>
      <c r="E134" s="1">
        <v>7.0000000000000007E-2</v>
      </c>
      <c r="F134" s="2">
        <v>23</v>
      </c>
      <c r="G134" s="2" t="s">
        <v>484</v>
      </c>
      <c r="H134" s="3">
        <v>21</v>
      </c>
      <c r="K134">
        <f t="shared" si="4"/>
        <v>0</v>
      </c>
      <c r="L134" s="4" t="str">
        <f t="shared" si="5"/>
        <v/>
      </c>
    </row>
    <row r="135" spans="2:12" x14ac:dyDescent="0.2">
      <c r="B135" t="s">
        <v>309</v>
      </c>
      <c r="C135" t="s">
        <v>67</v>
      </c>
      <c r="D135" t="s">
        <v>241</v>
      </c>
      <c r="E135" s="1">
        <v>0.04</v>
      </c>
      <c r="F135" s="2">
        <v>78</v>
      </c>
      <c r="G135" s="2" t="s">
        <v>487</v>
      </c>
      <c r="H135" s="3">
        <v>14</v>
      </c>
      <c r="K135">
        <f t="shared" si="4"/>
        <v>0</v>
      </c>
      <c r="L135" s="4" t="str">
        <f t="shared" si="5"/>
        <v/>
      </c>
    </row>
    <row r="136" spans="2:12" x14ac:dyDescent="0.2">
      <c r="B136" t="s">
        <v>390</v>
      </c>
      <c r="C136" t="s">
        <v>144</v>
      </c>
      <c r="D136" t="s">
        <v>237</v>
      </c>
      <c r="E136" s="1">
        <v>1.56</v>
      </c>
      <c r="F136" s="2">
        <v>90</v>
      </c>
      <c r="G136" s="2" t="s">
        <v>487</v>
      </c>
      <c r="H136" s="3">
        <v>42</v>
      </c>
      <c r="K136">
        <f t="shared" si="4"/>
        <v>0</v>
      </c>
      <c r="L136" s="4" t="str">
        <f t="shared" si="5"/>
        <v/>
      </c>
    </row>
    <row r="137" spans="2:12" x14ac:dyDescent="0.2">
      <c r="B137" t="s">
        <v>326</v>
      </c>
      <c r="C137" t="s">
        <v>84</v>
      </c>
      <c r="D137" t="s">
        <v>237</v>
      </c>
      <c r="E137" s="1">
        <v>0</v>
      </c>
      <c r="F137" s="2">
        <v>25</v>
      </c>
      <c r="G137" s="2" t="s">
        <v>485</v>
      </c>
      <c r="H137" s="3">
        <v>21</v>
      </c>
      <c r="K137">
        <f t="shared" si="4"/>
        <v>0</v>
      </c>
      <c r="L137" s="4" t="str">
        <f t="shared" si="5"/>
        <v/>
      </c>
    </row>
    <row r="138" spans="2:12" x14ac:dyDescent="0.2">
      <c r="B138" t="s">
        <v>304</v>
      </c>
      <c r="C138" t="s">
        <v>62</v>
      </c>
      <c r="D138" t="s">
        <v>240</v>
      </c>
      <c r="E138" s="1">
        <v>1063.21</v>
      </c>
      <c r="F138" s="2">
        <v>23</v>
      </c>
      <c r="G138" s="2" t="s">
        <v>487</v>
      </c>
      <c r="H138" s="3">
        <v>21</v>
      </c>
      <c r="K138">
        <f t="shared" si="4"/>
        <v>0</v>
      </c>
      <c r="L138" s="4" t="str">
        <f t="shared" si="5"/>
        <v/>
      </c>
    </row>
    <row r="139" spans="2:12" x14ac:dyDescent="0.2">
      <c r="B139" t="s">
        <v>461</v>
      </c>
      <c r="C139" t="s">
        <v>213</v>
      </c>
      <c r="D139" t="s">
        <v>239</v>
      </c>
      <c r="E139" s="1">
        <v>0.02</v>
      </c>
      <c r="F139" s="2">
        <v>111</v>
      </c>
      <c r="G139" s="2" t="s">
        <v>486</v>
      </c>
      <c r="H139" s="3">
        <v>28</v>
      </c>
      <c r="K139">
        <f t="shared" si="4"/>
        <v>0</v>
      </c>
      <c r="L139" s="4" t="str">
        <f t="shared" si="5"/>
        <v/>
      </c>
    </row>
    <row r="140" spans="2:12" x14ac:dyDescent="0.2">
      <c r="B140" t="s">
        <v>314</v>
      </c>
      <c r="C140" t="s">
        <v>72</v>
      </c>
      <c r="D140" t="s">
        <v>241</v>
      </c>
      <c r="E140" s="1">
        <v>7.0000000000000007E-2</v>
      </c>
      <c r="F140" s="2">
        <v>49</v>
      </c>
      <c r="G140" s="2" t="s">
        <v>485</v>
      </c>
      <c r="H140" s="3">
        <v>28</v>
      </c>
      <c r="K140">
        <f t="shared" si="4"/>
        <v>0</v>
      </c>
      <c r="L140" s="4" t="str">
        <f t="shared" si="5"/>
        <v/>
      </c>
    </row>
    <row r="141" spans="2:12" x14ac:dyDescent="0.2">
      <c r="B141" t="s">
        <v>440</v>
      </c>
      <c r="C141" t="s">
        <v>193</v>
      </c>
      <c r="D141" t="s">
        <v>238</v>
      </c>
      <c r="E141" s="1">
        <v>0.28999999999999998</v>
      </c>
      <c r="F141" s="2">
        <v>86</v>
      </c>
      <c r="G141" s="2" t="s">
        <v>484</v>
      </c>
      <c r="H141" s="3">
        <v>28</v>
      </c>
      <c r="K141">
        <f t="shared" si="4"/>
        <v>1</v>
      </c>
      <c r="L141" s="4">
        <f t="shared" si="5"/>
        <v>0.28999999999999998</v>
      </c>
    </row>
    <row r="142" spans="2:12" x14ac:dyDescent="0.2">
      <c r="B142" t="s">
        <v>392</v>
      </c>
      <c r="C142" t="s">
        <v>146</v>
      </c>
      <c r="D142" t="s">
        <v>242</v>
      </c>
      <c r="E142" s="3">
        <v>28.27</v>
      </c>
      <c r="F142" s="2">
        <v>112</v>
      </c>
      <c r="G142" s="2" t="s">
        <v>487</v>
      </c>
      <c r="H142" s="3">
        <v>28</v>
      </c>
      <c r="K142">
        <f t="shared" si="4"/>
        <v>0</v>
      </c>
      <c r="L142" s="4" t="str">
        <f t="shared" si="5"/>
        <v/>
      </c>
    </row>
    <row r="143" spans="2:12" x14ac:dyDescent="0.2">
      <c r="B143" t="s">
        <v>377</v>
      </c>
      <c r="C143" t="s">
        <v>131</v>
      </c>
      <c r="D143" t="s">
        <v>239</v>
      </c>
      <c r="E143" s="1">
        <v>0.76</v>
      </c>
      <c r="F143" s="2">
        <v>25</v>
      </c>
      <c r="G143" s="2" t="s">
        <v>484</v>
      </c>
      <c r="H143" s="3">
        <v>14</v>
      </c>
      <c r="K143">
        <f t="shared" si="4"/>
        <v>0</v>
      </c>
      <c r="L143" s="4" t="str">
        <f t="shared" si="5"/>
        <v/>
      </c>
    </row>
    <row r="144" spans="2:12" x14ac:dyDescent="0.2">
      <c r="B144" t="s">
        <v>388</v>
      </c>
      <c r="C144" t="s">
        <v>142</v>
      </c>
      <c r="D144" t="s">
        <v>242</v>
      </c>
      <c r="E144" s="1">
        <v>0.04</v>
      </c>
      <c r="F144" s="2">
        <v>20</v>
      </c>
      <c r="G144" s="2" t="s">
        <v>485</v>
      </c>
      <c r="H144" s="3">
        <v>42</v>
      </c>
      <c r="K144">
        <f t="shared" si="4"/>
        <v>0</v>
      </c>
      <c r="L144" s="4" t="str">
        <f t="shared" si="5"/>
        <v/>
      </c>
    </row>
    <row r="145" spans="2:12" x14ac:dyDescent="0.2">
      <c r="B145" t="s">
        <v>274</v>
      </c>
      <c r="C145" t="s">
        <v>32</v>
      </c>
      <c r="D145" t="s">
        <v>237</v>
      </c>
      <c r="E145" s="1">
        <v>0.08</v>
      </c>
      <c r="F145" s="2">
        <v>306</v>
      </c>
      <c r="G145" s="2" t="s">
        <v>486</v>
      </c>
      <c r="H145" s="3">
        <v>14</v>
      </c>
      <c r="K145">
        <f t="shared" si="4"/>
        <v>0</v>
      </c>
      <c r="L145" s="4" t="str">
        <f t="shared" si="5"/>
        <v/>
      </c>
    </row>
    <row r="146" spans="2:12" x14ac:dyDescent="0.2">
      <c r="B146" t="s">
        <v>435</v>
      </c>
      <c r="C146" t="s">
        <v>188</v>
      </c>
      <c r="D146" t="s">
        <v>242</v>
      </c>
      <c r="E146" s="1">
        <v>0.18</v>
      </c>
      <c r="F146" s="2">
        <v>36</v>
      </c>
      <c r="G146" s="2" t="s">
        <v>484</v>
      </c>
      <c r="H146" s="3">
        <v>14</v>
      </c>
      <c r="K146">
        <f t="shared" si="4"/>
        <v>0</v>
      </c>
      <c r="L146" s="4" t="str">
        <f t="shared" si="5"/>
        <v/>
      </c>
    </row>
    <row r="147" spans="2:12" x14ac:dyDescent="0.2">
      <c r="B147" t="s">
        <v>303</v>
      </c>
      <c r="C147" t="s">
        <v>61</v>
      </c>
      <c r="D147" t="s">
        <v>237</v>
      </c>
      <c r="E147" s="1">
        <v>0</v>
      </c>
      <c r="F147" s="2">
        <v>53</v>
      </c>
      <c r="G147" s="2" t="s">
        <v>487</v>
      </c>
      <c r="H147" s="3">
        <v>28</v>
      </c>
      <c r="K147">
        <f t="shared" si="4"/>
        <v>0</v>
      </c>
      <c r="L147" s="4" t="str">
        <f t="shared" si="5"/>
        <v/>
      </c>
    </row>
    <row r="148" spans="2:12" x14ac:dyDescent="0.2">
      <c r="B148" t="s">
        <v>405</v>
      </c>
      <c r="C148" t="s">
        <v>158</v>
      </c>
      <c r="D148" t="s">
        <v>240</v>
      </c>
      <c r="E148" s="3">
        <v>3.52</v>
      </c>
      <c r="F148" s="2">
        <v>66</v>
      </c>
      <c r="G148" s="2" t="s">
        <v>486</v>
      </c>
      <c r="H148" s="3">
        <v>28</v>
      </c>
      <c r="K148">
        <f t="shared" si="4"/>
        <v>0</v>
      </c>
      <c r="L148" s="4" t="str">
        <f t="shared" si="5"/>
        <v/>
      </c>
    </row>
    <row r="149" spans="2:12" x14ac:dyDescent="0.2">
      <c r="B149" t="s">
        <v>295</v>
      </c>
      <c r="C149" t="s">
        <v>53</v>
      </c>
      <c r="D149" t="s">
        <v>238</v>
      </c>
      <c r="E149" s="1">
        <v>10.050000000000001</v>
      </c>
      <c r="F149" s="2">
        <v>38</v>
      </c>
      <c r="G149" s="2" t="s">
        <v>484</v>
      </c>
      <c r="H149" s="3">
        <v>21</v>
      </c>
      <c r="K149">
        <f t="shared" si="4"/>
        <v>1</v>
      </c>
      <c r="L149" s="4">
        <f t="shared" si="5"/>
        <v>10.050000000000001</v>
      </c>
    </row>
    <row r="150" spans="2:12" x14ac:dyDescent="0.2">
      <c r="B150" t="s">
        <v>305</v>
      </c>
      <c r="C150" t="s">
        <v>63</v>
      </c>
      <c r="D150" t="s">
        <v>237</v>
      </c>
      <c r="E150" s="1">
        <v>0.05</v>
      </c>
      <c r="F150" s="2">
        <v>109</v>
      </c>
      <c r="G150" s="2" t="s">
        <v>485</v>
      </c>
      <c r="H150" s="3">
        <v>35</v>
      </c>
      <c r="K150">
        <f t="shared" si="4"/>
        <v>0</v>
      </c>
      <c r="L150" s="4" t="str">
        <f t="shared" si="5"/>
        <v/>
      </c>
    </row>
    <row r="151" spans="2:12" x14ac:dyDescent="0.2">
      <c r="B151" t="s">
        <v>310</v>
      </c>
      <c r="C151" t="s">
        <v>68</v>
      </c>
      <c r="D151" t="s">
        <v>241</v>
      </c>
      <c r="E151" s="1">
        <v>6.23</v>
      </c>
      <c r="F151" s="2">
        <v>111</v>
      </c>
      <c r="G151" s="2" t="s">
        <v>486</v>
      </c>
      <c r="H151" s="3">
        <v>42</v>
      </c>
      <c r="K151">
        <f t="shared" si="4"/>
        <v>0</v>
      </c>
      <c r="L151" s="4" t="str">
        <f t="shared" si="5"/>
        <v/>
      </c>
    </row>
    <row r="152" spans="2:12" x14ac:dyDescent="0.2">
      <c r="B152" t="s">
        <v>415</v>
      </c>
      <c r="C152" t="s">
        <v>168</v>
      </c>
      <c r="D152" t="s">
        <v>241</v>
      </c>
      <c r="E152" s="1">
        <v>9.89</v>
      </c>
      <c r="F152" s="2">
        <v>91</v>
      </c>
      <c r="G152" s="2" t="s">
        <v>484</v>
      </c>
      <c r="H152" s="3">
        <v>91</v>
      </c>
      <c r="K152">
        <f t="shared" si="4"/>
        <v>0</v>
      </c>
      <c r="L152" s="4" t="str">
        <f t="shared" si="5"/>
        <v/>
      </c>
    </row>
    <row r="153" spans="2:12" x14ac:dyDescent="0.2">
      <c r="B153" t="s">
        <v>382</v>
      </c>
      <c r="C153" t="s">
        <v>136</v>
      </c>
      <c r="D153" t="s">
        <v>240</v>
      </c>
      <c r="E153" s="1">
        <v>5.48</v>
      </c>
      <c r="F153" s="2">
        <v>26</v>
      </c>
      <c r="G153" s="2" t="s">
        <v>485</v>
      </c>
      <c r="H153" s="3">
        <v>28</v>
      </c>
      <c r="K153">
        <f t="shared" si="4"/>
        <v>0</v>
      </c>
      <c r="L153" s="4" t="str">
        <f t="shared" si="5"/>
        <v/>
      </c>
    </row>
    <row r="154" spans="2:12" x14ac:dyDescent="0.2">
      <c r="B154" t="s">
        <v>371</v>
      </c>
      <c r="C154" t="s">
        <v>125</v>
      </c>
      <c r="D154" t="s">
        <v>242</v>
      </c>
      <c r="E154" s="1">
        <v>0.03</v>
      </c>
      <c r="F154" s="2">
        <v>419</v>
      </c>
      <c r="G154" s="2" t="s">
        <v>484</v>
      </c>
      <c r="H154" s="3">
        <v>14</v>
      </c>
      <c r="K154">
        <f t="shared" si="4"/>
        <v>0</v>
      </c>
      <c r="L154" s="4" t="str">
        <f t="shared" si="5"/>
        <v/>
      </c>
    </row>
    <row r="155" spans="2:12" x14ac:dyDescent="0.2">
      <c r="B155" t="s">
        <v>455</v>
      </c>
      <c r="C155" t="s">
        <v>207</v>
      </c>
      <c r="D155" t="s">
        <v>242</v>
      </c>
      <c r="E155" s="1">
        <v>0</v>
      </c>
      <c r="F155" s="2">
        <v>39</v>
      </c>
      <c r="G155" s="2" t="s">
        <v>487</v>
      </c>
      <c r="H155" s="3">
        <v>21</v>
      </c>
      <c r="K155">
        <f t="shared" si="4"/>
        <v>0</v>
      </c>
      <c r="L155" s="4" t="str">
        <f t="shared" si="5"/>
        <v/>
      </c>
    </row>
    <row r="156" spans="2:12" x14ac:dyDescent="0.2">
      <c r="B156" t="s">
        <v>476</v>
      </c>
      <c r="C156" t="s">
        <v>228</v>
      </c>
      <c r="D156" t="s">
        <v>240</v>
      </c>
      <c r="E156" s="1">
        <v>1.89</v>
      </c>
      <c r="F156" s="2">
        <v>62</v>
      </c>
      <c r="G156" s="2" t="s">
        <v>486</v>
      </c>
      <c r="H156" s="3">
        <v>42</v>
      </c>
      <c r="K156">
        <f t="shared" si="4"/>
        <v>0</v>
      </c>
      <c r="L156" s="4" t="str">
        <f t="shared" si="5"/>
        <v/>
      </c>
    </row>
    <row r="157" spans="2:12" x14ac:dyDescent="0.2">
      <c r="B157" t="s">
        <v>459</v>
      </c>
      <c r="C157" t="s">
        <v>211</v>
      </c>
      <c r="D157" t="s">
        <v>242</v>
      </c>
      <c r="E157" s="1">
        <v>17.12</v>
      </c>
      <c r="F157" s="2">
        <v>28</v>
      </c>
      <c r="G157" s="2" t="s">
        <v>486</v>
      </c>
      <c r="H157" s="3">
        <v>14</v>
      </c>
      <c r="K157">
        <f t="shared" si="4"/>
        <v>0</v>
      </c>
      <c r="L157" s="4" t="str">
        <f t="shared" si="5"/>
        <v/>
      </c>
    </row>
    <row r="158" spans="2:12" x14ac:dyDescent="0.2">
      <c r="B158" t="s">
        <v>400</v>
      </c>
      <c r="C158" t="s">
        <v>154</v>
      </c>
      <c r="D158" t="s">
        <v>240</v>
      </c>
      <c r="E158" s="1">
        <v>2.5999999999999999E-3</v>
      </c>
      <c r="F158" s="2">
        <v>32908</v>
      </c>
      <c r="G158" s="2" t="s">
        <v>484</v>
      </c>
      <c r="H158" s="3">
        <v>98</v>
      </c>
      <c r="K158">
        <f t="shared" si="4"/>
        <v>0</v>
      </c>
      <c r="L158" s="4" t="str">
        <f t="shared" si="5"/>
        <v/>
      </c>
    </row>
    <row r="159" spans="2:12" x14ac:dyDescent="0.2">
      <c r="B159" t="s">
        <v>375</v>
      </c>
      <c r="C159" t="s">
        <v>129</v>
      </c>
      <c r="D159" t="s">
        <v>239</v>
      </c>
      <c r="E159" s="1">
        <v>0.64</v>
      </c>
      <c r="F159" s="2">
        <v>17</v>
      </c>
      <c r="G159" s="2" t="s">
        <v>487</v>
      </c>
      <c r="H159" s="3">
        <v>14</v>
      </c>
      <c r="K159">
        <f t="shared" si="4"/>
        <v>0</v>
      </c>
      <c r="L159" s="4" t="str">
        <f t="shared" si="5"/>
        <v/>
      </c>
    </row>
    <row r="160" spans="2:12" x14ac:dyDescent="0.2">
      <c r="B160" t="s">
        <v>373</v>
      </c>
      <c r="C160" t="s">
        <v>127</v>
      </c>
      <c r="D160" t="s">
        <v>240</v>
      </c>
      <c r="E160" s="1">
        <v>33.01</v>
      </c>
      <c r="F160" s="2">
        <v>115</v>
      </c>
      <c r="G160" s="2" t="s">
        <v>485</v>
      </c>
      <c r="H160" s="3">
        <v>91</v>
      </c>
      <c r="K160">
        <f t="shared" si="4"/>
        <v>0</v>
      </c>
      <c r="L160" s="4" t="str">
        <f t="shared" si="5"/>
        <v/>
      </c>
    </row>
    <row r="161" spans="2:12" x14ac:dyDescent="0.2">
      <c r="B161" t="s">
        <v>258</v>
      </c>
      <c r="C161" t="s">
        <v>16</v>
      </c>
      <c r="D161" t="s">
        <v>239</v>
      </c>
      <c r="E161" s="1">
        <v>6.13</v>
      </c>
      <c r="F161" s="2">
        <v>77</v>
      </c>
      <c r="G161" s="2" t="s">
        <v>487</v>
      </c>
      <c r="H161" s="3">
        <v>28</v>
      </c>
      <c r="K161">
        <f t="shared" si="4"/>
        <v>0</v>
      </c>
      <c r="L161" s="4" t="str">
        <f t="shared" si="5"/>
        <v/>
      </c>
    </row>
    <row r="162" spans="2:12" x14ac:dyDescent="0.2">
      <c r="B162" t="s">
        <v>406</v>
      </c>
      <c r="C162" t="s">
        <v>159</v>
      </c>
      <c r="D162" t="s">
        <v>242</v>
      </c>
      <c r="E162" s="1">
        <v>65.989999999999995</v>
      </c>
      <c r="F162" s="2">
        <v>48</v>
      </c>
      <c r="G162" s="2" t="s">
        <v>486</v>
      </c>
      <c r="H162" s="3">
        <v>42</v>
      </c>
      <c r="K162">
        <f t="shared" si="4"/>
        <v>0</v>
      </c>
      <c r="L162" s="4" t="str">
        <f t="shared" si="5"/>
        <v/>
      </c>
    </row>
    <row r="163" spans="2:12" x14ac:dyDescent="0.2">
      <c r="B163" t="s">
        <v>436</v>
      </c>
      <c r="C163" t="s">
        <v>189</v>
      </c>
      <c r="D163" t="s">
        <v>239</v>
      </c>
      <c r="E163" s="1">
        <v>0.8</v>
      </c>
      <c r="F163" s="2">
        <v>9024</v>
      </c>
      <c r="G163" s="2" t="s">
        <v>485</v>
      </c>
      <c r="H163" s="3">
        <v>98</v>
      </c>
      <c r="K163">
        <f t="shared" si="4"/>
        <v>0</v>
      </c>
      <c r="L163" s="4" t="str">
        <f t="shared" si="5"/>
        <v/>
      </c>
    </row>
    <row r="164" spans="2:12" x14ac:dyDescent="0.2">
      <c r="B164" t="s">
        <v>306</v>
      </c>
      <c r="C164" t="s">
        <v>64</v>
      </c>
      <c r="D164" t="s">
        <v>239</v>
      </c>
      <c r="E164" s="1">
        <v>0.98</v>
      </c>
      <c r="F164" s="2">
        <v>108</v>
      </c>
      <c r="G164" s="2" t="s">
        <v>485</v>
      </c>
      <c r="H164" s="3">
        <v>42</v>
      </c>
      <c r="K164">
        <f t="shared" si="4"/>
        <v>0</v>
      </c>
      <c r="L164" s="4" t="str">
        <f t="shared" si="5"/>
        <v/>
      </c>
    </row>
    <row r="165" spans="2:12" x14ac:dyDescent="0.2">
      <c r="B165" t="s">
        <v>428</v>
      </c>
      <c r="C165" t="s">
        <v>181</v>
      </c>
      <c r="D165" t="s">
        <v>238</v>
      </c>
      <c r="E165" s="1">
        <v>9.08</v>
      </c>
      <c r="F165" s="2">
        <v>64</v>
      </c>
      <c r="G165" s="2" t="s">
        <v>487</v>
      </c>
      <c r="H165" s="3">
        <v>42</v>
      </c>
      <c r="K165">
        <f t="shared" si="4"/>
        <v>1</v>
      </c>
      <c r="L165" s="4">
        <f t="shared" si="5"/>
        <v>9.08</v>
      </c>
    </row>
    <row r="166" spans="2:12" x14ac:dyDescent="0.2">
      <c r="B166" t="s">
        <v>449</v>
      </c>
      <c r="C166" t="s">
        <v>202</v>
      </c>
      <c r="D166" t="s">
        <v>242</v>
      </c>
      <c r="E166" s="1">
        <v>0.32</v>
      </c>
      <c r="F166" s="2">
        <v>186</v>
      </c>
      <c r="G166" s="2" t="s">
        <v>486</v>
      </c>
      <c r="H166" s="3">
        <v>42</v>
      </c>
      <c r="K166">
        <f t="shared" si="4"/>
        <v>0</v>
      </c>
      <c r="L166" s="4" t="str">
        <f t="shared" si="5"/>
        <v/>
      </c>
    </row>
    <row r="167" spans="2:12" x14ac:dyDescent="0.2">
      <c r="B167" t="s">
        <v>313</v>
      </c>
      <c r="C167" t="s">
        <v>71</v>
      </c>
      <c r="D167" t="s">
        <v>239</v>
      </c>
      <c r="E167" s="1">
        <v>0.7</v>
      </c>
      <c r="F167" s="2">
        <v>188</v>
      </c>
      <c r="G167" s="2" t="s">
        <v>485</v>
      </c>
      <c r="H167" s="3">
        <v>28</v>
      </c>
      <c r="K167">
        <f t="shared" si="4"/>
        <v>0</v>
      </c>
      <c r="L167" s="4" t="str">
        <f t="shared" si="5"/>
        <v/>
      </c>
    </row>
    <row r="168" spans="2:12" x14ac:dyDescent="0.2">
      <c r="B168" t="s">
        <v>328</v>
      </c>
      <c r="C168" t="s">
        <v>86</v>
      </c>
      <c r="D168" t="s">
        <v>236</v>
      </c>
      <c r="E168" s="1">
        <v>0.02</v>
      </c>
      <c r="F168" s="2">
        <v>46</v>
      </c>
      <c r="G168" s="2" t="s">
        <v>487</v>
      </c>
      <c r="H168" s="3">
        <v>42</v>
      </c>
      <c r="K168">
        <f t="shared" si="4"/>
        <v>0</v>
      </c>
      <c r="L168" s="4" t="str">
        <f t="shared" si="5"/>
        <v/>
      </c>
    </row>
    <row r="169" spans="2:12" x14ac:dyDescent="0.2">
      <c r="B169" t="s">
        <v>385</v>
      </c>
      <c r="C169" t="s">
        <v>139</v>
      </c>
      <c r="D169" t="s">
        <v>240</v>
      </c>
      <c r="E169" s="1">
        <v>0.73</v>
      </c>
      <c r="F169" s="2">
        <v>19</v>
      </c>
      <c r="G169" s="2" t="s">
        <v>485</v>
      </c>
      <c r="H169" s="3">
        <v>14</v>
      </c>
      <c r="K169">
        <f t="shared" si="4"/>
        <v>0</v>
      </c>
      <c r="L169" s="4" t="str">
        <f t="shared" si="5"/>
        <v/>
      </c>
    </row>
    <row r="170" spans="2:12" x14ac:dyDescent="0.2">
      <c r="B170" t="s">
        <v>473</v>
      </c>
      <c r="C170" t="s">
        <v>225</v>
      </c>
      <c r="D170" t="s">
        <v>237</v>
      </c>
      <c r="E170" s="1">
        <v>0.57999999999999996</v>
      </c>
      <c r="F170" s="2">
        <v>71</v>
      </c>
      <c r="G170" s="2" t="s">
        <v>485</v>
      </c>
      <c r="H170" s="3">
        <v>63</v>
      </c>
      <c r="K170">
        <f t="shared" si="4"/>
        <v>0</v>
      </c>
      <c r="L170" s="4" t="str">
        <f t="shared" si="5"/>
        <v/>
      </c>
    </row>
    <row r="171" spans="2:12" x14ac:dyDescent="0.2">
      <c r="B171" t="s">
        <v>268</v>
      </c>
      <c r="C171" t="s">
        <v>26</v>
      </c>
      <c r="D171" t="s">
        <v>237</v>
      </c>
      <c r="E171" s="1">
        <v>0.08</v>
      </c>
      <c r="F171" s="2">
        <v>244</v>
      </c>
      <c r="G171" s="2" t="s">
        <v>484</v>
      </c>
      <c r="H171" s="3">
        <v>14</v>
      </c>
      <c r="K171">
        <f t="shared" si="4"/>
        <v>0</v>
      </c>
      <c r="L171" s="4" t="str">
        <f t="shared" si="5"/>
        <v/>
      </c>
    </row>
    <row r="172" spans="2:12" x14ac:dyDescent="0.2">
      <c r="B172" t="s">
        <v>247</v>
      </c>
      <c r="C172" t="s">
        <v>5</v>
      </c>
      <c r="D172" t="s">
        <v>239</v>
      </c>
      <c r="E172" s="1">
        <v>26.5</v>
      </c>
      <c r="F172" s="2">
        <v>50</v>
      </c>
      <c r="G172" s="2" t="s">
        <v>486</v>
      </c>
      <c r="H172" s="3">
        <v>91</v>
      </c>
      <c r="K172">
        <f t="shared" si="4"/>
        <v>0</v>
      </c>
      <c r="L172" s="4" t="str">
        <f t="shared" si="5"/>
        <v/>
      </c>
    </row>
    <row r="173" spans="2:12" x14ac:dyDescent="0.2">
      <c r="B173" t="s">
        <v>443</v>
      </c>
      <c r="C173" t="s">
        <v>196</v>
      </c>
      <c r="D173" t="s">
        <v>241</v>
      </c>
      <c r="E173" s="1">
        <v>4.12</v>
      </c>
      <c r="F173" s="2">
        <v>48</v>
      </c>
      <c r="G173" s="2" t="s">
        <v>487</v>
      </c>
      <c r="H173" s="3">
        <v>56</v>
      </c>
      <c r="K173">
        <f t="shared" si="4"/>
        <v>0</v>
      </c>
      <c r="L173" s="4" t="str">
        <f t="shared" si="5"/>
        <v/>
      </c>
    </row>
    <row r="174" spans="2:12" x14ac:dyDescent="0.2">
      <c r="B174" t="s">
        <v>301</v>
      </c>
      <c r="C174" t="s">
        <v>59</v>
      </c>
      <c r="D174" t="s">
        <v>237</v>
      </c>
      <c r="E174" s="1">
        <v>0.1</v>
      </c>
      <c r="F174" s="2">
        <v>2288</v>
      </c>
      <c r="G174" s="2" t="s">
        <v>487</v>
      </c>
      <c r="H174" s="3">
        <v>98</v>
      </c>
      <c r="K174">
        <f t="shared" si="4"/>
        <v>0</v>
      </c>
      <c r="L174" s="4" t="str">
        <f t="shared" si="5"/>
        <v/>
      </c>
    </row>
    <row r="175" spans="2:12" x14ac:dyDescent="0.2">
      <c r="B175" t="s">
        <v>469</v>
      </c>
      <c r="C175" t="s">
        <v>221</v>
      </c>
      <c r="D175" t="s">
        <v>239</v>
      </c>
      <c r="E175" s="1">
        <v>0.71</v>
      </c>
      <c r="F175" s="2">
        <v>36</v>
      </c>
      <c r="G175" s="2" t="s">
        <v>485</v>
      </c>
      <c r="H175" s="3">
        <v>42</v>
      </c>
      <c r="K175">
        <f t="shared" si="4"/>
        <v>0</v>
      </c>
      <c r="L175" s="4" t="str">
        <f t="shared" si="5"/>
        <v/>
      </c>
    </row>
    <row r="176" spans="2:12" x14ac:dyDescent="0.2">
      <c r="B176" t="s">
        <v>281</v>
      </c>
      <c r="C176" t="s">
        <v>39</v>
      </c>
      <c r="D176" t="s">
        <v>236</v>
      </c>
      <c r="E176" s="1">
        <v>236.93</v>
      </c>
      <c r="F176" s="2">
        <v>164</v>
      </c>
      <c r="G176" s="2" t="s">
        <v>485</v>
      </c>
      <c r="H176" s="3">
        <v>42</v>
      </c>
      <c r="K176">
        <f t="shared" si="4"/>
        <v>0</v>
      </c>
      <c r="L176" s="4" t="str">
        <f t="shared" si="5"/>
        <v/>
      </c>
    </row>
    <row r="177" spans="2:12" x14ac:dyDescent="0.2">
      <c r="B177" t="s">
        <v>346</v>
      </c>
      <c r="C177" t="s">
        <v>103</v>
      </c>
      <c r="D177" t="s">
        <v>236</v>
      </c>
      <c r="E177" s="1">
        <v>1</v>
      </c>
      <c r="F177" s="2">
        <v>31</v>
      </c>
      <c r="G177" s="2" t="s">
        <v>484</v>
      </c>
      <c r="H177" s="3">
        <v>14</v>
      </c>
      <c r="K177">
        <f t="shared" si="4"/>
        <v>0</v>
      </c>
      <c r="L177" s="4" t="str">
        <f t="shared" si="5"/>
        <v/>
      </c>
    </row>
    <row r="178" spans="2:12" x14ac:dyDescent="0.2">
      <c r="B178" t="s">
        <v>434</v>
      </c>
      <c r="C178" t="s">
        <v>187</v>
      </c>
      <c r="D178" t="s">
        <v>242</v>
      </c>
      <c r="E178" s="1">
        <v>4.54</v>
      </c>
      <c r="F178" s="2">
        <v>37</v>
      </c>
      <c r="G178" s="2" t="s">
        <v>484</v>
      </c>
      <c r="H178" s="3">
        <v>28</v>
      </c>
      <c r="K178">
        <f t="shared" si="4"/>
        <v>0</v>
      </c>
      <c r="L178" s="4" t="str">
        <f t="shared" si="5"/>
        <v/>
      </c>
    </row>
    <row r="179" spans="2:12" x14ac:dyDescent="0.2">
      <c r="B179" t="s">
        <v>340</v>
      </c>
      <c r="C179" t="s">
        <v>97</v>
      </c>
      <c r="D179" t="s">
        <v>238</v>
      </c>
      <c r="E179" s="1">
        <v>2.87</v>
      </c>
      <c r="F179" s="2">
        <v>43</v>
      </c>
      <c r="G179" s="2" t="s">
        <v>485</v>
      </c>
      <c r="H179" s="3">
        <v>42</v>
      </c>
      <c r="K179">
        <f t="shared" si="4"/>
        <v>1</v>
      </c>
      <c r="L179" s="4">
        <f t="shared" si="5"/>
        <v>2.87</v>
      </c>
    </row>
    <row r="180" spans="2:12" x14ac:dyDescent="0.2">
      <c r="B180" t="s">
        <v>344</v>
      </c>
      <c r="C180" t="s">
        <v>101</v>
      </c>
      <c r="D180" t="s">
        <v>240</v>
      </c>
      <c r="E180" s="1">
        <v>3.97</v>
      </c>
      <c r="F180" s="2">
        <v>26</v>
      </c>
      <c r="G180" s="2" t="s">
        <v>485</v>
      </c>
      <c r="H180" s="3">
        <v>28</v>
      </c>
      <c r="K180">
        <f t="shared" si="4"/>
        <v>0</v>
      </c>
      <c r="L180" s="4" t="str">
        <f t="shared" si="5"/>
        <v/>
      </c>
    </row>
    <row r="181" spans="2:12" x14ac:dyDescent="0.2">
      <c r="B181" t="s">
        <v>280</v>
      </c>
      <c r="C181" t="s">
        <v>38</v>
      </c>
      <c r="D181" t="s">
        <v>239</v>
      </c>
      <c r="E181" s="1">
        <v>10.48</v>
      </c>
      <c r="F181" s="2">
        <v>134</v>
      </c>
      <c r="G181" s="2" t="s">
        <v>487</v>
      </c>
      <c r="H181" s="3">
        <v>28</v>
      </c>
      <c r="K181">
        <f t="shared" si="4"/>
        <v>0</v>
      </c>
      <c r="L181" s="4" t="str">
        <f t="shared" si="5"/>
        <v/>
      </c>
    </row>
    <row r="182" spans="2:12" x14ac:dyDescent="0.2">
      <c r="B182" t="s">
        <v>251</v>
      </c>
      <c r="C182" t="s">
        <v>9</v>
      </c>
      <c r="D182" t="s">
        <v>237</v>
      </c>
      <c r="E182" s="1">
        <v>45.01</v>
      </c>
      <c r="F182" s="2">
        <v>90</v>
      </c>
      <c r="G182" s="2" t="s">
        <v>486</v>
      </c>
      <c r="H182" s="3">
        <v>77</v>
      </c>
      <c r="K182">
        <f t="shared" si="4"/>
        <v>0</v>
      </c>
      <c r="L182" s="4" t="str">
        <f t="shared" si="5"/>
        <v/>
      </c>
    </row>
    <row r="183" spans="2:12" x14ac:dyDescent="0.2">
      <c r="B183" t="s">
        <v>278</v>
      </c>
      <c r="C183" t="s">
        <v>36</v>
      </c>
      <c r="D183" t="s">
        <v>236</v>
      </c>
      <c r="E183" s="1">
        <v>0.2</v>
      </c>
      <c r="F183" s="2">
        <v>47</v>
      </c>
      <c r="G183" s="2" t="s">
        <v>485</v>
      </c>
      <c r="H183" s="3">
        <v>28</v>
      </c>
      <c r="K183">
        <f t="shared" si="4"/>
        <v>0</v>
      </c>
      <c r="L183" s="4" t="str">
        <f t="shared" si="5"/>
        <v/>
      </c>
    </row>
    <row r="184" spans="2:12" x14ac:dyDescent="0.2">
      <c r="B184" t="s">
        <v>348</v>
      </c>
      <c r="C184" t="s">
        <v>105</v>
      </c>
      <c r="D184" t="s">
        <v>240</v>
      </c>
      <c r="E184" s="1">
        <v>0.04</v>
      </c>
      <c r="F184" s="2">
        <v>224</v>
      </c>
      <c r="G184" s="2" t="s">
        <v>486</v>
      </c>
      <c r="H184" s="3">
        <v>14</v>
      </c>
      <c r="K184">
        <f t="shared" si="4"/>
        <v>0</v>
      </c>
      <c r="L184" s="4" t="str">
        <f t="shared" si="5"/>
        <v/>
      </c>
    </row>
    <row r="185" spans="2:12" x14ac:dyDescent="0.2">
      <c r="B185" t="s">
        <v>362</v>
      </c>
      <c r="C185" t="s">
        <v>117</v>
      </c>
      <c r="D185" t="s">
        <v>236</v>
      </c>
      <c r="E185" s="1">
        <v>7.0000000000000007E-2</v>
      </c>
      <c r="F185" s="2">
        <v>221</v>
      </c>
      <c r="G185" s="2" t="s">
        <v>486</v>
      </c>
      <c r="H185" s="3">
        <v>28</v>
      </c>
      <c r="K185">
        <f t="shared" si="4"/>
        <v>0</v>
      </c>
      <c r="L185" s="4" t="str">
        <f t="shared" si="5"/>
        <v/>
      </c>
    </row>
    <row r="186" spans="2:12" x14ac:dyDescent="0.2">
      <c r="B186" t="s">
        <v>349</v>
      </c>
      <c r="C186" t="s">
        <v>105</v>
      </c>
      <c r="D186" t="s">
        <v>240</v>
      </c>
      <c r="E186" s="1">
        <v>2.99</v>
      </c>
      <c r="F186" s="2">
        <v>67</v>
      </c>
      <c r="G186" s="2" t="s">
        <v>484</v>
      </c>
      <c r="H186" s="3">
        <v>28</v>
      </c>
      <c r="K186">
        <f t="shared" si="4"/>
        <v>0</v>
      </c>
      <c r="L186" s="4" t="str">
        <f t="shared" si="5"/>
        <v/>
      </c>
    </row>
    <row r="187" spans="2:12" x14ac:dyDescent="0.2">
      <c r="B187" t="s">
        <v>457</v>
      </c>
      <c r="C187" t="s">
        <v>209</v>
      </c>
      <c r="D187" t="s">
        <v>240</v>
      </c>
      <c r="E187" s="1">
        <v>0.06</v>
      </c>
      <c r="F187" s="2">
        <v>61</v>
      </c>
      <c r="G187" s="2" t="s">
        <v>486</v>
      </c>
      <c r="H187" s="3">
        <v>14</v>
      </c>
      <c r="K187">
        <f t="shared" si="4"/>
        <v>0</v>
      </c>
      <c r="L187" s="4" t="str">
        <f t="shared" si="5"/>
        <v/>
      </c>
    </row>
    <row r="188" spans="2:12" x14ac:dyDescent="0.2">
      <c r="B188" t="s">
        <v>319</v>
      </c>
      <c r="C188" t="s">
        <v>77</v>
      </c>
      <c r="D188" t="s">
        <v>240</v>
      </c>
      <c r="E188" s="1">
        <v>212.05</v>
      </c>
      <c r="F188" s="2">
        <v>39</v>
      </c>
      <c r="G188" s="2" t="s">
        <v>486</v>
      </c>
      <c r="H188" s="3">
        <v>21</v>
      </c>
      <c r="K188">
        <f t="shared" si="4"/>
        <v>0</v>
      </c>
      <c r="L188" s="4" t="str">
        <f t="shared" si="5"/>
        <v/>
      </c>
    </row>
    <row r="189" spans="2:12" x14ac:dyDescent="0.2">
      <c r="B189" t="s">
        <v>411</v>
      </c>
      <c r="C189" t="s">
        <v>164</v>
      </c>
      <c r="D189" t="s">
        <v>236</v>
      </c>
      <c r="E189" s="1">
        <v>65.599999999999994</v>
      </c>
      <c r="F189" s="2">
        <v>76</v>
      </c>
      <c r="G189" s="2" t="s">
        <v>487</v>
      </c>
      <c r="H189" s="3">
        <v>70</v>
      </c>
      <c r="K189">
        <f t="shared" si="4"/>
        <v>0</v>
      </c>
      <c r="L189" s="4" t="str">
        <f t="shared" si="5"/>
        <v/>
      </c>
    </row>
    <row r="190" spans="2:12" x14ac:dyDescent="0.2">
      <c r="B190" t="s">
        <v>261</v>
      </c>
      <c r="C190" t="s">
        <v>19</v>
      </c>
      <c r="D190" t="s">
        <v>242</v>
      </c>
      <c r="E190" s="1">
        <v>0</v>
      </c>
      <c r="F190" s="2">
        <v>22</v>
      </c>
      <c r="G190" s="2" t="s">
        <v>486</v>
      </c>
      <c r="H190" s="3">
        <v>21</v>
      </c>
      <c r="K190">
        <f t="shared" si="4"/>
        <v>0</v>
      </c>
      <c r="L190" s="4" t="str">
        <f t="shared" si="5"/>
        <v/>
      </c>
    </row>
    <row r="191" spans="2:12" x14ac:dyDescent="0.2">
      <c r="B191" t="s">
        <v>412</v>
      </c>
      <c r="C191" t="s">
        <v>165</v>
      </c>
      <c r="D191" t="s">
        <v>236</v>
      </c>
      <c r="E191" s="1">
        <v>1.48</v>
      </c>
      <c r="F191" s="2">
        <v>118</v>
      </c>
      <c r="G191" s="2" t="s">
        <v>485</v>
      </c>
      <c r="H191" s="3">
        <v>42</v>
      </c>
      <c r="K191">
        <f t="shared" si="4"/>
        <v>0</v>
      </c>
      <c r="L191" s="4" t="str">
        <f t="shared" si="5"/>
        <v/>
      </c>
    </row>
    <row r="192" spans="2:12" x14ac:dyDescent="0.2">
      <c r="B192" t="s">
        <v>327</v>
      </c>
      <c r="C192" t="s">
        <v>85</v>
      </c>
      <c r="D192" t="s">
        <v>236</v>
      </c>
      <c r="E192" s="1">
        <v>0.53</v>
      </c>
      <c r="F192" s="2">
        <v>56</v>
      </c>
      <c r="G192" s="2" t="s">
        <v>485</v>
      </c>
      <c r="H192" s="3">
        <v>28</v>
      </c>
      <c r="K192">
        <f t="shared" si="4"/>
        <v>0</v>
      </c>
      <c r="L192" s="4" t="str">
        <f t="shared" si="5"/>
        <v/>
      </c>
    </row>
    <row r="193" spans="2:12" x14ac:dyDescent="0.2">
      <c r="B193" t="s">
        <v>255</v>
      </c>
      <c r="C193" t="s">
        <v>13</v>
      </c>
      <c r="D193" t="s">
        <v>241</v>
      </c>
      <c r="E193" s="1">
        <v>0.06</v>
      </c>
      <c r="F193" s="2">
        <v>241</v>
      </c>
      <c r="G193" s="2" t="s">
        <v>486</v>
      </c>
      <c r="H193" s="3">
        <v>42</v>
      </c>
      <c r="K193">
        <f t="shared" si="4"/>
        <v>0</v>
      </c>
      <c r="L193" s="4" t="str">
        <f t="shared" si="5"/>
        <v/>
      </c>
    </row>
    <row r="194" spans="2:12" x14ac:dyDescent="0.2">
      <c r="B194" t="s">
        <v>419</v>
      </c>
      <c r="C194" t="s">
        <v>172</v>
      </c>
      <c r="D194" t="s">
        <v>239</v>
      </c>
      <c r="E194" s="3">
        <v>0.39</v>
      </c>
      <c r="F194" s="2">
        <v>32</v>
      </c>
      <c r="G194" s="2" t="s">
        <v>485</v>
      </c>
      <c r="H194" s="3">
        <v>28</v>
      </c>
      <c r="K194">
        <f t="shared" si="4"/>
        <v>0</v>
      </c>
      <c r="L194" s="4" t="str">
        <f t="shared" si="5"/>
        <v/>
      </c>
    </row>
    <row r="195" spans="2:12" x14ac:dyDescent="0.2">
      <c r="B195" t="s">
        <v>439</v>
      </c>
      <c r="C195" t="s">
        <v>192</v>
      </c>
      <c r="D195" t="s">
        <v>238</v>
      </c>
      <c r="E195" s="3">
        <v>48.26</v>
      </c>
      <c r="F195" s="2">
        <v>44</v>
      </c>
      <c r="G195" s="2" t="s">
        <v>487</v>
      </c>
      <c r="H195" s="3">
        <v>56</v>
      </c>
      <c r="K195">
        <f t="shared" si="4"/>
        <v>1</v>
      </c>
      <c r="L195" s="4">
        <f t="shared" si="5"/>
        <v>48.26</v>
      </c>
    </row>
    <row r="196" spans="2:12" x14ac:dyDescent="0.2">
      <c r="B196" t="s">
        <v>284</v>
      </c>
      <c r="C196" t="s">
        <v>42</v>
      </c>
      <c r="D196" t="s">
        <v>240</v>
      </c>
      <c r="E196" s="1">
        <v>74.319999999999993</v>
      </c>
      <c r="F196" s="2">
        <v>55</v>
      </c>
      <c r="G196" s="2" t="s">
        <v>487</v>
      </c>
      <c r="H196" s="3">
        <v>77</v>
      </c>
      <c r="K196">
        <f t="shared" si="4"/>
        <v>0</v>
      </c>
      <c r="L196" s="4" t="str">
        <f t="shared" si="5"/>
        <v/>
      </c>
    </row>
    <row r="197" spans="2:12" x14ac:dyDescent="0.2">
      <c r="B197" t="s">
        <v>358</v>
      </c>
      <c r="C197" t="s">
        <v>113</v>
      </c>
      <c r="D197" t="s">
        <v>242</v>
      </c>
      <c r="E197" s="1">
        <v>5.03</v>
      </c>
      <c r="F197" s="2">
        <v>113</v>
      </c>
      <c r="G197" s="2" t="s">
        <v>485</v>
      </c>
      <c r="H197" s="3">
        <v>63</v>
      </c>
      <c r="K197">
        <f t="shared" ref="K197:K242" si="6">IF(D197=Supplier,1,0)</f>
        <v>0</v>
      </c>
      <c r="L197" s="4" t="str">
        <f t="shared" ref="L197:L242" si="7">IF(D197=Supplier,E197,"")</f>
        <v/>
      </c>
    </row>
    <row r="198" spans="2:12" x14ac:dyDescent="0.2">
      <c r="B198" t="s">
        <v>260</v>
      </c>
      <c r="C198" t="s">
        <v>18</v>
      </c>
      <c r="D198" t="s">
        <v>237</v>
      </c>
      <c r="E198" s="3">
        <v>0.2</v>
      </c>
      <c r="F198" s="2">
        <v>72</v>
      </c>
      <c r="G198" s="2" t="s">
        <v>485</v>
      </c>
      <c r="H198" s="3">
        <v>56</v>
      </c>
      <c r="K198">
        <f t="shared" si="6"/>
        <v>0</v>
      </c>
      <c r="L198" s="4" t="str">
        <f t="shared" si="7"/>
        <v/>
      </c>
    </row>
    <row r="199" spans="2:12" x14ac:dyDescent="0.2">
      <c r="B199" t="s">
        <v>277</v>
      </c>
      <c r="C199" t="s">
        <v>35</v>
      </c>
      <c r="D199" t="s">
        <v>242</v>
      </c>
      <c r="E199" s="1">
        <v>1.76</v>
      </c>
      <c r="F199" s="2">
        <v>9</v>
      </c>
      <c r="G199" s="2" t="s">
        <v>484</v>
      </c>
      <c r="H199" s="3">
        <v>28</v>
      </c>
      <c r="K199">
        <f t="shared" si="6"/>
        <v>0</v>
      </c>
      <c r="L199" s="4" t="str">
        <f t="shared" si="7"/>
        <v/>
      </c>
    </row>
    <row r="200" spans="2:12" x14ac:dyDescent="0.2">
      <c r="B200" t="s">
        <v>308</v>
      </c>
      <c r="C200" t="s">
        <v>66</v>
      </c>
      <c r="D200" t="s">
        <v>239</v>
      </c>
      <c r="E200" s="1">
        <v>6.78</v>
      </c>
      <c r="F200" s="2">
        <v>45</v>
      </c>
      <c r="G200" s="2" t="s">
        <v>485</v>
      </c>
      <c r="H200" s="3">
        <v>35</v>
      </c>
      <c r="K200">
        <f t="shared" si="6"/>
        <v>0</v>
      </c>
      <c r="L200" s="4" t="str">
        <f t="shared" si="7"/>
        <v/>
      </c>
    </row>
    <row r="201" spans="2:12" x14ac:dyDescent="0.2">
      <c r="B201" t="s">
        <v>456</v>
      </c>
      <c r="C201" t="s">
        <v>208</v>
      </c>
      <c r="D201" t="s">
        <v>242</v>
      </c>
      <c r="E201" s="1">
        <v>1.52</v>
      </c>
      <c r="F201" s="2">
        <v>2761</v>
      </c>
      <c r="G201" s="2" t="s">
        <v>487</v>
      </c>
      <c r="H201" s="3">
        <v>98</v>
      </c>
      <c r="K201">
        <f t="shared" si="6"/>
        <v>0</v>
      </c>
      <c r="L201" s="4" t="str">
        <f t="shared" si="7"/>
        <v/>
      </c>
    </row>
    <row r="202" spans="2:12" x14ac:dyDescent="0.2">
      <c r="B202" t="s">
        <v>463</v>
      </c>
      <c r="C202" t="s">
        <v>215</v>
      </c>
      <c r="D202" t="s">
        <v>242</v>
      </c>
      <c r="E202" s="1">
        <v>0.02</v>
      </c>
      <c r="F202" s="2">
        <v>294</v>
      </c>
      <c r="G202" s="2" t="s">
        <v>486</v>
      </c>
      <c r="H202" s="3">
        <v>35</v>
      </c>
      <c r="K202">
        <f t="shared" si="6"/>
        <v>0</v>
      </c>
      <c r="L202" s="4" t="str">
        <f t="shared" si="7"/>
        <v/>
      </c>
    </row>
    <row r="203" spans="2:12" x14ac:dyDescent="0.2">
      <c r="B203" t="s">
        <v>379</v>
      </c>
      <c r="C203" t="s">
        <v>133</v>
      </c>
      <c r="D203" t="s">
        <v>241</v>
      </c>
      <c r="E203" s="1">
        <v>0.1</v>
      </c>
      <c r="F203" s="2">
        <v>515</v>
      </c>
      <c r="G203" s="2" t="s">
        <v>487</v>
      </c>
      <c r="H203" s="3">
        <v>42</v>
      </c>
      <c r="K203">
        <f t="shared" si="6"/>
        <v>0</v>
      </c>
      <c r="L203" s="4" t="str">
        <f t="shared" si="7"/>
        <v/>
      </c>
    </row>
    <row r="204" spans="2:12" x14ac:dyDescent="0.2">
      <c r="B204" t="s">
        <v>302</v>
      </c>
      <c r="C204" t="s">
        <v>60</v>
      </c>
      <c r="D204" t="s">
        <v>237</v>
      </c>
      <c r="E204" s="1">
        <v>7.0000000000000007E-2</v>
      </c>
      <c r="F204" s="2">
        <v>200</v>
      </c>
      <c r="G204" s="2" t="s">
        <v>487</v>
      </c>
      <c r="H204" s="3">
        <v>35</v>
      </c>
      <c r="K204">
        <f t="shared" si="6"/>
        <v>0</v>
      </c>
      <c r="L204" s="4" t="str">
        <f t="shared" si="7"/>
        <v/>
      </c>
    </row>
    <row r="205" spans="2:12" x14ac:dyDescent="0.2">
      <c r="B205" t="s">
        <v>442</v>
      </c>
      <c r="C205" t="s">
        <v>195</v>
      </c>
      <c r="D205" t="s">
        <v>237</v>
      </c>
      <c r="E205" s="1">
        <v>0.84</v>
      </c>
      <c r="F205" s="2">
        <v>51</v>
      </c>
      <c r="G205" s="2" t="s">
        <v>484</v>
      </c>
      <c r="H205" s="3">
        <v>28</v>
      </c>
      <c r="K205">
        <f t="shared" si="6"/>
        <v>0</v>
      </c>
      <c r="L205" s="4" t="str">
        <f t="shared" si="7"/>
        <v/>
      </c>
    </row>
    <row r="206" spans="2:12" x14ac:dyDescent="0.2">
      <c r="B206" t="s">
        <v>285</v>
      </c>
      <c r="C206" t="s">
        <v>43</v>
      </c>
      <c r="D206" t="s">
        <v>239</v>
      </c>
      <c r="E206" s="1">
        <v>10.95</v>
      </c>
      <c r="F206" s="2">
        <v>57</v>
      </c>
      <c r="G206" s="2" t="s">
        <v>484</v>
      </c>
      <c r="H206" s="3">
        <v>42</v>
      </c>
      <c r="K206">
        <f t="shared" si="6"/>
        <v>0</v>
      </c>
      <c r="L206" s="4" t="str">
        <f t="shared" si="7"/>
        <v/>
      </c>
    </row>
    <row r="207" spans="2:12" x14ac:dyDescent="0.2">
      <c r="B207" t="s">
        <v>286</v>
      </c>
      <c r="C207" t="s">
        <v>44</v>
      </c>
      <c r="D207" t="s">
        <v>242</v>
      </c>
      <c r="E207" s="1">
        <v>0.59</v>
      </c>
      <c r="F207" s="2">
        <v>27</v>
      </c>
      <c r="G207" s="2" t="s">
        <v>484</v>
      </c>
      <c r="H207" s="3">
        <v>14</v>
      </c>
      <c r="K207">
        <f t="shared" si="6"/>
        <v>0</v>
      </c>
      <c r="L207" s="4" t="str">
        <f t="shared" si="7"/>
        <v/>
      </c>
    </row>
    <row r="208" spans="2:12" x14ac:dyDescent="0.2">
      <c r="B208" t="s">
        <v>424</v>
      </c>
      <c r="C208" t="s">
        <v>177</v>
      </c>
      <c r="D208" t="s">
        <v>237</v>
      </c>
      <c r="E208" s="1">
        <v>8.7100000000000009</v>
      </c>
      <c r="F208" s="2">
        <v>45</v>
      </c>
      <c r="G208" s="2" t="s">
        <v>486</v>
      </c>
      <c r="H208" s="3">
        <v>28</v>
      </c>
      <c r="K208">
        <f t="shared" si="6"/>
        <v>0</v>
      </c>
      <c r="L208" s="4" t="str">
        <f t="shared" si="7"/>
        <v/>
      </c>
    </row>
    <row r="209" spans="2:12" x14ac:dyDescent="0.2">
      <c r="B209" t="s">
        <v>267</v>
      </c>
      <c r="C209" t="s">
        <v>25</v>
      </c>
      <c r="D209" t="s">
        <v>240</v>
      </c>
      <c r="E209" s="1">
        <v>26.69</v>
      </c>
      <c r="F209" s="2">
        <v>34</v>
      </c>
      <c r="G209" s="2" t="s">
        <v>484</v>
      </c>
      <c r="H209" s="3">
        <v>28</v>
      </c>
      <c r="K209">
        <f t="shared" si="6"/>
        <v>0</v>
      </c>
      <c r="L209" s="4" t="str">
        <f t="shared" si="7"/>
        <v/>
      </c>
    </row>
    <row r="210" spans="2:12" x14ac:dyDescent="0.2">
      <c r="B210" t="s">
        <v>271</v>
      </c>
      <c r="C210" t="s">
        <v>29</v>
      </c>
      <c r="D210" t="s">
        <v>242</v>
      </c>
      <c r="E210" s="1">
        <v>0.11</v>
      </c>
      <c r="F210" s="2">
        <v>124</v>
      </c>
      <c r="G210" s="2" t="s">
        <v>484</v>
      </c>
      <c r="H210" s="3">
        <v>42</v>
      </c>
      <c r="K210">
        <f t="shared" si="6"/>
        <v>0</v>
      </c>
      <c r="L210" s="4" t="str">
        <f t="shared" si="7"/>
        <v/>
      </c>
    </row>
    <row r="211" spans="2:12" x14ac:dyDescent="0.2">
      <c r="B211" t="s">
        <v>451</v>
      </c>
      <c r="C211" t="s">
        <v>204</v>
      </c>
      <c r="D211" t="s">
        <v>239</v>
      </c>
      <c r="E211" s="1">
        <v>3.36</v>
      </c>
      <c r="F211" s="2">
        <v>43</v>
      </c>
      <c r="G211" s="2" t="s">
        <v>486</v>
      </c>
      <c r="H211" s="3">
        <v>28</v>
      </c>
      <c r="K211">
        <f t="shared" si="6"/>
        <v>0</v>
      </c>
      <c r="L211" s="4" t="str">
        <f t="shared" si="7"/>
        <v/>
      </c>
    </row>
    <row r="212" spans="2:12" x14ac:dyDescent="0.2">
      <c r="B212" t="s">
        <v>465</v>
      </c>
      <c r="C212" t="s">
        <v>217</v>
      </c>
      <c r="D212" t="s">
        <v>238</v>
      </c>
      <c r="E212" s="1">
        <v>3.72</v>
      </c>
      <c r="F212" s="2">
        <v>168</v>
      </c>
      <c r="G212" s="2" t="s">
        <v>484</v>
      </c>
      <c r="H212" s="3">
        <v>42</v>
      </c>
      <c r="K212">
        <f t="shared" si="6"/>
        <v>1</v>
      </c>
      <c r="L212" s="4">
        <f t="shared" si="7"/>
        <v>3.72</v>
      </c>
    </row>
    <row r="213" spans="2:12" x14ac:dyDescent="0.2">
      <c r="B213" t="s">
        <v>383</v>
      </c>
      <c r="C213" t="s">
        <v>137</v>
      </c>
      <c r="D213" t="s">
        <v>238</v>
      </c>
      <c r="E213" s="1">
        <v>0.37</v>
      </c>
      <c r="F213" s="2">
        <v>45</v>
      </c>
      <c r="G213" s="2" t="s">
        <v>484</v>
      </c>
      <c r="H213" s="3">
        <v>28</v>
      </c>
      <c r="K213">
        <f t="shared" si="6"/>
        <v>1</v>
      </c>
      <c r="L213" s="4">
        <f t="shared" si="7"/>
        <v>0.37</v>
      </c>
    </row>
    <row r="214" spans="2:12" x14ac:dyDescent="0.2">
      <c r="B214" t="s">
        <v>307</v>
      </c>
      <c r="C214" t="s">
        <v>65</v>
      </c>
      <c r="D214" t="s">
        <v>237</v>
      </c>
      <c r="E214" s="1">
        <v>1.0900000000000001</v>
      </c>
      <c r="F214" s="2">
        <v>703</v>
      </c>
      <c r="G214" s="2" t="s">
        <v>487</v>
      </c>
      <c r="H214" s="3">
        <v>14</v>
      </c>
      <c r="K214">
        <f t="shared" si="6"/>
        <v>0</v>
      </c>
      <c r="L214" s="4" t="str">
        <f t="shared" si="7"/>
        <v/>
      </c>
    </row>
    <row r="215" spans="2:12" x14ac:dyDescent="0.2">
      <c r="B215" t="s">
        <v>429</v>
      </c>
      <c r="C215" t="s">
        <v>182</v>
      </c>
      <c r="D215" t="s">
        <v>238</v>
      </c>
      <c r="E215" s="1">
        <v>2.31</v>
      </c>
      <c r="F215" s="2">
        <v>90</v>
      </c>
      <c r="G215" s="2" t="s">
        <v>484</v>
      </c>
      <c r="H215" s="3">
        <v>28</v>
      </c>
      <c r="K215">
        <f t="shared" si="6"/>
        <v>1</v>
      </c>
      <c r="L215" s="4">
        <f t="shared" si="7"/>
        <v>2.31</v>
      </c>
    </row>
    <row r="216" spans="2:12" x14ac:dyDescent="0.2">
      <c r="B216" t="s">
        <v>276</v>
      </c>
      <c r="C216" t="s">
        <v>34</v>
      </c>
      <c r="D216" t="s">
        <v>237</v>
      </c>
      <c r="E216" s="1">
        <v>0.36</v>
      </c>
      <c r="F216" s="2">
        <v>45</v>
      </c>
      <c r="G216" s="2" t="s">
        <v>484</v>
      </c>
      <c r="H216" s="3">
        <v>14</v>
      </c>
      <c r="K216">
        <f t="shared" si="6"/>
        <v>0</v>
      </c>
      <c r="L216" s="4" t="str">
        <f t="shared" si="7"/>
        <v/>
      </c>
    </row>
    <row r="217" spans="2:12" x14ac:dyDescent="0.2">
      <c r="B217" t="s">
        <v>407</v>
      </c>
      <c r="C217" t="s">
        <v>160</v>
      </c>
      <c r="D217" t="s">
        <v>242</v>
      </c>
      <c r="E217" s="1">
        <v>2.81</v>
      </c>
      <c r="F217" s="2">
        <v>49</v>
      </c>
      <c r="G217" s="2" t="s">
        <v>486</v>
      </c>
      <c r="H217" s="3">
        <v>63</v>
      </c>
      <c r="K217">
        <f t="shared" si="6"/>
        <v>0</v>
      </c>
      <c r="L217" s="4" t="str">
        <f t="shared" si="7"/>
        <v/>
      </c>
    </row>
    <row r="218" spans="2:12" x14ac:dyDescent="0.2">
      <c r="B218" t="s">
        <v>279</v>
      </c>
      <c r="C218" t="s">
        <v>37</v>
      </c>
      <c r="D218" t="s">
        <v>237</v>
      </c>
      <c r="E218" s="1">
        <v>11.41</v>
      </c>
      <c r="F218" s="2">
        <v>31</v>
      </c>
      <c r="G218" s="2" t="s">
        <v>486</v>
      </c>
      <c r="H218" s="3">
        <v>28</v>
      </c>
      <c r="K218">
        <f t="shared" si="6"/>
        <v>0</v>
      </c>
      <c r="L218" s="4" t="str">
        <f t="shared" si="7"/>
        <v/>
      </c>
    </row>
    <row r="219" spans="2:12" x14ac:dyDescent="0.2">
      <c r="B219" t="s">
        <v>399</v>
      </c>
      <c r="C219" t="s">
        <v>153</v>
      </c>
      <c r="D219" t="s">
        <v>240</v>
      </c>
      <c r="E219" s="1">
        <v>7</v>
      </c>
      <c r="F219" s="2">
        <v>42</v>
      </c>
      <c r="G219" s="2" t="s">
        <v>484</v>
      </c>
      <c r="H219" s="3">
        <v>28</v>
      </c>
      <c r="K219">
        <f t="shared" si="6"/>
        <v>0</v>
      </c>
      <c r="L219" s="4" t="str">
        <f t="shared" si="7"/>
        <v/>
      </c>
    </row>
    <row r="220" spans="2:12" x14ac:dyDescent="0.2">
      <c r="B220" t="s">
        <v>353</v>
      </c>
      <c r="C220" t="s">
        <v>109</v>
      </c>
      <c r="D220" t="s">
        <v>242</v>
      </c>
      <c r="E220" s="1">
        <v>0.2</v>
      </c>
      <c r="F220" s="2">
        <v>1825</v>
      </c>
      <c r="G220" s="2" t="s">
        <v>486</v>
      </c>
      <c r="H220" s="3">
        <v>35</v>
      </c>
      <c r="K220">
        <f t="shared" si="6"/>
        <v>0</v>
      </c>
      <c r="L220" s="4" t="str">
        <f t="shared" si="7"/>
        <v/>
      </c>
    </row>
    <row r="221" spans="2:12" x14ac:dyDescent="0.2">
      <c r="B221" t="s">
        <v>269</v>
      </c>
      <c r="C221" t="s">
        <v>27</v>
      </c>
      <c r="D221" t="s">
        <v>241</v>
      </c>
      <c r="E221" s="1">
        <v>1.97</v>
      </c>
      <c r="F221" s="2">
        <v>65</v>
      </c>
      <c r="G221" s="2" t="s">
        <v>484</v>
      </c>
      <c r="H221" s="3">
        <v>42</v>
      </c>
      <c r="K221">
        <f t="shared" si="6"/>
        <v>0</v>
      </c>
      <c r="L221" s="4" t="str">
        <f t="shared" si="7"/>
        <v/>
      </c>
    </row>
    <row r="222" spans="2:12" x14ac:dyDescent="0.2">
      <c r="B222" t="s">
        <v>437</v>
      </c>
      <c r="C222" t="s">
        <v>190</v>
      </c>
      <c r="D222" t="s">
        <v>240</v>
      </c>
      <c r="E222" s="1">
        <v>0.52</v>
      </c>
      <c r="F222" s="2">
        <v>104</v>
      </c>
      <c r="G222" s="2" t="s">
        <v>485</v>
      </c>
      <c r="H222" s="3">
        <v>14</v>
      </c>
      <c r="K222">
        <f t="shared" si="6"/>
        <v>0</v>
      </c>
      <c r="L222" s="4" t="str">
        <f t="shared" si="7"/>
        <v/>
      </c>
    </row>
    <row r="223" spans="2:12" x14ac:dyDescent="0.2">
      <c r="B223" t="s">
        <v>290</v>
      </c>
      <c r="C223" t="s">
        <v>48</v>
      </c>
      <c r="D223" t="s">
        <v>239</v>
      </c>
      <c r="E223" s="1">
        <v>508.61</v>
      </c>
      <c r="F223" s="2">
        <v>45</v>
      </c>
      <c r="G223" s="2" t="s">
        <v>485</v>
      </c>
      <c r="H223" s="3">
        <v>63</v>
      </c>
      <c r="K223">
        <f t="shared" si="6"/>
        <v>0</v>
      </c>
      <c r="L223" s="4" t="str">
        <f t="shared" si="7"/>
        <v/>
      </c>
    </row>
    <row r="224" spans="2:12" x14ac:dyDescent="0.2">
      <c r="B224" t="s">
        <v>450</v>
      </c>
      <c r="C224" t="s">
        <v>203</v>
      </c>
      <c r="D224" t="s">
        <v>237</v>
      </c>
      <c r="E224" s="1">
        <v>0.13</v>
      </c>
      <c r="F224" s="2">
        <v>43</v>
      </c>
      <c r="G224" s="2" t="s">
        <v>484</v>
      </c>
      <c r="H224" s="3">
        <v>28</v>
      </c>
      <c r="K224">
        <f t="shared" si="6"/>
        <v>0</v>
      </c>
      <c r="L224" s="4" t="str">
        <f t="shared" si="7"/>
        <v/>
      </c>
    </row>
    <row r="225" spans="2:12" x14ac:dyDescent="0.2">
      <c r="B225" t="s">
        <v>370</v>
      </c>
      <c r="C225" t="s">
        <v>124</v>
      </c>
      <c r="D225" t="s">
        <v>239</v>
      </c>
      <c r="E225" s="1">
        <v>13.95</v>
      </c>
      <c r="F225" s="2">
        <v>52</v>
      </c>
      <c r="G225" s="2" t="s">
        <v>487</v>
      </c>
      <c r="H225" s="3">
        <v>42</v>
      </c>
      <c r="K225">
        <f t="shared" si="6"/>
        <v>0</v>
      </c>
      <c r="L225" s="4" t="str">
        <f t="shared" si="7"/>
        <v/>
      </c>
    </row>
    <row r="226" spans="2:12" x14ac:dyDescent="0.2">
      <c r="B226" t="s">
        <v>380</v>
      </c>
      <c r="C226" t="s">
        <v>134</v>
      </c>
      <c r="D226" t="s">
        <v>240</v>
      </c>
      <c r="E226" s="1">
        <v>0.44</v>
      </c>
      <c r="F226" s="2">
        <v>195</v>
      </c>
      <c r="G226" s="2" t="s">
        <v>485</v>
      </c>
      <c r="H226" s="3">
        <v>35</v>
      </c>
      <c r="K226">
        <f t="shared" si="6"/>
        <v>0</v>
      </c>
      <c r="L226" s="4" t="str">
        <f t="shared" si="7"/>
        <v/>
      </c>
    </row>
    <row r="227" spans="2:12" x14ac:dyDescent="0.2">
      <c r="B227" t="s">
        <v>416</v>
      </c>
      <c r="C227" t="s">
        <v>169</v>
      </c>
      <c r="D227" t="s">
        <v>236</v>
      </c>
      <c r="E227" s="1">
        <v>0.02</v>
      </c>
      <c r="F227" s="2">
        <v>34</v>
      </c>
      <c r="G227" s="2" t="s">
        <v>485</v>
      </c>
      <c r="H227" s="3">
        <v>42</v>
      </c>
      <c r="K227">
        <f t="shared" si="6"/>
        <v>0</v>
      </c>
      <c r="L227" s="4" t="str">
        <f t="shared" si="7"/>
        <v/>
      </c>
    </row>
    <row r="228" spans="2:12" x14ac:dyDescent="0.2">
      <c r="B228" t="s">
        <v>257</v>
      </c>
      <c r="C228" t="s">
        <v>15</v>
      </c>
      <c r="D228" t="s">
        <v>237</v>
      </c>
      <c r="E228" s="1">
        <v>8.5000000000000006E-2</v>
      </c>
      <c r="F228" s="2">
        <v>4221</v>
      </c>
      <c r="G228" s="2" t="s">
        <v>486</v>
      </c>
      <c r="H228" s="3">
        <v>98</v>
      </c>
      <c r="K228">
        <f t="shared" si="6"/>
        <v>0</v>
      </c>
      <c r="L228" s="4" t="str">
        <f t="shared" si="7"/>
        <v/>
      </c>
    </row>
    <row r="229" spans="2:12" x14ac:dyDescent="0.2">
      <c r="B229" t="s">
        <v>351</v>
      </c>
      <c r="C229" t="s">
        <v>107</v>
      </c>
      <c r="D229" t="s">
        <v>239</v>
      </c>
      <c r="E229" s="1">
        <v>0.04</v>
      </c>
      <c r="F229" s="2">
        <v>56</v>
      </c>
      <c r="G229" s="2" t="s">
        <v>484</v>
      </c>
      <c r="H229" s="3">
        <v>28</v>
      </c>
      <c r="K229">
        <f t="shared" si="6"/>
        <v>0</v>
      </c>
      <c r="L229" s="4" t="str">
        <f t="shared" si="7"/>
        <v/>
      </c>
    </row>
    <row r="230" spans="2:12" x14ac:dyDescent="0.2">
      <c r="B230" t="s">
        <v>254</v>
      </c>
      <c r="C230" t="s">
        <v>12</v>
      </c>
      <c r="D230" t="s">
        <v>241</v>
      </c>
      <c r="E230" s="1">
        <v>4.03</v>
      </c>
      <c r="F230" s="2">
        <v>125</v>
      </c>
      <c r="G230" s="2" t="s">
        <v>486</v>
      </c>
      <c r="H230" s="3">
        <v>49</v>
      </c>
      <c r="K230">
        <f t="shared" si="6"/>
        <v>0</v>
      </c>
      <c r="L230" s="4" t="str">
        <f t="shared" si="7"/>
        <v/>
      </c>
    </row>
    <row r="231" spans="2:12" x14ac:dyDescent="0.2">
      <c r="B231" t="s">
        <v>423</v>
      </c>
      <c r="C231" t="s">
        <v>176</v>
      </c>
      <c r="D231" t="s">
        <v>236</v>
      </c>
      <c r="E231" s="1">
        <v>0.34</v>
      </c>
      <c r="F231" s="2">
        <v>232</v>
      </c>
      <c r="G231" s="2" t="s">
        <v>487</v>
      </c>
      <c r="H231" s="3">
        <v>28</v>
      </c>
      <c r="K231">
        <f t="shared" si="6"/>
        <v>0</v>
      </c>
      <c r="L231" s="4" t="str">
        <f t="shared" si="7"/>
        <v/>
      </c>
    </row>
    <row r="232" spans="2:12" x14ac:dyDescent="0.2">
      <c r="B232" t="s">
        <v>322</v>
      </c>
      <c r="C232" t="s">
        <v>80</v>
      </c>
      <c r="D232" t="s">
        <v>236</v>
      </c>
      <c r="E232" s="1">
        <v>7.69</v>
      </c>
      <c r="F232" s="2">
        <v>26</v>
      </c>
      <c r="G232" s="2" t="s">
        <v>487</v>
      </c>
      <c r="H232" s="3">
        <v>56</v>
      </c>
      <c r="K232">
        <f t="shared" si="6"/>
        <v>0</v>
      </c>
      <c r="L232" s="4" t="str">
        <f t="shared" si="7"/>
        <v/>
      </c>
    </row>
    <row r="233" spans="2:12" x14ac:dyDescent="0.2">
      <c r="B233" t="s">
        <v>366</v>
      </c>
      <c r="C233" t="s">
        <v>120</v>
      </c>
      <c r="D233" t="s">
        <v>236</v>
      </c>
      <c r="E233" s="1">
        <v>7.9699999999999993E-2</v>
      </c>
      <c r="F233" s="2">
        <v>13434</v>
      </c>
      <c r="G233" s="2" t="s">
        <v>486</v>
      </c>
      <c r="H233" s="3">
        <v>126</v>
      </c>
      <c r="K233">
        <f t="shared" si="6"/>
        <v>0</v>
      </c>
      <c r="L233" s="4" t="str">
        <f t="shared" si="7"/>
        <v/>
      </c>
    </row>
    <row r="234" spans="2:12" x14ac:dyDescent="0.2">
      <c r="B234" t="s">
        <v>417</v>
      </c>
      <c r="C234" t="s">
        <v>170</v>
      </c>
      <c r="D234" t="s">
        <v>236</v>
      </c>
      <c r="E234" s="3">
        <v>0.2</v>
      </c>
      <c r="F234" s="2">
        <v>20</v>
      </c>
      <c r="G234" s="2" t="s">
        <v>487</v>
      </c>
      <c r="H234" s="3">
        <v>28</v>
      </c>
      <c r="K234">
        <f t="shared" si="6"/>
        <v>0</v>
      </c>
      <c r="L234" s="4" t="str">
        <f t="shared" si="7"/>
        <v/>
      </c>
    </row>
    <row r="235" spans="2:12" x14ac:dyDescent="0.2">
      <c r="B235" t="s">
        <v>410</v>
      </c>
      <c r="C235" t="s">
        <v>163</v>
      </c>
      <c r="D235" t="s">
        <v>237</v>
      </c>
      <c r="E235" s="1">
        <v>0.17</v>
      </c>
      <c r="F235" s="2">
        <v>36</v>
      </c>
      <c r="G235" s="2" t="s">
        <v>484</v>
      </c>
      <c r="H235" s="3">
        <v>14</v>
      </c>
      <c r="K235">
        <f t="shared" si="6"/>
        <v>0</v>
      </c>
      <c r="L235" s="4" t="str">
        <f t="shared" si="7"/>
        <v/>
      </c>
    </row>
    <row r="236" spans="2:12" x14ac:dyDescent="0.2">
      <c r="B236" t="s">
        <v>350</v>
      </c>
      <c r="C236" t="s">
        <v>106</v>
      </c>
      <c r="D236" t="s">
        <v>236</v>
      </c>
      <c r="E236" s="1">
        <v>2.19</v>
      </c>
      <c r="F236" s="2">
        <v>45</v>
      </c>
      <c r="G236" s="2" t="s">
        <v>484</v>
      </c>
      <c r="H236" s="3">
        <v>21</v>
      </c>
      <c r="K236">
        <f t="shared" si="6"/>
        <v>0</v>
      </c>
      <c r="L236" s="4" t="str">
        <f t="shared" si="7"/>
        <v/>
      </c>
    </row>
    <row r="237" spans="2:12" x14ac:dyDescent="0.2">
      <c r="B237" t="s">
        <v>367</v>
      </c>
      <c r="C237" t="s">
        <v>121</v>
      </c>
      <c r="D237" t="s">
        <v>242</v>
      </c>
      <c r="E237" s="1">
        <v>21.1</v>
      </c>
      <c r="F237" s="2">
        <v>22</v>
      </c>
      <c r="G237" s="2" t="s">
        <v>486</v>
      </c>
      <c r="H237" s="3">
        <v>21</v>
      </c>
      <c r="K237">
        <f t="shared" si="6"/>
        <v>0</v>
      </c>
      <c r="L237" s="4" t="str">
        <f t="shared" si="7"/>
        <v/>
      </c>
    </row>
    <row r="238" spans="2:12" x14ac:dyDescent="0.2">
      <c r="B238" t="s">
        <v>470</v>
      </c>
      <c r="C238" t="s">
        <v>222</v>
      </c>
      <c r="D238" t="s">
        <v>242</v>
      </c>
      <c r="E238" s="3">
        <v>0.02</v>
      </c>
      <c r="F238" s="2">
        <v>346</v>
      </c>
      <c r="G238" s="2" t="s">
        <v>486</v>
      </c>
      <c r="H238" s="3">
        <v>14</v>
      </c>
      <c r="K238">
        <f t="shared" si="6"/>
        <v>0</v>
      </c>
      <c r="L238" s="4" t="str">
        <f t="shared" si="7"/>
        <v/>
      </c>
    </row>
    <row r="239" spans="2:12" x14ac:dyDescent="0.2">
      <c r="B239" t="s">
        <v>477</v>
      </c>
      <c r="C239" t="s">
        <v>229</v>
      </c>
      <c r="D239" t="s">
        <v>237</v>
      </c>
      <c r="E239" s="3">
        <v>0.36</v>
      </c>
      <c r="F239" s="2">
        <v>164</v>
      </c>
      <c r="G239" s="2" t="s">
        <v>485</v>
      </c>
      <c r="H239" s="3">
        <v>14</v>
      </c>
      <c r="K239">
        <f t="shared" si="6"/>
        <v>0</v>
      </c>
      <c r="L239" s="4" t="str">
        <f t="shared" si="7"/>
        <v/>
      </c>
    </row>
    <row r="240" spans="2:12" x14ac:dyDescent="0.2">
      <c r="B240" t="s">
        <v>317</v>
      </c>
      <c r="C240" t="s">
        <v>75</v>
      </c>
      <c r="D240" t="s">
        <v>236</v>
      </c>
      <c r="E240" s="1">
        <v>15.12</v>
      </c>
      <c r="F240" s="2">
        <v>50</v>
      </c>
      <c r="G240" s="2" t="s">
        <v>485</v>
      </c>
      <c r="H240" s="3">
        <v>28</v>
      </c>
      <c r="K240">
        <f t="shared" si="6"/>
        <v>0</v>
      </c>
      <c r="L240" s="4" t="str">
        <f t="shared" si="7"/>
        <v/>
      </c>
    </row>
    <row r="241" spans="2:12" x14ac:dyDescent="0.2">
      <c r="B241" t="s">
        <v>378</v>
      </c>
      <c r="C241" t="s">
        <v>132</v>
      </c>
      <c r="D241" t="s">
        <v>240</v>
      </c>
      <c r="E241" s="1">
        <v>0.56999999999999995</v>
      </c>
      <c r="F241" s="2">
        <v>40</v>
      </c>
      <c r="G241" s="2" t="s">
        <v>486</v>
      </c>
      <c r="H241" s="3">
        <v>28</v>
      </c>
      <c r="K241">
        <f t="shared" si="6"/>
        <v>0</v>
      </c>
      <c r="L241" s="4" t="str">
        <f t="shared" si="7"/>
        <v/>
      </c>
    </row>
    <row r="242" spans="2:12" x14ac:dyDescent="0.2">
      <c r="B242" t="s">
        <v>431</v>
      </c>
      <c r="C242" t="s">
        <v>184</v>
      </c>
      <c r="D242" t="s">
        <v>239</v>
      </c>
      <c r="E242" s="1">
        <v>0.01</v>
      </c>
      <c r="F242" s="2">
        <v>54</v>
      </c>
      <c r="G242" s="2" t="s">
        <v>486</v>
      </c>
      <c r="H242" s="3">
        <v>14</v>
      </c>
      <c r="K242">
        <f t="shared" si="6"/>
        <v>0</v>
      </c>
      <c r="L242" s="4" t="str">
        <f t="shared" si="7"/>
        <v/>
      </c>
    </row>
    <row r="243" spans="2:12" x14ac:dyDescent="0.2">
      <c r="E243" s="1"/>
      <c r="F243" s="2"/>
      <c r="G243" s="2"/>
      <c r="H243" s="3"/>
    </row>
    <row r="244" spans="2:12" x14ac:dyDescent="0.2">
      <c r="E244" s="1"/>
      <c r="F244" s="2"/>
      <c r="G244" s="2"/>
      <c r="H244" s="3"/>
    </row>
    <row r="245" spans="2:12" x14ac:dyDescent="0.2">
      <c r="E245" s="1"/>
      <c r="F245" s="2"/>
      <c r="G245" s="2"/>
      <c r="H245" s="3"/>
    </row>
    <row r="246" spans="2:12" x14ac:dyDescent="0.2">
      <c r="E246" s="1"/>
      <c r="F246" s="2"/>
      <c r="G246" s="2"/>
      <c r="H246" s="3"/>
    </row>
    <row r="247" spans="2:12" x14ac:dyDescent="0.2">
      <c r="E247" s="1"/>
      <c r="F247" s="2"/>
      <c r="G247" s="2"/>
      <c r="H247" s="3"/>
    </row>
    <row r="248" spans="2:12" x14ac:dyDescent="0.2">
      <c r="E248" s="1"/>
      <c r="F248" s="2"/>
      <c r="G248" s="2"/>
      <c r="H248" s="3"/>
    </row>
    <row r="249" spans="2:12" x14ac:dyDescent="0.2">
      <c r="E249" s="1"/>
      <c r="F249" s="2"/>
      <c r="G249" s="2"/>
      <c r="H249" s="3"/>
    </row>
    <row r="250" spans="2:12" x14ac:dyDescent="0.2">
      <c r="E250" s="1"/>
      <c r="F250" s="2"/>
      <c r="G250" s="2"/>
      <c r="H250" s="3"/>
    </row>
    <row r="251" spans="2:12" x14ac:dyDescent="0.2">
      <c r="E251" s="1"/>
      <c r="F251" s="2"/>
      <c r="G251" s="2"/>
      <c r="H251" s="3"/>
    </row>
    <row r="252" spans="2:12" x14ac:dyDescent="0.2">
      <c r="E252" s="1"/>
      <c r="F252" s="2"/>
      <c r="G252" s="2"/>
      <c r="H252" s="3"/>
    </row>
    <row r="253" spans="2:12" x14ac:dyDescent="0.2">
      <c r="E253" s="1"/>
      <c r="F253" s="2"/>
      <c r="G253" s="2"/>
      <c r="H253" s="3"/>
    </row>
    <row r="254" spans="2:12" x14ac:dyDescent="0.2">
      <c r="E254" s="1"/>
      <c r="F254" s="2"/>
      <c r="G254" s="2"/>
      <c r="H254" s="3"/>
    </row>
    <row r="255" spans="2:12" x14ac:dyDescent="0.2">
      <c r="E255" s="1"/>
      <c r="F255" s="2"/>
      <c r="G255" s="2"/>
      <c r="H255" s="3"/>
    </row>
    <row r="256" spans="2:12" x14ac:dyDescent="0.2">
      <c r="E256" s="1"/>
      <c r="F256" s="2"/>
      <c r="G256" s="2"/>
      <c r="H256" s="3"/>
    </row>
    <row r="257" spans="5:8" x14ac:dyDescent="0.2">
      <c r="E257" s="1"/>
      <c r="F257" s="2"/>
      <c r="G257" s="2"/>
      <c r="H257" s="3"/>
    </row>
    <row r="258" spans="5:8" x14ac:dyDescent="0.2">
      <c r="E258" s="1"/>
      <c r="F258" s="2"/>
      <c r="G258" s="2"/>
      <c r="H258" s="3"/>
    </row>
    <row r="259" spans="5:8" x14ac:dyDescent="0.2">
      <c r="E259" s="1"/>
      <c r="F259" s="2"/>
      <c r="G259" s="2"/>
      <c r="H259" s="3"/>
    </row>
    <row r="260" spans="5:8" x14ac:dyDescent="0.2">
      <c r="E260" s="1"/>
      <c r="F260" s="2"/>
      <c r="G260" s="2"/>
      <c r="H260" s="3"/>
    </row>
    <row r="261" spans="5:8" x14ac:dyDescent="0.2">
      <c r="E261" s="1"/>
      <c r="F261" s="2"/>
      <c r="G261" s="2"/>
      <c r="H261" s="3"/>
    </row>
    <row r="262" spans="5:8" x14ac:dyDescent="0.2">
      <c r="E262" s="1"/>
      <c r="F262" s="2"/>
      <c r="G262" s="2"/>
      <c r="H262" s="3"/>
    </row>
    <row r="263" spans="5:8" x14ac:dyDescent="0.2">
      <c r="E263" s="1"/>
      <c r="F263" s="2"/>
      <c r="G263" s="2"/>
      <c r="H263" s="3"/>
    </row>
    <row r="264" spans="5:8" x14ac:dyDescent="0.2">
      <c r="E264" s="1"/>
      <c r="F264" s="2"/>
      <c r="G264" s="2"/>
      <c r="H264" s="3"/>
    </row>
    <row r="265" spans="5:8" x14ac:dyDescent="0.2">
      <c r="E265" s="1"/>
      <c r="F265" s="2"/>
      <c r="G265" s="2"/>
      <c r="H265" s="3"/>
    </row>
    <row r="266" spans="5:8" x14ac:dyDescent="0.2">
      <c r="E266" s="1"/>
      <c r="F266" s="2"/>
      <c r="G266" s="2"/>
      <c r="H266" s="3"/>
    </row>
    <row r="267" spans="5:8" x14ac:dyDescent="0.2">
      <c r="E267" s="1"/>
      <c r="F267" s="2"/>
      <c r="G267" s="2"/>
      <c r="H267" s="3"/>
    </row>
    <row r="268" spans="5:8" x14ac:dyDescent="0.2">
      <c r="E268" s="1"/>
      <c r="F268" s="2"/>
      <c r="G268" s="2"/>
      <c r="H268" s="3"/>
    </row>
    <row r="269" spans="5:8" x14ac:dyDescent="0.2">
      <c r="E269" s="1"/>
      <c r="F269" s="2"/>
      <c r="G269" s="2"/>
      <c r="H269" s="3"/>
    </row>
    <row r="270" spans="5:8" x14ac:dyDescent="0.2">
      <c r="E270" s="1"/>
      <c r="F270" s="2"/>
      <c r="G270" s="2"/>
      <c r="H270" s="3"/>
    </row>
    <row r="271" spans="5:8" x14ac:dyDescent="0.2">
      <c r="E271" s="1"/>
      <c r="F271" s="2"/>
      <c r="G271" s="2"/>
      <c r="H271" s="3"/>
    </row>
    <row r="272" spans="5:8" x14ac:dyDescent="0.2">
      <c r="E272" s="1"/>
      <c r="F272" s="2"/>
      <c r="G272" s="2"/>
      <c r="H272" s="3"/>
    </row>
    <row r="273" spans="5:8" x14ac:dyDescent="0.2">
      <c r="E273" s="1"/>
      <c r="F273" s="2"/>
      <c r="G273" s="2"/>
      <c r="H273" s="3"/>
    </row>
    <row r="274" spans="5:8" x14ac:dyDescent="0.2">
      <c r="E274" s="1"/>
      <c r="F274" s="2"/>
      <c r="G274" s="2"/>
      <c r="H274" s="3"/>
    </row>
    <row r="275" spans="5:8" x14ac:dyDescent="0.2">
      <c r="E275" s="1"/>
      <c r="F275" s="2"/>
      <c r="G275" s="2"/>
      <c r="H275" s="3"/>
    </row>
    <row r="276" spans="5:8" x14ac:dyDescent="0.2">
      <c r="E276" s="1"/>
      <c r="F276" s="2"/>
      <c r="G276" s="2"/>
      <c r="H276" s="3"/>
    </row>
    <row r="277" spans="5:8" x14ac:dyDescent="0.2">
      <c r="E277" s="1"/>
      <c r="F277" s="2"/>
      <c r="G277" s="2"/>
      <c r="H277" s="3"/>
    </row>
    <row r="278" spans="5:8" x14ac:dyDescent="0.2">
      <c r="E278" s="1"/>
      <c r="F278" s="2"/>
      <c r="G278" s="2"/>
      <c r="H278" s="3"/>
    </row>
    <row r="279" spans="5:8" x14ac:dyDescent="0.2">
      <c r="E279" s="1"/>
      <c r="F279" s="2"/>
      <c r="G279" s="2"/>
      <c r="H279" s="3"/>
    </row>
    <row r="280" spans="5:8" x14ac:dyDescent="0.2">
      <c r="E280" s="1"/>
      <c r="F280" s="2"/>
      <c r="G280" s="2"/>
      <c r="H280" s="3"/>
    </row>
    <row r="281" spans="5:8" x14ac:dyDescent="0.2">
      <c r="E281" s="1"/>
      <c r="F281" s="2"/>
      <c r="G281" s="2"/>
      <c r="H281" s="3"/>
    </row>
    <row r="282" spans="5:8" x14ac:dyDescent="0.2">
      <c r="E282" s="1"/>
      <c r="F282" s="2"/>
      <c r="G282" s="2"/>
      <c r="H282" s="3"/>
    </row>
    <row r="283" spans="5:8" x14ac:dyDescent="0.2">
      <c r="E283" s="1"/>
      <c r="F283" s="2"/>
      <c r="G283" s="2"/>
      <c r="H283" s="3"/>
    </row>
    <row r="284" spans="5:8" x14ac:dyDescent="0.2">
      <c r="E284" s="1"/>
      <c r="F284" s="2"/>
      <c r="G284" s="2"/>
      <c r="H284" s="3"/>
    </row>
    <row r="285" spans="5:8" x14ac:dyDescent="0.2">
      <c r="E285" s="1"/>
      <c r="F285" s="2"/>
      <c r="G285" s="2"/>
      <c r="H285" s="3"/>
    </row>
    <row r="286" spans="5:8" x14ac:dyDescent="0.2">
      <c r="E286" s="1"/>
      <c r="F286" s="2"/>
      <c r="G286" s="2"/>
      <c r="H286" s="3"/>
    </row>
    <row r="287" spans="5:8" x14ac:dyDescent="0.2">
      <c r="E287" s="1"/>
      <c r="F287" s="2"/>
      <c r="G287" s="2"/>
      <c r="H287" s="3"/>
    </row>
    <row r="288" spans="5:8" x14ac:dyDescent="0.2">
      <c r="E288" s="1"/>
      <c r="F288" s="2"/>
      <c r="G288" s="2"/>
      <c r="H288" s="3"/>
    </row>
    <row r="289" spans="5:8" x14ac:dyDescent="0.2">
      <c r="E289" s="1"/>
      <c r="F289" s="2"/>
      <c r="G289" s="2"/>
      <c r="H289" s="3"/>
    </row>
    <row r="290" spans="5:8" x14ac:dyDescent="0.2">
      <c r="E290" s="1"/>
      <c r="F290" s="2"/>
      <c r="G290" s="2"/>
      <c r="H290" s="3"/>
    </row>
    <row r="291" spans="5:8" x14ac:dyDescent="0.2">
      <c r="E291" s="1"/>
      <c r="F291" s="2"/>
      <c r="G291" s="2"/>
      <c r="H291" s="3"/>
    </row>
    <row r="292" spans="5:8" x14ac:dyDescent="0.2">
      <c r="E292" s="1"/>
      <c r="F292" s="2"/>
      <c r="G292" s="2"/>
      <c r="H292" s="3"/>
    </row>
    <row r="293" spans="5:8" x14ac:dyDescent="0.2">
      <c r="E293" s="1"/>
      <c r="F293" s="2"/>
      <c r="G293" s="2"/>
      <c r="H293" s="3"/>
    </row>
    <row r="294" spans="5:8" x14ac:dyDescent="0.2">
      <c r="E294" s="1"/>
      <c r="F294" s="2"/>
      <c r="G294" s="2"/>
      <c r="H294" s="3"/>
    </row>
    <row r="295" spans="5:8" x14ac:dyDescent="0.2">
      <c r="E295" s="1"/>
      <c r="F295" s="2"/>
      <c r="G295" s="2"/>
      <c r="H295" s="3"/>
    </row>
    <row r="296" spans="5:8" x14ac:dyDescent="0.2">
      <c r="E296" s="1"/>
      <c r="F296" s="2"/>
      <c r="G296" s="2"/>
      <c r="H296" s="3"/>
    </row>
    <row r="297" spans="5:8" x14ac:dyDescent="0.2">
      <c r="E297" s="1"/>
      <c r="F297" s="2"/>
      <c r="G297" s="2"/>
      <c r="H297" s="3"/>
    </row>
    <row r="298" spans="5:8" x14ac:dyDescent="0.2">
      <c r="E298" s="1"/>
      <c r="F298" s="2"/>
      <c r="G298" s="2"/>
      <c r="H298" s="3"/>
    </row>
    <row r="299" spans="5:8" x14ac:dyDescent="0.2">
      <c r="E299" s="1"/>
      <c r="F299" s="2"/>
      <c r="G299" s="2"/>
      <c r="H299" s="3"/>
    </row>
    <row r="300" spans="5:8" x14ac:dyDescent="0.2">
      <c r="E300" s="1"/>
      <c r="F300" s="2"/>
      <c r="G300" s="2"/>
      <c r="H300" s="3"/>
    </row>
    <row r="301" spans="5:8" x14ac:dyDescent="0.2">
      <c r="E301" s="1"/>
      <c r="F301" s="2"/>
      <c r="G301" s="2"/>
      <c r="H301" s="3"/>
    </row>
    <row r="302" spans="5:8" x14ac:dyDescent="0.2">
      <c r="E302" s="1"/>
      <c r="F302" s="2"/>
      <c r="G302" s="2"/>
      <c r="H302" s="3"/>
    </row>
    <row r="303" spans="5:8" x14ac:dyDescent="0.2">
      <c r="E303" s="1"/>
      <c r="F303" s="2"/>
      <c r="G303" s="2"/>
      <c r="H303" s="3"/>
    </row>
    <row r="304" spans="5:8" x14ac:dyDescent="0.2">
      <c r="E304" s="1"/>
      <c r="F304" s="2"/>
      <c r="G304" s="2"/>
      <c r="H304" s="3"/>
    </row>
    <row r="305" spans="5:8" x14ac:dyDescent="0.2">
      <c r="E305" s="1"/>
      <c r="F305" s="2"/>
      <c r="G305" s="2"/>
      <c r="H305" s="3"/>
    </row>
    <row r="306" spans="5:8" x14ac:dyDescent="0.2">
      <c r="E306" s="1"/>
      <c r="F306" s="2"/>
      <c r="G306" s="2"/>
      <c r="H306" s="3"/>
    </row>
    <row r="307" spans="5:8" x14ac:dyDescent="0.2">
      <c r="E307" s="1"/>
      <c r="F307" s="2"/>
      <c r="G307" s="2"/>
      <c r="H307" s="3"/>
    </row>
    <row r="308" spans="5:8" x14ac:dyDescent="0.2">
      <c r="E308" s="1"/>
      <c r="F308" s="2"/>
      <c r="G308" s="2"/>
      <c r="H308" s="3"/>
    </row>
    <row r="309" spans="5:8" x14ac:dyDescent="0.2">
      <c r="E309" s="1"/>
      <c r="F309" s="2"/>
      <c r="G309" s="2"/>
      <c r="H309" s="3"/>
    </row>
    <row r="310" spans="5:8" x14ac:dyDescent="0.2">
      <c r="E310" s="1"/>
      <c r="F310" s="2"/>
      <c r="G310" s="2"/>
      <c r="H310" s="3"/>
    </row>
    <row r="311" spans="5:8" x14ac:dyDescent="0.2">
      <c r="E311" s="1"/>
      <c r="F311" s="2"/>
      <c r="G311" s="2"/>
      <c r="H311" s="3"/>
    </row>
    <row r="312" spans="5:8" x14ac:dyDescent="0.2">
      <c r="E312" s="1"/>
      <c r="F312" s="2"/>
      <c r="G312" s="2"/>
      <c r="H312" s="3"/>
    </row>
    <row r="313" spans="5:8" x14ac:dyDescent="0.2">
      <c r="E313" s="1"/>
      <c r="F313" s="2"/>
      <c r="G313" s="2"/>
      <c r="H313" s="3"/>
    </row>
    <row r="314" spans="5:8" x14ac:dyDescent="0.2">
      <c r="E314" s="1"/>
      <c r="F314" s="2"/>
      <c r="G314" s="2"/>
      <c r="H314" s="3"/>
    </row>
    <row r="315" spans="5:8" x14ac:dyDescent="0.2">
      <c r="E315" s="1"/>
      <c r="F315" s="2"/>
      <c r="G315" s="2"/>
      <c r="H315" s="3"/>
    </row>
    <row r="316" spans="5:8" x14ac:dyDescent="0.2">
      <c r="E316" s="1"/>
      <c r="F316" s="2"/>
      <c r="G316" s="2"/>
      <c r="H316" s="3"/>
    </row>
    <row r="317" spans="5:8" x14ac:dyDescent="0.2">
      <c r="E317" s="1"/>
      <c r="F317" s="2"/>
      <c r="G317" s="2"/>
      <c r="H317" s="3"/>
    </row>
    <row r="318" spans="5:8" x14ac:dyDescent="0.2">
      <c r="E318" s="1"/>
      <c r="F318" s="2"/>
      <c r="G318" s="2"/>
      <c r="H318" s="3"/>
    </row>
  </sheetData>
  <sortState xmlns:xlrd2="http://schemas.microsoft.com/office/spreadsheetml/2017/richdata2" ref="B3:H240">
    <sortCondition ref="D3:D240"/>
    <sortCondition descending="1" ref="E3:E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Summary </vt:lpstr>
      <vt:lpstr>Data </vt:lpstr>
      <vt:lpstr>Average</vt:lpstr>
      <vt:lpstr>items_provided</vt:lpstr>
      <vt:lpstr>ST_dev</vt:lpstr>
      <vt:lpstr>Supplier</vt:lpstr>
      <vt:lpstr>Unique_list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Mthabisi Munyariri</cp:lastModifiedBy>
  <dcterms:created xsi:type="dcterms:W3CDTF">2015-09-01T00:39:25Z</dcterms:created>
  <dcterms:modified xsi:type="dcterms:W3CDTF">2023-08-30T14:45:33Z</dcterms:modified>
</cp:coreProperties>
</file>