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Top-UK-Youtubers\"/>
    </mc:Choice>
  </mc:AlternateContent>
  <xr:revisionPtr revIDLastSave="0" documentId="13_ncr:1_{1CDFF319-2ACA-4D0A-B9F1-59F557395942}" xr6:coauthVersionLast="47" xr6:coauthVersionMax="47" xr10:uidLastSave="{00000000-0000-0000-0000-000000000000}"/>
  <bookViews>
    <workbookView xWindow="-108" yWindow="-108" windowWidth="23256" windowHeight="12576" firstSheet="2" activeTab="2" xr2:uid="{D43D266F-F3A5-4FC7-A044-4460D48A614C}"/>
  </bookViews>
  <sheets>
    <sheet name="youtube_data" sheetId="3" state="hidden" r:id="rId1"/>
    <sheet name="youtube_data_pivot_table" sheetId="4" state="hidden" r:id="rId2"/>
    <sheet name="Excel &amp; SQL Comparison" sheetId="1" r:id="rId3"/>
    <sheet name="Views Per video" sheetId="9" r:id="rId4"/>
    <sheet name="Most Subscribers" sheetId="8" r:id="rId5"/>
    <sheet name="Most Videos" sheetId="11" r:id="rId6"/>
    <sheet name="Most Views" sheetId="10" r:id="rId7"/>
  </sheets>
  <definedNames>
    <definedName name="ExternalData_1" localSheetId="0" hidden="1">youtube_data!$A$1:$D$101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youtube_data_view  2_77b00d79-69c2-4ec5-9bb8-4e24b31d1a24" name="youtube_data_view  2" connection="Query - youtube_data_view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1" l="1"/>
  <c r="G8" i="11"/>
  <c r="G9" i="11"/>
  <c r="G10" i="11"/>
  <c r="G11" i="11"/>
  <c r="G12" i="11"/>
  <c r="G13" i="11"/>
  <c r="G14" i="11"/>
  <c r="G15" i="11"/>
  <c r="G6" i="11"/>
  <c r="E15" i="11"/>
  <c r="F15" i="11" s="1"/>
  <c r="H15" i="11" s="1"/>
  <c r="E14" i="11"/>
  <c r="F14" i="11" s="1"/>
  <c r="E13" i="11"/>
  <c r="F13" i="11" s="1"/>
  <c r="H13" i="11" s="1"/>
  <c r="E12" i="11"/>
  <c r="F12" i="11" s="1"/>
  <c r="H12" i="11" s="1"/>
  <c r="E11" i="11"/>
  <c r="F11" i="11" s="1"/>
  <c r="H11" i="11" s="1"/>
  <c r="E10" i="11"/>
  <c r="F10" i="11" s="1"/>
  <c r="H10" i="11" s="1"/>
  <c r="E9" i="11"/>
  <c r="F9" i="11" s="1"/>
  <c r="E8" i="11"/>
  <c r="F8" i="11" s="1"/>
  <c r="E7" i="11"/>
  <c r="F7" i="11" s="1"/>
  <c r="E6" i="11"/>
  <c r="F6" i="11" s="1"/>
  <c r="H6" i="11" s="1"/>
  <c r="E15" i="10"/>
  <c r="F15" i="10" s="1"/>
  <c r="G15" i="10" s="1"/>
  <c r="H15" i="10" s="1"/>
  <c r="E14" i="10"/>
  <c r="F14" i="10" s="1"/>
  <c r="G14" i="10" s="1"/>
  <c r="H14" i="10" s="1"/>
  <c r="E13" i="10"/>
  <c r="F13" i="10" s="1"/>
  <c r="G13" i="10" s="1"/>
  <c r="H13" i="10" s="1"/>
  <c r="E12" i="10"/>
  <c r="F12" i="10" s="1"/>
  <c r="G12" i="10" s="1"/>
  <c r="H12" i="10" s="1"/>
  <c r="E11" i="10"/>
  <c r="F11" i="10" s="1"/>
  <c r="G11" i="10" s="1"/>
  <c r="H11" i="10" s="1"/>
  <c r="E10" i="10"/>
  <c r="F10" i="10" s="1"/>
  <c r="G10" i="10" s="1"/>
  <c r="H10" i="10" s="1"/>
  <c r="E9" i="10"/>
  <c r="F9" i="10" s="1"/>
  <c r="G9" i="10" s="1"/>
  <c r="H9" i="10" s="1"/>
  <c r="E8" i="10"/>
  <c r="F8" i="10" s="1"/>
  <c r="G8" i="10" s="1"/>
  <c r="H8" i="10" s="1"/>
  <c r="E7" i="10"/>
  <c r="F7" i="10" s="1"/>
  <c r="G7" i="10" s="1"/>
  <c r="H7" i="10" s="1"/>
  <c r="E6" i="10"/>
  <c r="F6" i="10" s="1"/>
  <c r="G6" i="10" s="1"/>
  <c r="H6" i="10" s="1"/>
  <c r="E15" i="9"/>
  <c r="F15" i="9" s="1"/>
  <c r="G15" i="9" s="1"/>
  <c r="H15" i="9" s="1"/>
  <c r="E14" i="9"/>
  <c r="F14" i="9" s="1"/>
  <c r="G14" i="9" s="1"/>
  <c r="H14" i="9" s="1"/>
  <c r="E13" i="9"/>
  <c r="F13" i="9" s="1"/>
  <c r="G13" i="9" s="1"/>
  <c r="H13" i="9" s="1"/>
  <c r="E12" i="9"/>
  <c r="F12" i="9" s="1"/>
  <c r="G12" i="9" s="1"/>
  <c r="H12" i="9" s="1"/>
  <c r="E11" i="9"/>
  <c r="F11" i="9" s="1"/>
  <c r="G11" i="9" s="1"/>
  <c r="H11" i="9" s="1"/>
  <c r="E10" i="9"/>
  <c r="F10" i="9" s="1"/>
  <c r="G10" i="9" s="1"/>
  <c r="H10" i="9" s="1"/>
  <c r="E9" i="9"/>
  <c r="F9" i="9" s="1"/>
  <c r="G9" i="9" s="1"/>
  <c r="H9" i="9" s="1"/>
  <c r="E8" i="9"/>
  <c r="F8" i="9" s="1"/>
  <c r="G8" i="9" s="1"/>
  <c r="H8" i="9" s="1"/>
  <c r="E7" i="9"/>
  <c r="F7" i="9" s="1"/>
  <c r="G7" i="9" s="1"/>
  <c r="H7" i="9" s="1"/>
  <c r="E6" i="9"/>
  <c r="F6" i="9" s="1"/>
  <c r="G6" i="9" s="1"/>
  <c r="H6" i="9" s="1"/>
  <c r="E15" i="8"/>
  <c r="F15" i="8" s="1"/>
  <c r="G15" i="8" s="1"/>
  <c r="H15" i="8" s="1"/>
  <c r="E14" i="8"/>
  <c r="F14" i="8" s="1"/>
  <c r="G14" i="8" s="1"/>
  <c r="H14" i="8" s="1"/>
  <c r="E13" i="8"/>
  <c r="F13" i="8" s="1"/>
  <c r="G13" i="8" s="1"/>
  <c r="H13" i="8" s="1"/>
  <c r="E12" i="8"/>
  <c r="F12" i="8" s="1"/>
  <c r="G12" i="8" s="1"/>
  <c r="H12" i="8" s="1"/>
  <c r="E11" i="8"/>
  <c r="F11" i="8" s="1"/>
  <c r="G11" i="8" s="1"/>
  <c r="H11" i="8" s="1"/>
  <c r="E10" i="8"/>
  <c r="F10" i="8" s="1"/>
  <c r="G10" i="8" s="1"/>
  <c r="H10" i="8" s="1"/>
  <c r="E9" i="8"/>
  <c r="F9" i="8" s="1"/>
  <c r="G9" i="8" s="1"/>
  <c r="H9" i="8" s="1"/>
  <c r="E8" i="8"/>
  <c r="F8" i="8" s="1"/>
  <c r="G8" i="8" s="1"/>
  <c r="H8" i="8" s="1"/>
  <c r="E7" i="8"/>
  <c r="F7" i="8" s="1"/>
  <c r="G7" i="8" s="1"/>
  <c r="H7" i="8" s="1"/>
  <c r="E6" i="8"/>
  <c r="F6" i="8" s="1"/>
  <c r="G6" i="8" s="1"/>
  <c r="H6" i="8" s="1"/>
  <c r="D15" i="1"/>
  <c r="F15" i="1" s="1"/>
  <c r="H15" i="1" s="1"/>
  <c r="J15" i="1" s="1"/>
  <c r="D7" i="1"/>
  <c r="F7" i="1" s="1"/>
  <c r="H7" i="1" s="1"/>
  <c r="J7" i="1" s="1"/>
  <c r="D8" i="1"/>
  <c r="F8" i="1" s="1"/>
  <c r="H8" i="1" s="1"/>
  <c r="J8" i="1" s="1"/>
  <c r="D9" i="1"/>
  <c r="F9" i="1" s="1"/>
  <c r="H9" i="1" s="1"/>
  <c r="J9" i="1" s="1"/>
  <c r="D10" i="1"/>
  <c r="F10" i="1" s="1"/>
  <c r="H10" i="1" s="1"/>
  <c r="J10" i="1" s="1"/>
  <c r="D11" i="1"/>
  <c r="F11" i="1" s="1"/>
  <c r="H11" i="1" s="1"/>
  <c r="J11" i="1" s="1"/>
  <c r="D12" i="1"/>
  <c r="F12" i="1" s="1"/>
  <c r="H12" i="1" s="1"/>
  <c r="J12" i="1" s="1"/>
  <c r="D13" i="1"/>
  <c r="F13" i="1" s="1"/>
  <c r="H13" i="1" s="1"/>
  <c r="J13" i="1" s="1"/>
  <c r="D14" i="1"/>
  <c r="F14" i="1" s="1"/>
  <c r="H14" i="1" s="1"/>
  <c r="J14" i="1" s="1"/>
  <c r="D6" i="1"/>
  <c r="F6" i="1" s="1"/>
  <c r="H6" i="1" s="1"/>
  <c r="J6" i="1" s="1"/>
  <c r="H14" i="11" l="1"/>
  <c r="H7" i="11"/>
  <c r="H8" i="11"/>
  <c r="H9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DA0DD3-7795-4015-92B3-DBB30F1C1DF0}" keepAlive="1" name="Query - youtube_data_view" description="Connection to the 'youtube_data_view' query in the workbook." type="5" refreshedVersion="8" background="1" saveData="1">
    <dbPr connection="Provider=Microsoft.Mashup.OleDb.1;Data Source=$Workbook$;Location=youtube_data_view;Extended Properties=&quot;&quot;" command="SELECT * FROM [youtube_data_view]"/>
  </connection>
  <connection id="2" xr16:uid="{0C960CB6-F602-414D-87EE-E3CA4245BF0C}" name="Query - youtube_data_view (2)" description="Connection to the 'youtube_data_view (2)' query in the workbook." type="100" refreshedVersion="8" minRefreshableVersion="5">
    <extLst>
      <ext xmlns:x15="http://schemas.microsoft.com/office/spreadsheetml/2010/11/main" uri="{DE250136-89BD-433C-8126-D09CA5730AF9}">
        <x15:connection id="f7be4da8-222b-4a85-9fea-935fa84a4c1c"/>
      </ext>
    </extLst>
  </connection>
  <connection id="3" xr16:uid="{785F71AC-C4E5-4007-98EA-39A286817F3F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<sst xmlns="http://schemas.openxmlformats.org/spreadsheetml/2006/main" count="322" uniqueCount="139">
  <si>
    <t>UK Youtubers Analysis</t>
  </si>
  <si>
    <t>View/Video (M) - Excel</t>
  </si>
  <si>
    <t>View/Video (M) - SQL</t>
  </si>
  <si>
    <t>Potential Sales/Video - Excel</t>
  </si>
  <si>
    <t>Potential Sales/Video - SQL</t>
  </si>
  <si>
    <t>Potential Revenue - Excel</t>
  </si>
  <si>
    <t>Potential Revenue - SQL</t>
  </si>
  <si>
    <t>Net Profit - Excel</t>
  </si>
  <si>
    <t>Net Profit - SQL</t>
  </si>
  <si>
    <t>Investment</t>
  </si>
  <si>
    <t>Investment Type</t>
  </si>
  <si>
    <t>Conversion Rate</t>
  </si>
  <si>
    <t>Product Price</t>
  </si>
  <si>
    <t>Product Placement</t>
  </si>
  <si>
    <t>Channel Name</t>
  </si>
  <si>
    <t>channel_name</t>
  </si>
  <si>
    <t>total_subscribers</t>
  </si>
  <si>
    <t>total_videos</t>
  </si>
  <si>
    <t>total_views</t>
  </si>
  <si>
    <t>NoCopyrightSounds</t>
  </si>
  <si>
    <t>DanTDM</t>
  </si>
  <si>
    <t>KSI</t>
  </si>
  <si>
    <t>Mister Max</t>
  </si>
  <si>
    <t>Jelly</t>
  </si>
  <si>
    <t>Miss Katy</t>
  </si>
  <si>
    <t>Dua Lipa</t>
  </si>
  <si>
    <t>Dan Rhodes</t>
  </si>
  <si>
    <t>Ali-A</t>
  </si>
  <si>
    <t>Gaby and Alex</t>
  </si>
  <si>
    <t>Sidemen</t>
  </si>
  <si>
    <t>Queen Official</t>
  </si>
  <si>
    <t>Little Mix</t>
  </si>
  <si>
    <t>JJ Olatunji</t>
  </si>
  <si>
    <t>F2Freestylers - Ultimate Soccer Skills Channel</t>
  </si>
  <si>
    <t>BBC News</t>
  </si>
  <si>
    <t>BBC</t>
  </si>
  <si>
    <t>Awakening Music</t>
  </si>
  <si>
    <t>DisneyChannelUK</t>
  </si>
  <si>
    <t>colinfurze</t>
  </si>
  <si>
    <t>Mrwhosetheboss</t>
  </si>
  <si>
    <t>TommyInnit</t>
  </si>
  <si>
    <t>Morgz</t>
  </si>
  <si>
    <t>Tiana</t>
  </si>
  <si>
    <t>DisneyJuniorUK</t>
  </si>
  <si>
    <t>Emily Tube</t>
  </si>
  <si>
    <t>Slogo</t>
  </si>
  <si>
    <t>Jessie J</t>
  </si>
  <si>
    <t>Sing King</t>
  </si>
  <si>
    <t>BBC News عربي</t>
  </si>
  <si>
    <t>Classic Mr Bean</t>
  </si>
  <si>
    <t>Syndicate</t>
  </si>
  <si>
    <t>Gorillaz</t>
  </si>
  <si>
    <t>Woody &amp; Kleiny</t>
  </si>
  <si>
    <t>Jungle Beat</t>
  </si>
  <si>
    <t>Julius Dein</t>
  </si>
  <si>
    <t>The X Factor UK</t>
  </si>
  <si>
    <t>English with Lucy</t>
  </si>
  <si>
    <t>Shaun the Sheep</t>
  </si>
  <si>
    <t>Cartoons for Kids</t>
  </si>
  <si>
    <t>Mumbo Jumbo</t>
  </si>
  <si>
    <t>Top Gear</t>
  </si>
  <si>
    <t>Moonbug Kids - Kids Learning Videos</t>
  </si>
  <si>
    <t>BBC Radio 1</t>
  </si>
  <si>
    <t>Liverpool FC</t>
  </si>
  <si>
    <t>Grian</t>
  </si>
  <si>
    <t>Daz Games</t>
  </si>
  <si>
    <t>Vikkstar123</t>
  </si>
  <si>
    <t>PlayToys</t>
  </si>
  <si>
    <t>carwow</t>
  </si>
  <si>
    <t>Jeremy Lynch</t>
  </si>
  <si>
    <t>TomSka</t>
  </si>
  <si>
    <t>YOGSCAST Lewis &amp; Simon</t>
  </si>
  <si>
    <t>LDShadowLady</t>
  </si>
  <si>
    <t>The Beatles</t>
  </si>
  <si>
    <t>Passenger</t>
  </si>
  <si>
    <t>MessYourself</t>
  </si>
  <si>
    <t>MoreSidemen</t>
  </si>
  <si>
    <t>Boomerang UK</t>
  </si>
  <si>
    <t>James Arthur</t>
  </si>
  <si>
    <t>ARPO The Robot</t>
  </si>
  <si>
    <t>24 News HD</t>
  </si>
  <si>
    <t>RubyandBonnie</t>
  </si>
  <si>
    <t>Nickelodeon UK</t>
  </si>
  <si>
    <t>Mark Ronson</t>
  </si>
  <si>
    <t>Rhia Official</t>
  </si>
  <si>
    <t>UKF Dubstep</t>
  </si>
  <si>
    <t>TGFbro</t>
  </si>
  <si>
    <t>Wilbur Soot</t>
  </si>
  <si>
    <t>Russell Brand</t>
  </si>
  <si>
    <t>Manchester United</t>
  </si>
  <si>
    <t>Pingu - Official Channel</t>
  </si>
  <si>
    <t>Mrwhosetheboss Shorts</t>
  </si>
  <si>
    <t>Niko Omilana</t>
  </si>
  <si>
    <t>Tiana Wilson</t>
  </si>
  <si>
    <t>Capital FM</t>
  </si>
  <si>
    <t>Simon's Cat</t>
  </si>
  <si>
    <t>CGP Grey</t>
  </si>
  <si>
    <t>Jamie Oliver</t>
  </si>
  <si>
    <t>ChrisMD</t>
  </si>
  <si>
    <t>Dumori Bay</t>
  </si>
  <si>
    <t>Space Videos</t>
  </si>
  <si>
    <t>Real Stories</t>
  </si>
  <si>
    <t>More Emily</t>
  </si>
  <si>
    <t>GRM Daily</t>
  </si>
  <si>
    <t>Joe Weller</t>
  </si>
  <si>
    <t>WildBrain Kids</t>
  </si>
  <si>
    <t>Sky News</t>
  </si>
  <si>
    <t>Jarvis</t>
  </si>
  <si>
    <t>Thoughty2</t>
  </si>
  <si>
    <t>TheDadLab</t>
  </si>
  <si>
    <t>Behzinga</t>
  </si>
  <si>
    <t>BBC Learning English</t>
  </si>
  <si>
    <t>Max and Katy</t>
  </si>
  <si>
    <t>Man City</t>
  </si>
  <si>
    <t>Wisp</t>
  </si>
  <si>
    <t>WillNE</t>
  </si>
  <si>
    <t>Zerkaa</t>
  </si>
  <si>
    <t>Ben Phillips</t>
  </si>
  <si>
    <t>Roxxsaurus</t>
  </si>
  <si>
    <t>Row Labels</t>
  </si>
  <si>
    <t>Sum of total_videos</t>
  </si>
  <si>
    <t>Sum of total_subscribers</t>
  </si>
  <si>
    <t>Sum of total_views</t>
  </si>
  <si>
    <t>Views/Video</t>
  </si>
  <si>
    <t xml:space="preserve">View/Video (M) </t>
  </si>
  <si>
    <t>Potential Sales/Video</t>
  </si>
  <si>
    <t xml:space="preserve">Potential Revenue </t>
  </si>
  <si>
    <t xml:space="preserve">Net Profit </t>
  </si>
  <si>
    <t>UK Youtubers Analysis - By most Subscribers</t>
  </si>
  <si>
    <t>UK Youtubers Analysis - By Most Videos</t>
  </si>
  <si>
    <t>UK Youtubers Analysis - By Views Per Video</t>
  </si>
  <si>
    <t>UK Youtubers Analysis- By Total Views</t>
  </si>
  <si>
    <t xml:space="preserve"> Pursue Dua Lipa as a flagship marketing channel if budget allows - the ROI potential significantly outperforms all other options.
Woody &amp; Kleiny offers the second-best performance among UK channels with strong audience engagement.
DisneyChannelUK and DisneyJuniorUK offer specialized family audience targeting if relevant to your product.</t>
  </si>
  <si>
    <t>Primary Content Split: Create a multi-video series across Jelly (entertainment focus) and BBC (news/credibility focus) for maximum reach across different audience segments.
Sports Integration: Include Liverpool FC and/or Man City for sports audience penetration, especially if product has lifestyle or performance aspects.
Youth &amp; Culture Series: Partner with GRM Daily and YOGSCAST for younger, culturally engaged demographics.</t>
  </si>
  <si>
    <t>Top Tier: Dua Lipa &amp; Sidemen &amp; Dan Rhodes | Mid-Tier: DanTDM &amp; NoCopyrightSounds  | Budget-Friendly: KSI &amp; Mrwhosetheboss &amp; Jelly &amp; Ali-A
I suggest using multiple youtubers from different tiers, for example:
From Top- Tier: Sidemen, From Mid-Tier: DanTDM, From Budget-Friendly: KSI &amp; Mrwhosetheboss</t>
  </si>
  <si>
    <t>Influencer Marketing</t>
  </si>
  <si>
    <t>10 video-series</t>
  </si>
  <si>
    <t>Mark Ronson has unmatched reach and impact, Jessie J &amp; Dua Lipa have extraordinary  reach.
If the marketing strategy doesn't coordinate well with these artists, then Mrwhosetheboss,  Sidemen &amp; Gorillaz offer great ROI.</t>
  </si>
  <si>
    <t>Giveaway / Contest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</si>
</sst>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-[$£-809]* #,##0.00_-;\-[$£-809]* #,##0.00_-;_-[$£-809]* &quot;-&quot;??_-;_-@_-"/>
    <numFmt numFmtId="166" formatCode="_-[$£-809]* #,##0_-;\-[$£-809]* #,##0_-;_-[$£-809]* &quot;-&quot;??_-;_-@_-"/>
  </numFmts>
  <fonts count="5" x14ac:knownFonts="1">
    <font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/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7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5" borderId="1" xfId="5" applyBorder="1"/>
    <xf numFmtId="164" fontId="0" fillId="0" borderId="0" xfId="1" applyNumberFormat="1" applyFont="1" applyBorder="1"/>
    <xf numFmtId="0" fontId="4" fillId="2" borderId="3" xfId="2" applyFont="1" applyFill="1" applyBorder="1"/>
    <xf numFmtId="0" fontId="2" fillId="5" borderId="4" xfId="5" applyBorder="1"/>
    <xf numFmtId="0" fontId="2" fillId="5" borderId="5" xfId="5" applyBorder="1"/>
    <xf numFmtId="0" fontId="2" fillId="5" borderId="6" xfId="5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164" fontId="0" fillId="0" borderId="10" xfId="1" applyNumberFormat="1" applyFont="1" applyBorder="1"/>
    <xf numFmtId="164" fontId="0" fillId="0" borderId="11" xfId="1" applyNumberFormat="1" applyFont="1" applyBorder="1"/>
    <xf numFmtId="0" fontId="2" fillId="4" borderId="13" xfId="4" applyBorder="1"/>
    <xf numFmtId="0" fontId="2" fillId="4" borderId="7" xfId="4" applyBorder="1"/>
    <xf numFmtId="0" fontId="2" fillId="3" borderId="8" xfId="3" applyBorder="1"/>
    <xf numFmtId="0" fontId="2" fillId="4" borderId="9" xfId="4" applyBorder="1"/>
    <xf numFmtId="0" fontId="2" fillId="3" borderId="12" xfId="3" applyBorder="1"/>
    <xf numFmtId="0" fontId="2" fillId="7" borderId="7" xfId="9" applyBorder="1" applyAlignment="1">
      <alignment horizontal="left"/>
    </xf>
    <xf numFmtId="0" fontId="2" fillId="7" borderId="9" xfId="9" applyBorder="1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2" fillId="5" borderId="14" xfId="5" applyBorder="1"/>
    <xf numFmtId="0" fontId="2" fillId="7" borderId="1" xfId="9" applyBorder="1" applyAlignment="1">
      <alignment horizontal="left"/>
    </xf>
    <xf numFmtId="0" fontId="2" fillId="5" borderId="13" xfId="5" applyBorder="1"/>
    <xf numFmtId="0" fontId="2" fillId="6" borderId="5" xfId="6" applyBorder="1"/>
    <xf numFmtId="0" fontId="2" fillId="6" borderId="6" xfId="6" applyBorder="1"/>
    <xf numFmtId="166" fontId="0" fillId="0" borderId="8" xfId="1" applyNumberFormat="1" applyFont="1" applyBorder="1"/>
    <xf numFmtId="166" fontId="0" fillId="0" borderId="12" xfId="1" applyNumberFormat="1" applyFont="1" applyBorder="1"/>
    <xf numFmtId="166" fontId="0" fillId="0" borderId="8" xfId="0" applyNumberFormat="1" applyBorder="1"/>
    <xf numFmtId="166" fontId="0" fillId="0" borderId="12" xfId="0" applyNumberFormat="1" applyBorder="1"/>
    <xf numFmtId="166" fontId="0" fillId="0" borderId="8" xfId="7" applyNumberFormat="1" applyFont="1" applyBorder="1"/>
    <xf numFmtId="166" fontId="0" fillId="0" borderId="12" xfId="7" applyNumberFormat="1" applyFont="1" applyBorder="1"/>
    <xf numFmtId="166" fontId="0" fillId="0" borderId="1" xfId="0" applyNumberFormat="1" applyBorder="1"/>
    <xf numFmtId="166" fontId="0" fillId="0" borderId="11" xfId="0" applyNumberFormat="1" applyBorder="1"/>
    <xf numFmtId="0" fontId="0" fillId="0" borderId="0" xfId="0" applyAlignment="1">
      <alignment wrapText="1"/>
    </xf>
    <xf numFmtId="166" fontId="0" fillId="0" borderId="1" xfId="1" applyNumberFormat="1" applyFont="1" applyBorder="1"/>
    <xf numFmtId="0" fontId="0" fillId="3" borderId="8" xfId="3" applyFont="1" applyBorder="1"/>
    <xf numFmtId="165" fontId="2" fillId="3" borderId="12" xfId="3" applyNumberFormat="1" applyBorder="1"/>
    <xf numFmtId="166" fontId="2" fillId="3" borderId="6" xfId="3" applyNumberFormat="1" applyBorder="1"/>
    <xf numFmtId="9" fontId="2" fillId="3" borderId="8" xfId="8" applyFill="1" applyBorder="1"/>
    <xf numFmtId="9" fontId="2" fillId="3" borderId="8" xfId="3" applyNumberFormat="1" applyBorder="1"/>
    <xf numFmtId="0" fontId="0" fillId="7" borderId="7" xfId="9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</cellXfs>
  <cellStyles count="10">
    <cellStyle name="20% - Accent1" xfId="3" builtinId="30"/>
    <cellStyle name="20% - Accent6" xfId="9" builtinId="50"/>
    <cellStyle name="40% - Accent3" xfId="5" builtinId="39"/>
    <cellStyle name="40% - Accent5" xfId="6" builtinId="47"/>
    <cellStyle name="60% - Accent1" xfId="4" builtinId="32"/>
    <cellStyle name="Comma" xfId="1" builtinId="3"/>
    <cellStyle name="Currency" xfId="7" builtinId="4"/>
    <cellStyle name="Explanatory Text" xfId="2" builtinId="53"/>
    <cellStyle name="Normal" xfId="0" builtinId="0"/>
    <cellStyle name="Percent" xfId="8" builtinId="5"/>
  </cellStyles>
  <dxfs count="1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38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37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stafa Elkomy" refreshedDate="45783.191888773152" createdVersion="5" refreshedVersion="8" minRefreshableVersion="3" recordCount="0" supportSubquery="1" supportAdvancedDrill="1" xr:uid="{109512CF-07FC-4E6F-B889-2E1312E589D8}">
  <cacheSource type="external" connectionId="3"/>
  <cacheFields count="5">
    <cacheField name="[youtube_data_view  2].[channel_name].[channel_name]" caption="channel_name" numFmtId="0" level="1">
      <sharedItems count="100">
        <s v="24 News HD"/>
        <s v="Ali-A"/>
        <s v="ARPO The Robot"/>
        <s v="Awakening Music"/>
        <s v="BBC"/>
        <s v="BBC Learning English"/>
        <s v="BBC News"/>
        <s v="BBC News عربي"/>
        <s v="BBC Radio 1"/>
        <s v="Behzinga"/>
        <s v="Ben Phillips"/>
        <s v="Boomerang UK"/>
        <s v="Capital FM"/>
        <s v="Cartoons for Kids"/>
        <s v="carwow"/>
        <s v="CGP Grey"/>
        <s v="ChrisMD"/>
        <s v="Classic Mr Bean"/>
        <s v="colinfurze"/>
        <s v="Dan Rhodes"/>
        <s v="DanTDM"/>
        <s v="Daz Games"/>
        <s v="DisneyChannelUK"/>
        <s v="DisneyJuniorUK"/>
        <s v="Dua Lipa"/>
        <s v="Dumori Bay"/>
        <s v="Emily Tube"/>
        <s v="English with Lucy"/>
        <s v="F2Freestylers - Ultimate Soccer Skills Channel"/>
        <s v="Gaby and Alex"/>
        <s v="Gorillaz"/>
        <s v="Grian"/>
        <s v="GRM Daily"/>
        <s v="James Arthur"/>
        <s v="Jamie Oliver"/>
        <s v="Jarvis"/>
        <s v="Jelly"/>
        <s v="Jeremy Lynch"/>
        <s v="Jessie J"/>
        <s v="JJ Olatunji"/>
        <s v="Joe Weller"/>
        <s v="Julius Dein"/>
        <s v="Jungle Beat"/>
        <s v="KSI"/>
        <s v="LDShadowLady"/>
        <s v="Little Mix"/>
        <s v="Liverpool FC"/>
        <s v="Man City"/>
        <s v="Manchester United"/>
        <s v="Mark Ronson"/>
        <s v="Max and Katy"/>
        <s v="MessYourself"/>
        <s v="Miss Katy"/>
        <s v="Mister Max"/>
        <s v="Moonbug Kids - Kids Learning Videos"/>
        <s v="More Emily"/>
        <s v="MoreSidemen"/>
        <s v="Morgz"/>
        <s v="Mrwhosetheboss"/>
        <s v="Mrwhosetheboss Shorts"/>
        <s v="Mumbo Jumbo"/>
        <s v="Nickelodeon UK"/>
        <s v="Niko Omilana"/>
        <s v="NoCopyrightSounds"/>
        <s v="Passenger"/>
        <s v="Pingu - Official Channel"/>
        <s v="PlayToys"/>
        <s v="Queen Official"/>
        <s v="Real Stories"/>
        <s v="Rhia Official"/>
        <s v="Roxxsaurus"/>
        <s v="RubyandBonnie"/>
        <s v="Russell Brand"/>
        <s v="Shaun the Sheep"/>
        <s v="Sidemen"/>
        <s v="Simon's Cat"/>
        <s v="Sing King"/>
        <s v="Sky News"/>
        <s v="Slogo"/>
        <s v="Space Videos"/>
        <s v="Syndicate"/>
        <s v="TGFbro"/>
        <s v="The Beatles"/>
        <s v="The X Factor UK"/>
        <s v="TheDadLab"/>
        <s v="Thoughty2"/>
        <s v="Tiana"/>
        <s v="Tiana Wilson"/>
        <s v="TommyInnit"/>
        <s v="TomSka"/>
        <s v="Top Gear"/>
        <s v="UKF Dubstep"/>
        <s v="Vikkstar123"/>
        <s v="Wilbur Soot"/>
        <s v="WildBrain Kids"/>
        <s v="WillNE"/>
        <s v="Wisp"/>
        <s v="Woody &amp; Kleiny"/>
        <s v="YOGSCAST Lewis &amp; Simon"/>
        <s v="Zerkaa"/>
      </sharedItems>
    </cacheField>
    <cacheField name="[Measures].[Sum of total_subscribers]" caption="Sum of total_subscribers" numFmtId="0" hierarchy="5" level="32767"/>
    <cacheField name="[Measures].[Sum of total_videos]" caption="Sum of total_videos" numFmtId="0" hierarchy="4" level="32767"/>
    <cacheField name="[Measures].[Sum of total_views]" caption="Sum of total_views" numFmtId="0" hierarchy="6" level="32767"/>
    <cacheField name="[Measures].[Views/Video]" caption="Views/Video" numFmtId="0" hierarchy="7" level="32767"/>
  </cacheFields>
  <cacheHierarchies count="10">
    <cacheHierarchy uniqueName="[youtube_data_view  2].[channel_name]" caption="channel_name" attribute="1" defaultMemberUniqueName="[youtube_data_view  2].[channel_name].[All]" allUniqueName="[youtube_data_view  2].[channel_name].[All]" dimensionUniqueName="[youtube_data_view  2]" displayFolder="" count="2" memberValueDatatype="130" unbalanced="0">
      <fieldsUsage count="2">
        <fieldUsage x="-1"/>
        <fieldUsage x="0"/>
      </fieldsUsage>
    </cacheHierarchy>
    <cacheHierarchy uniqueName="[youtube_data_view  2].[total_subscribers]" caption="total_subscribers" attribute="1" defaultMemberUniqueName="[youtube_data_view  2].[total_subscribers].[All]" allUniqueName="[youtube_data_view  2].[total_subscribers].[All]" dimensionUniqueName="[youtube_data_view  2]" displayFolder="" count="0" memberValueDatatype="20" unbalanced="0"/>
    <cacheHierarchy uniqueName="[youtube_data_view  2].[total_videos]" caption="total_videos" attribute="1" defaultMemberUniqueName="[youtube_data_view  2].[total_videos].[All]" allUniqueName="[youtube_data_view  2].[total_videos].[All]" dimensionUniqueName="[youtube_data_view  2]" displayFolder="" count="0" memberValueDatatype="20" unbalanced="0"/>
    <cacheHierarchy uniqueName="[youtube_data_view  2].[total_views]" caption="total_views" attribute="1" defaultMemberUniqueName="[youtube_data_view  2].[total_views].[All]" allUniqueName="[youtube_data_view  2].[total_views].[All]" dimensionUniqueName="[youtube_data_view  2]" displayFolder="" count="0" memberValueDatatype="20" unbalanced="0"/>
    <cacheHierarchy uniqueName="[Measures].[Sum of total_videos]" caption="Sum of total_videos" measure="1" displayFolder="" measureGroup="youtube_data_view  2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_subscribers]" caption="Sum of total_subscribers" measure="1" displayFolder="" measureGroup="youtube_data_view  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otal_views]" caption="Sum of total_views" measure="1" displayFolder="" measureGroup="youtube_data_view  2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Views/Video]" caption="Views/Video" measure="1" displayFolder="" measureGroup="youtube_data_view  2" count="0" oneField="1">
      <fieldsUsage count="1">
        <fieldUsage x="4"/>
      </fieldsUsage>
    </cacheHierarchy>
    <cacheHierarchy uniqueName="[Measures].[__XL_Count youtube_data_view  2]" caption="__XL_Count youtube_data_view  2" measure="1" displayFolder="" measureGroup="youtube_data_view  2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youtube_data_view  2" uniqueName="[youtube_data_view  2]" caption="youtube_data_view  2"/>
  </dimensions>
  <measureGroups count="1">
    <measureGroup name="youtube_data_view  2" caption="youtube_data_view  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C0904-994B-4895-9397-9BD4449233AA}" name="PivotTable1" cacheId="0" applyNumberFormats="0" applyBorderFormats="0" applyFontFormats="0" applyPatternFormats="0" applyAlignmentFormats="0" applyWidthHeightFormats="1" dataCaption="Values" tag="4052fdb1-3319-4c6d-b7ce-124e4262a68f" updatedVersion="8" minRefreshableVersion="3" useAutoFormatting="1" subtotalHiddenItems="1" rowGrandTotals="0" colGrandTotals="0" itemPrintTitles="1" createdVersion="5" indent="0" multipleFieldFilters="0">
  <location ref="A1:E101" firstHeaderRow="0" firstDataRow="1" firstDataCol="1"/>
  <pivotFields count="5">
    <pivotField axis="axisRow" allDrilled="1" showAll="0" sortType="descending" defaultAttributeDrillState="1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00">
    <i>
      <x v="63"/>
    </i>
    <i>
      <x v="20"/>
    </i>
    <i>
      <x v="19"/>
    </i>
    <i>
      <x v="52"/>
    </i>
    <i>
      <x v="53"/>
    </i>
    <i>
      <x v="43"/>
    </i>
    <i>
      <x v="36"/>
    </i>
    <i>
      <x v="24"/>
    </i>
    <i>
      <x v="74"/>
    </i>
    <i>
      <x v="1"/>
    </i>
    <i>
      <x v="58"/>
    </i>
    <i>
      <x v="67"/>
    </i>
    <i>
      <x v="29"/>
    </i>
    <i>
      <x v="39"/>
    </i>
    <i>
      <x v="45"/>
    </i>
    <i>
      <x v="6"/>
    </i>
    <i>
      <x v="97"/>
    </i>
    <i>
      <x v="88"/>
    </i>
    <i>
      <x v="4"/>
    </i>
    <i>
      <x v="28"/>
    </i>
    <i>
      <x v="3"/>
    </i>
    <i>
      <x v="18"/>
    </i>
    <i>
      <x v="22"/>
    </i>
    <i>
      <x v="57"/>
    </i>
    <i>
      <x v="69"/>
    </i>
    <i>
      <x v="23"/>
    </i>
    <i>
      <x v="76"/>
    </i>
    <i>
      <x v="73"/>
    </i>
    <i>
      <x v="78"/>
    </i>
    <i>
      <x v="7"/>
    </i>
    <i>
      <x v="37"/>
    </i>
    <i>
      <x v="86"/>
    </i>
    <i>
      <x v="42"/>
    </i>
    <i>
      <x v="26"/>
    </i>
    <i>
      <x v="54"/>
    </i>
    <i>
      <x v="27"/>
    </i>
    <i>
      <x v="30"/>
    </i>
    <i>
      <x v="38"/>
    </i>
    <i>
      <x v="17"/>
    </i>
    <i>
      <x v="46"/>
    </i>
    <i>
      <x v="80"/>
    </i>
    <i>
      <x v="60"/>
    </i>
    <i>
      <x v="41"/>
    </i>
    <i>
      <x v="83"/>
    </i>
    <i>
      <x v="14"/>
    </i>
    <i>
      <x v="13"/>
    </i>
    <i>
      <x v="90"/>
    </i>
    <i>
      <x v="71"/>
    </i>
    <i>
      <x v="48"/>
    </i>
    <i>
      <x v="21"/>
    </i>
    <i>
      <x v="31"/>
    </i>
    <i>
      <x v="56"/>
    </i>
    <i>
      <x v="94"/>
    </i>
    <i>
      <x v="8"/>
    </i>
    <i>
      <x v="82"/>
    </i>
    <i>
      <x v="66"/>
    </i>
    <i>
      <x/>
    </i>
    <i>
      <x v="2"/>
    </i>
    <i>
      <x v="92"/>
    </i>
    <i>
      <x v="77"/>
    </i>
    <i>
      <x v="62"/>
    </i>
    <i>
      <x v="33"/>
    </i>
    <i>
      <x v="64"/>
    </i>
    <i>
      <x v="89"/>
    </i>
    <i>
      <x v="11"/>
    </i>
    <i>
      <x v="47"/>
    </i>
    <i>
      <x v="44"/>
    </i>
    <i>
      <x v="59"/>
    </i>
    <i>
      <x v="98"/>
    </i>
    <i>
      <x v="61"/>
    </i>
    <i>
      <x v="51"/>
    </i>
    <i>
      <x v="65"/>
    </i>
    <i>
      <x v="49"/>
    </i>
    <i>
      <x v="72"/>
    </i>
    <i>
      <x v="5"/>
    </i>
    <i>
      <x v="32"/>
    </i>
    <i>
      <x v="68"/>
    </i>
    <i>
      <x v="91"/>
    </i>
    <i>
      <x v="15"/>
    </i>
    <i>
      <x v="75"/>
    </i>
    <i>
      <x v="81"/>
    </i>
    <i>
      <x v="12"/>
    </i>
    <i>
      <x v="16"/>
    </i>
    <i>
      <x v="93"/>
    </i>
    <i>
      <x v="34"/>
    </i>
    <i>
      <x v="87"/>
    </i>
    <i>
      <x v="35"/>
    </i>
    <i>
      <x v="79"/>
    </i>
    <i>
      <x v="85"/>
    </i>
    <i>
      <x v="25"/>
    </i>
    <i>
      <x v="55"/>
    </i>
    <i>
      <x v="40"/>
    </i>
    <i>
      <x v="84"/>
    </i>
    <i>
      <x v="96"/>
    </i>
    <i>
      <x v="95"/>
    </i>
    <i>
      <x v="9"/>
    </i>
    <i>
      <x v="50"/>
    </i>
    <i>
      <x v="99"/>
    </i>
    <i>
      <x v="70"/>
    </i>
    <i>
      <x v="10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_views" fld="3" baseField="0" baseItem="0" numFmtId="164"/>
    <dataField name="Sum of total_videos" fld="2" baseField="0" baseItem="0" numFmtId="164"/>
    <dataField name="Sum of total_subscribers" fld="1" baseField="0" baseItem="0" numFmtId="164"/>
    <dataField fld="4" subtotal="count" baseField="0" baseItem="0"/>
  </dataFields>
  <formats count="6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youtube_data_view  2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6DD1C9-4872-46DE-82BA-1FE6A389B8D2}" autoFormatId="16" applyNumberFormats="0" applyBorderFormats="0" applyFontFormats="0" applyPatternFormats="0" applyAlignmentFormats="0" applyWidthHeightFormats="0">
  <queryTableRefresh nextId="5">
    <queryTableFields count="4">
      <queryTableField id="1" name="channel_name" tableColumnId="1"/>
      <queryTableField id="2" name="total_subscribers" tableColumnId="2"/>
      <queryTableField id="3" name="total_videos" tableColumnId="3"/>
      <queryTableField id="4" name="total_view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0548CB-55A4-472F-976E-417C9BA4FB3C}" name="youtube_data_view" displayName="youtube_data_view" ref="A1:D101" tableType="queryTable" totalsRowShown="0">
  <autoFilter ref="A1:D101" xr:uid="{A80548CB-55A4-472F-976E-417C9BA4FB3C}"/>
  <tableColumns count="4">
    <tableColumn id="1" xr3:uid="{1AB50686-60C0-4B76-BE08-F230AA6BFEF9}" uniqueName="1" name="channel_name" queryTableFieldId="1" dataDxfId="10"/>
    <tableColumn id="2" xr3:uid="{DE6B5B74-BF06-418B-AA55-F4C1C49ADA66}" uniqueName="2" name="total_subscribers" queryTableFieldId="2"/>
    <tableColumn id="3" xr3:uid="{0396FF74-53B0-42C5-B3E1-B5A899ED4A59}" uniqueName="3" name="total_videos" queryTableFieldId="3"/>
    <tableColumn id="4" xr3:uid="{718A11E6-7148-4027-B1A1-F28C5E8DA81E}" uniqueName="4" name="total_views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770B-F531-4B70-ABF1-025ABF40C039}">
  <dimension ref="A1:D101"/>
  <sheetViews>
    <sheetView workbookViewId="0">
      <selection sqref="A1:D101"/>
    </sheetView>
  </sheetViews>
  <sheetFormatPr defaultRowHeight="14.4" x14ac:dyDescent="0.3"/>
  <cols>
    <col min="1" max="1" width="38.21875" bestFit="1" customWidth="1"/>
    <col min="2" max="2" width="17.77734375" bestFit="1" customWidth="1"/>
    <col min="3" max="3" width="13.33203125" bestFit="1" customWidth="1"/>
    <col min="4" max="4" width="12.5546875" bestFit="1" customWidth="1"/>
  </cols>
  <sheetData>
    <row r="1" spans="1:4" x14ac:dyDescent="0.3">
      <c r="A1" t="s">
        <v>15</v>
      </c>
      <c r="B1" t="s">
        <v>16</v>
      </c>
      <c r="C1" t="s">
        <v>17</v>
      </c>
      <c r="D1" t="s">
        <v>18</v>
      </c>
    </row>
    <row r="2" spans="1:4" x14ac:dyDescent="0.3">
      <c r="A2" t="s">
        <v>19</v>
      </c>
      <c r="B2">
        <v>33600000</v>
      </c>
      <c r="C2">
        <v>1591</v>
      </c>
      <c r="D2">
        <v>11011230785</v>
      </c>
    </row>
    <row r="3" spans="1:4" x14ac:dyDescent="0.3">
      <c r="A3" t="s">
        <v>20</v>
      </c>
      <c r="B3">
        <v>28600000</v>
      </c>
      <c r="C3">
        <v>3705</v>
      </c>
      <c r="D3">
        <v>19775951435</v>
      </c>
    </row>
    <row r="4" spans="1:4" x14ac:dyDescent="0.3">
      <c r="A4" t="s">
        <v>21</v>
      </c>
      <c r="B4">
        <v>24100000</v>
      </c>
      <c r="C4">
        <v>1252</v>
      </c>
      <c r="D4">
        <v>6015064768</v>
      </c>
    </row>
    <row r="5" spans="1:4" x14ac:dyDescent="0.3">
      <c r="A5" t="s">
        <v>22</v>
      </c>
      <c r="B5">
        <v>24400000</v>
      </c>
      <c r="C5">
        <v>1136</v>
      </c>
      <c r="D5">
        <v>15973601417</v>
      </c>
    </row>
    <row r="6" spans="1:4" x14ac:dyDescent="0.3">
      <c r="A6" t="s">
        <v>23</v>
      </c>
      <c r="B6">
        <v>23500000</v>
      </c>
      <c r="C6">
        <v>6331</v>
      </c>
      <c r="D6">
        <v>15032515044</v>
      </c>
    </row>
    <row r="7" spans="1:4" x14ac:dyDescent="0.3">
      <c r="A7" t="s">
        <v>24</v>
      </c>
      <c r="B7">
        <v>24500000</v>
      </c>
      <c r="C7">
        <v>1079</v>
      </c>
      <c r="D7">
        <v>15462895287</v>
      </c>
    </row>
    <row r="8" spans="1:4" x14ac:dyDescent="0.3">
      <c r="A8" t="s">
        <v>25</v>
      </c>
      <c r="B8">
        <v>23300000</v>
      </c>
      <c r="C8">
        <v>222</v>
      </c>
      <c r="D8">
        <v>12792401018</v>
      </c>
    </row>
    <row r="9" spans="1:4" x14ac:dyDescent="0.3">
      <c r="A9" t="s">
        <v>26</v>
      </c>
      <c r="B9">
        <v>26500000</v>
      </c>
      <c r="C9">
        <v>1664</v>
      </c>
      <c r="D9">
        <v>18558843557</v>
      </c>
    </row>
    <row r="10" spans="1:4" x14ac:dyDescent="0.3">
      <c r="A10" t="s">
        <v>27</v>
      </c>
      <c r="B10">
        <v>18900000</v>
      </c>
      <c r="C10">
        <v>4303</v>
      </c>
      <c r="D10">
        <v>6454576924</v>
      </c>
    </row>
    <row r="11" spans="1:4" x14ac:dyDescent="0.3">
      <c r="A11" t="s">
        <v>28</v>
      </c>
      <c r="B11">
        <v>17200000</v>
      </c>
      <c r="C11">
        <v>367</v>
      </c>
      <c r="D11">
        <v>8599791929</v>
      </c>
    </row>
    <row r="12" spans="1:4" x14ac:dyDescent="0.3">
      <c r="A12" t="s">
        <v>29</v>
      </c>
      <c r="B12">
        <v>21000000</v>
      </c>
      <c r="C12">
        <v>349</v>
      </c>
      <c r="D12">
        <v>6051069699</v>
      </c>
    </row>
    <row r="13" spans="1:4" x14ac:dyDescent="0.3">
      <c r="A13" t="s">
        <v>30</v>
      </c>
      <c r="B13">
        <v>17500000</v>
      </c>
      <c r="C13">
        <v>1137</v>
      </c>
      <c r="D13">
        <v>11172793107</v>
      </c>
    </row>
    <row r="14" spans="1:4" x14ac:dyDescent="0.3">
      <c r="A14" t="s">
        <v>31</v>
      </c>
      <c r="B14">
        <v>16300000</v>
      </c>
      <c r="C14">
        <v>278</v>
      </c>
      <c r="D14">
        <v>7760494530</v>
      </c>
    </row>
    <row r="15" spans="1:4" x14ac:dyDescent="0.3">
      <c r="A15" t="s">
        <v>32</v>
      </c>
      <c r="B15">
        <v>16300000</v>
      </c>
      <c r="C15">
        <v>1339</v>
      </c>
      <c r="D15">
        <v>4235096703</v>
      </c>
    </row>
    <row r="16" spans="1:4" x14ac:dyDescent="0.3">
      <c r="A16" t="s">
        <v>33</v>
      </c>
      <c r="B16">
        <v>14100000</v>
      </c>
      <c r="C16">
        <v>779</v>
      </c>
      <c r="D16">
        <v>3338277500</v>
      </c>
    </row>
    <row r="17" spans="1:4" x14ac:dyDescent="0.3">
      <c r="A17" t="s">
        <v>34</v>
      </c>
      <c r="B17">
        <v>15800000</v>
      </c>
      <c r="C17">
        <v>21145</v>
      </c>
      <c r="D17">
        <v>5219037615</v>
      </c>
    </row>
    <row r="18" spans="1:4" x14ac:dyDescent="0.3">
      <c r="A18" t="s">
        <v>35</v>
      </c>
      <c r="B18">
        <v>14100000</v>
      </c>
      <c r="C18">
        <v>18714</v>
      </c>
      <c r="D18">
        <v>10345796779</v>
      </c>
    </row>
    <row r="19" spans="1:4" x14ac:dyDescent="0.3">
      <c r="A19" t="s">
        <v>36</v>
      </c>
      <c r="B19">
        <v>14000000</v>
      </c>
      <c r="C19">
        <v>923</v>
      </c>
      <c r="D19">
        <v>5895370212</v>
      </c>
    </row>
    <row r="20" spans="1:4" x14ac:dyDescent="0.3">
      <c r="A20" t="s">
        <v>37</v>
      </c>
      <c r="B20">
        <v>12900000</v>
      </c>
      <c r="C20">
        <v>4517</v>
      </c>
      <c r="D20">
        <v>13239805858</v>
      </c>
    </row>
    <row r="21" spans="1:4" x14ac:dyDescent="0.3">
      <c r="A21" t="s">
        <v>38</v>
      </c>
      <c r="B21">
        <v>12900000</v>
      </c>
      <c r="C21">
        <v>397</v>
      </c>
      <c r="D21">
        <v>1737850096</v>
      </c>
    </row>
    <row r="22" spans="1:4" x14ac:dyDescent="0.3">
      <c r="A22" t="s">
        <v>39</v>
      </c>
      <c r="B22">
        <v>18300000</v>
      </c>
      <c r="C22">
        <v>1673</v>
      </c>
      <c r="D22">
        <v>5224911221</v>
      </c>
    </row>
    <row r="23" spans="1:4" x14ac:dyDescent="0.3">
      <c r="A23" t="s">
        <v>40</v>
      </c>
      <c r="B23">
        <v>14800000</v>
      </c>
      <c r="C23">
        <v>463</v>
      </c>
      <c r="D23">
        <v>2349069050</v>
      </c>
    </row>
    <row r="24" spans="1:4" x14ac:dyDescent="0.3">
      <c r="A24" t="s">
        <v>41</v>
      </c>
      <c r="B24">
        <v>12800000</v>
      </c>
      <c r="C24">
        <v>846</v>
      </c>
      <c r="D24">
        <v>3527357846</v>
      </c>
    </row>
    <row r="25" spans="1:4" x14ac:dyDescent="0.3">
      <c r="A25" t="s">
        <v>42</v>
      </c>
      <c r="B25">
        <v>11400000</v>
      </c>
      <c r="C25">
        <v>1034</v>
      </c>
      <c r="D25">
        <v>3241315094</v>
      </c>
    </row>
    <row r="26" spans="1:4" x14ac:dyDescent="0.3">
      <c r="A26" t="s">
        <v>43</v>
      </c>
      <c r="B26">
        <v>11900000</v>
      </c>
      <c r="C26">
        <v>2871</v>
      </c>
      <c r="D26">
        <v>12280388976</v>
      </c>
    </row>
    <row r="27" spans="1:4" x14ac:dyDescent="0.3">
      <c r="A27" t="s">
        <v>44</v>
      </c>
      <c r="B27">
        <v>11100000</v>
      </c>
      <c r="C27">
        <v>734</v>
      </c>
      <c r="D27">
        <v>3827432341</v>
      </c>
    </row>
    <row r="28" spans="1:4" x14ac:dyDescent="0.3">
      <c r="A28" t="s">
        <v>45</v>
      </c>
      <c r="B28">
        <v>11600000</v>
      </c>
      <c r="C28">
        <v>6270</v>
      </c>
      <c r="D28">
        <v>8851893106</v>
      </c>
    </row>
    <row r="29" spans="1:4" x14ac:dyDescent="0.3">
      <c r="A29" t="s">
        <v>46</v>
      </c>
      <c r="B29">
        <v>10600000</v>
      </c>
      <c r="C29">
        <v>96</v>
      </c>
      <c r="D29">
        <v>5738170096</v>
      </c>
    </row>
    <row r="30" spans="1:4" x14ac:dyDescent="0.3">
      <c r="A30" t="s">
        <v>47</v>
      </c>
      <c r="B30">
        <v>11800000</v>
      </c>
      <c r="C30">
        <v>4272</v>
      </c>
      <c r="D30">
        <v>7678054660</v>
      </c>
    </row>
    <row r="31" spans="1:4" x14ac:dyDescent="0.3">
      <c r="A31" t="s">
        <v>48</v>
      </c>
      <c r="B31">
        <v>11500000</v>
      </c>
      <c r="C31">
        <v>40179</v>
      </c>
      <c r="D31">
        <v>4858222538</v>
      </c>
    </row>
    <row r="32" spans="1:4" x14ac:dyDescent="0.3">
      <c r="A32" t="s">
        <v>49</v>
      </c>
      <c r="B32">
        <v>10400000</v>
      </c>
      <c r="C32">
        <v>1680</v>
      </c>
      <c r="D32">
        <v>3389019245</v>
      </c>
    </row>
    <row r="33" spans="1:4" x14ac:dyDescent="0.3">
      <c r="A33" t="s">
        <v>50</v>
      </c>
      <c r="B33">
        <v>9620000</v>
      </c>
      <c r="C33">
        <v>3530</v>
      </c>
      <c r="D33">
        <v>2133109238</v>
      </c>
    </row>
    <row r="34" spans="1:4" x14ac:dyDescent="0.3">
      <c r="A34" t="s">
        <v>51</v>
      </c>
      <c r="B34">
        <v>10800000</v>
      </c>
      <c r="C34">
        <v>363</v>
      </c>
      <c r="D34">
        <v>5694818370</v>
      </c>
    </row>
    <row r="35" spans="1:4" x14ac:dyDescent="0.3">
      <c r="A35" t="s">
        <v>52</v>
      </c>
      <c r="B35">
        <v>15400000</v>
      </c>
      <c r="C35">
        <v>1086</v>
      </c>
      <c r="D35">
        <v>14098827274</v>
      </c>
    </row>
    <row r="36" spans="1:4" x14ac:dyDescent="0.3">
      <c r="A36" t="s">
        <v>53</v>
      </c>
      <c r="B36">
        <v>11400000</v>
      </c>
      <c r="C36">
        <v>789</v>
      </c>
      <c r="D36">
        <v>5720253944</v>
      </c>
    </row>
    <row r="37" spans="1:4" x14ac:dyDescent="0.3">
      <c r="A37" t="s">
        <v>54</v>
      </c>
      <c r="B37">
        <v>9270000</v>
      </c>
      <c r="C37">
        <v>385</v>
      </c>
      <c r="D37">
        <v>2451490753</v>
      </c>
    </row>
    <row r="38" spans="1:4" x14ac:dyDescent="0.3">
      <c r="A38" t="s">
        <v>55</v>
      </c>
      <c r="B38">
        <v>9170000</v>
      </c>
      <c r="C38">
        <v>5494</v>
      </c>
      <c r="D38">
        <v>6991097254</v>
      </c>
    </row>
    <row r="39" spans="1:4" x14ac:dyDescent="0.3">
      <c r="A39" t="s">
        <v>56</v>
      </c>
      <c r="B39">
        <v>10800000</v>
      </c>
      <c r="C39">
        <v>400</v>
      </c>
      <c r="D39">
        <v>490426319</v>
      </c>
    </row>
    <row r="40" spans="1:4" x14ac:dyDescent="0.3">
      <c r="A40" t="s">
        <v>57</v>
      </c>
      <c r="B40">
        <v>11800000</v>
      </c>
      <c r="C40">
        <v>834</v>
      </c>
      <c r="D40">
        <v>6270218465</v>
      </c>
    </row>
    <row r="41" spans="1:4" x14ac:dyDescent="0.3">
      <c r="A41" t="s">
        <v>58</v>
      </c>
      <c r="B41">
        <v>8980000</v>
      </c>
      <c r="C41">
        <v>2470</v>
      </c>
      <c r="D41">
        <v>3389711424</v>
      </c>
    </row>
    <row r="42" spans="1:4" x14ac:dyDescent="0.3">
      <c r="A42" t="s">
        <v>59</v>
      </c>
      <c r="B42">
        <v>9360000</v>
      </c>
      <c r="C42">
        <v>2070</v>
      </c>
      <c r="D42">
        <v>3039992057</v>
      </c>
    </row>
    <row r="43" spans="1:4" x14ac:dyDescent="0.3">
      <c r="A43" t="s">
        <v>60</v>
      </c>
      <c r="B43">
        <v>8900000</v>
      </c>
      <c r="C43">
        <v>1849</v>
      </c>
      <c r="D43">
        <v>3965481581</v>
      </c>
    </row>
    <row r="44" spans="1:4" x14ac:dyDescent="0.3">
      <c r="A44" t="s">
        <v>61</v>
      </c>
      <c r="B44">
        <v>10900000</v>
      </c>
      <c r="C44">
        <v>1430</v>
      </c>
      <c r="D44">
        <v>4173418733</v>
      </c>
    </row>
    <row r="45" spans="1:4" x14ac:dyDescent="0.3">
      <c r="A45" t="s">
        <v>62</v>
      </c>
      <c r="B45">
        <v>8240000</v>
      </c>
      <c r="C45">
        <v>4852</v>
      </c>
      <c r="D45">
        <v>3704564707</v>
      </c>
    </row>
    <row r="46" spans="1:4" x14ac:dyDescent="0.3">
      <c r="A46" t="s">
        <v>63</v>
      </c>
      <c r="B46">
        <v>9700000</v>
      </c>
      <c r="C46">
        <v>6316</v>
      </c>
      <c r="D46">
        <v>2681894913</v>
      </c>
    </row>
    <row r="47" spans="1:4" x14ac:dyDescent="0.3">
      <c r="A47" t="s">
        <v>64</v>
      </c>
      <c r="B47">
        <v>8490000</v>
      </c>
      <c r="C47">
        <v>751</v>
      </c>
      <c r="D47">
        <v>2435603159</v>
      </c>
    </row>
    <row r="48" spans="1:4" x14ac:dyDescent="0.3">
      <c r="A48" t="s">
        <v>65</v>
      </c>
      <c r="B48">
        <v>8530000</v>
      </c>
      <c r="C48">
        <v>1557</v>
      </c>
      <c r="D48">
        <v>2672413657</v>
      </c>
    </row>
    <row r="49" spans="1:4" x14ac:dyDescent="0.3">
      <c r="A49" t="s">
        <v>66</v>
      </c>
      <c r="B49">
        <v>7610000</v>
      </c>
      <c r="C49">
        <v>5038</v>
      </c>
      <c r="D49">
        <v>2158203758</v>
      </c>
    </row>
    <row r="50" spans="1:4" x14ac:dyDescent="0.3">
      <c r="A50" t="s">
        <v>67</v>
      </c>
      <c r="B50">
        <v>7790000</v>
      </c>
      <c r="C50">
        <v>1030</v>
      </c>
      <c r="D50">
        <v>3050738424</v>
      </c>
    </row>
    <row r="51" spans="1:4" x14ac:dyDescent="0.3">
      <c r="A51" t="s">
        <v>68</v>
      </c>
      <c r="B51">
        <v>9110000</v>
      </c>
      <c r="C51">
        <v>2606</v>
      </c>
      <c r="D51">
        <v>3805071140</v>
      </c>
    </row>
    <row r="52" spans="1:4" x14ac:dyDescent="0.3">
      <c r="A52" t="s">
        <v>69</v>
      </c>
      <c r="B52">
        <v>11500000</v>
      </c>
      <c r="C52">
        <v>752</v>
      </c>
      <c r="D52">
        <v>6179524394</v>
      </c>
    </row>
    <row r="53" spans="1:4" x14ac:dyDescent="0.3">
      <c r="A53" t="s">
        <v>70</v>
      </c>
      <c r="B53">
        <v>7280000</v>
      </c>
      <c r="C53">
        <v>177</v>
      </c>
      <c r="D53">
        <v>2075452515</v>
      </c>
    </row>
    <row r="54" spans="1:4" x14ac:dyDescent="0.3">
      <c r="A54" t="s">
        <v>71</v>
      </c>
      <c r="B54">
        <v>7080000</v>
      </c>
      <c r="C54">
        <v>6435</v>
      </c>
      <c r="D54">
        <v>4564618612</v>
      </c>
    </row>
    <row r="55" spans="1:4" x14ac:dyDescent="0.3">
      <c r="A55" t="s">
        <v>72</v>
      </c>
      <c r="B55">
        <v>7150000</v>
      </c>
      <c r="C55">
        <v>1072</v>
      </c>
      <c r="D55">
        <v>3418445524</v>
      </c>
    </row>
    <row r="56" spans="1:4" x14ac:dyDescent="0.3">
      <c r="A56" t="s">
        <v>73</v>
      </c>
      <c r="B56">
        <v>8200000</v>
      </c>
      <c r="C56">
        <v>311</v>
      </c>
      <c r="D56">
        <v>6813253792</v>
      </c>
    </row>
    <row r="57" spans="1:4" x14ac:dyDescent="0.3">
      <c r="A57" t="s">
        <v>74</v>
      </c>
      <c r="B57">
        <v>7350000</v>
      </c>
      <c r="C57">
        <v>387</v>
      </c>
      <c r="D57">
        <v>4521686470</v>
      </c>
    </row>
    <row r="58" spans="1:4" x14ac:dyDescent="0.3">
      <c r="A58" t="s">
        <v>75</v>
      </c>
      <c r="B58">
        <v>6870000</v>
      </c>
      <c r="C58">
        <v>1068</v>
      </c>
      <c r="D58">
        <v>2565660279</v>
      </c>
    </row>
    <row r="59" spans="1:4" x14ac:dyDescent="0.3">
      <c r="A59" t="s">
        <v>76</v>
      </c>
      <c r="B59">
        <v>8320000</v>
      </c>
      <c r="C59">
        <v>1004</v>
      </c>
      <c r="D59">
        <v>4213271677</v>
      </c>
    </row>
    <row r="60" spans="1:4" x14ac:dyDescent="0.3">
      <c r="A60" t="s">
        <v>77</v>
      </c>
      <c r="B60">
        <v>7270000</v>
      </c>
      <c r="C60">
        <v>2292</v>
      </c>
      <c r="D60">
        <v>3585116797</v>
      </c>
    </row>
    <row r="61" spans="1:4" x14ac:dyDescent="0.3">
      <c r="A61" t="s">
        <v>78</v>
      </c>
      <c r="B61">
        <v>7360000</v>
      </c>
      <c r="C61">
        <v>196</v>
      </c>
      <c r="D61">
        <v>4365336668</v>
      </c>
    </row>
    <row r="62" spans="1:4" x14ac:dyDescent="0.3">
      <c r="A62" t="s">
        <v>79</v>
      </c>
      <c r="B62">
        <v>7650000</v>
      </c>
      <c r="C62">
        <v>1315</v>
      </c>
      <c r="D62">
        <v>3223103910</v>
      </c>
    </row>
    <row r="63" spans="1:4" x14ac:dyDescent="0.3">
      <c r="A63" t="s">
        <v>80</v>
      </c>
      <c r="B63">
        <v>7710000</v>
      </c>
      <c r="C63">
        <v>165103</v>
      </c>
      <c r="D63">
        <v>3392912536</v>
      </c>
    </row>
    <row r="64" spans="1:4" x14ac:dyDescent="0.3">
      <c r="A64" t="s">
        <v>81</v>
      </c>
      <c r="B64">
        <v>8840000</v>
      </c>
      <c r="C64">
        <v>616</v>
      </c>
      <c r="D64">
        <v>5084401378</v>
      </c>
    </row>
    <row r="65" spans="1:4" x14ac:dyDescent="0.3">
      <c r="A65" t="s">
        <v>82</v>
      </c>
      <c r="B65">
        <v>6930000</v>
      </c>
      <c r="C65">
        <v>3248</v>
      </c>
      <c r="D65">
        <v>7353008393</v>
      </c>
    </row>
    <row r="66" spans="1:4" x14ac:dyDescent="0.3">
      <c r="A66" t="s">
        <v>83</v>
      </c>
      <c r="B66">
        <v>6860000</v>
      </c>
      <c r="C66">
        <v>20</v>
      </c>
      <c r="D66">
        <v>6455750214</v>
      </c>
    </row>
    <row r="67" spans="1:4" x14ac:dyDescent="0.3">
      <c r="A67" t="s">
        <v>84</v>
      </c>
      <c r="B67">
        <v>12300000</v>
      </c>
      <c r="C67">
        <v>887</v>
      </c>
      <c r="D67">
        <v>5714143049</v>
      </c>
    </row>
    <row r="68" spans="1:4" x14ac:dyDescent="0.3">
      <c r="A68" t="s">
        <v>85</v>
      </c>
      <c r="B68">
        <v>6250000</v>
      </c>
      <c r="C68">
        <v>1705</v>
      </c>
      <c r="D68">
        <v>2120845799</v>
      </c>
    </row>
    <row r="69" spans="1:4" x14ac:dyDescent="0.3">
      <c r="A69" t="s">
        <v>86</v>
      </c>
      <c r="B69">
        <v>6170000</v>
      </c>
      <c r="C69">
        <v>472</v>
      </c>
      <c r="D69">
        <v>1459575959</v>
      </c>
    </row>
    <row r="70" spans="1:4" x14ac:dyDescent="0.3">
      <c r="A70" t="s">
        <v>87</v>
      </c>
      <c r="B70">
        <v>5930000</v>
      </c>
      <c r="C70">
        <v>139</v>
      </c>
      <c r="D70">
        <v>795362967</v>
      </c>
    </row>
    <row r="71" spans="1:4" x14ac:dyDescent="0.3">
      <c r="A71" t="s">
        <v>88</v>
      </c>
      <c r="B71">
        <v>6790000</v>
      </c>
      <c r="C71">
        <v>2674</v>
      </c>
      <c r="D71">
        <v>1263346060</v>
      </c>
    </row>
    <row r="72" spans="1:4" x14ac:dyDescent="0.3">
      <c r="A72" t="s">
        <v>89</v>
      </c>
      <c r="B72">
        <v>8790000</v>
      </c>
      <c r="C72">
        <v>3985</v>
      </c>
      <c r="D72">
        <v>2087630130</v>
      </c>
    </row>
    <row r="73" spans="1:4" x14ac:dyDescent="0.3">
      <c r="A73" t="s">
        <v>90</v>
      </c>
      <c r="B73">
        <v>6870000</v>
      </c>
      <c r="C73">
        <v>621</v>
      </c>
      <c r="D73">
        <v>2788693613</v>
      </c>
    </row>
    <row r="74" spans="1:4" x14ac:dyDescent="0.3">
      <c r="A74" t="s">
        <v>91</v>
      </c>
      <c r="B74">
        <v>7100000</v>
      </c>
      <c r="C74">
        <v>186</v>
      </c>
      <c r="D74">
        <v>3722844989</v>
      </c>
    </row>
    <row r="75" spans="1:4" x14ac:dyDescent="0.3">
      <c r="A75" t="s">
        <v>92</v>
      </c>
      <c r="B75">
        <v>7420000</v>
      </c>
      <c r="C75">
        <v>141</v>
      </c>
      <c r="D75">
        <v>615213451</v>
      </c>
    </row>
    <row r="76" spans="1:4" x14ac:dyDescent="0.3">
      <c r="A76" t="s">
        <v>93</v>
      </c>
      <c r="B76">
        <v>5880000</v>
      </c>
      <c r="C76">
        <v>429</v>
      </c>
      <c r="D76">
        <v>1641887399</v>
      </c>
    </row>
    <row r="77" spans="1:4" x14ac:dyDescent="0.3">
      <c r="A77" t="s">
        <v>94</v>
      </c>
      <c r="B77">
        <v>6130000</v>
      </c>
      <c r="C77">
        <v>2542</v>
      </c>
      <c r="D77">
        <v>3537766055</v>
      </c>
    </row>
    <row r="78" spans="1:4" x14ac:dyDescent="0.3">
      <c r="A78" t="s">
        <v>95</v>
      </c>
      <c r="B78">
        <v>6210000</v>
      </c>
      <c r="C78">
        <v>474</v>
      </c>
      <c r="D78">
        <v>1573852796</v>
      </c>
    </row>
    <row r="79" spans="1:4" x14ac:dyDescent="0.3">
      <c r="A79" t="s">
        <v>96</v>
      </c>
      <c r="B79">
        <v>6230000</v>
      </c>
      <c r="C79">
        <v>189</v>
      </c>
      <c r="D79">
        <v>1009114880</v>
      </c>
    </row>
    <row r="80" spans="1:4" x14ac:dyDescent="0.3">
      <c r="A80" t="s">
        <v>97</v>
      </c>
      <c r="B80">
        <v>5920000</v>
      </c>
      <c r="C80">
        <v>2102</v>
      </c>
      <c r="D80">
        <v>955104654</v>
      </c>
    </row>
    <row r="81" spans="1:4" x14ac:dyDescent="0.3">
      <c r="A81" t="s">
        <v>98</v>
      </c>
      <c r="B81">
        <v>6020000</v>
      </c>
      <c r="C81">
        <v>509</v>
      </c>
      <c r="D81">
        <v>1552058910</v>
      </c>
    </row>
    <row r="82" spans="1:4" x14ac:dyDescent="0.3">
      <c r="A82" t="s">
        <v>99</v>
      </c>
      <c r="B82">
        <v>5360000</v>
      </c>
      <c r="C82">
        <v>225</v>
      </c>
      <c r="D82">
        <v>1127304</v>
      </c>
    </row>
    <row r="83" spans="1:4" x14ac:dyDescent="0.3">
      <c r="A83" t="s">
        <v>100</v>
      </c>
      <c r="B83">
        <v>5660000</v>
      </c>
      <c r="C83">
        <v>132</v>
      </c>
      <c r="D83">
        <v>112834302</v>
      </c>
    </row>
    <row r="84" spans="1:4" x14ac:dyDescent="0.3">
      <c r="A84" t="s">
        <v>101</v>
      </c>
      <c r="B84">
        <v>6270000</v>
      </c>
      <c r="C84">
        <v>1150</v>
      </c>
      <c r="D84">
        <v>1171415638</v>
      </c>
    </row>
    <row r="85" spans="1:4" x14ac:dyDescent="0.3">
      <c r="A85" t="s">
        <v>102</v>
      </c>
      <c r="B85">
        <v>5300000</v>
      </c>
      <c r="C85">
        <v>634</v>
      </c>
      <c r="D85">
        <v>1480033526</v>
      </c>
    </row>
    <row r="86" spans="1:4" x14ac:dyDescent="0.3">
      <c r="A86" t="s">
        <v>103</v>
      </c>
      <c r="B86">
        <v>6290000</v>
      </c>
      <c r="C86">
        <v>14696</v>
      </c>
      <c r="D86">
        <v>7458604091</v>
      </c>
    </row>
    <row r="87" spans="1:4" x14ac:dyDescent="0.3">
      <c r="A87" t="s">
        <v>104</v>
      </c>
      <c r="B87">
        <v>5290000</v>
      </c>
      <c r="C87">
        <v>323</v>
      </c>
      <c r="D87">
        <v>1022107519</v>
      </c>
    </row>
    <row r="88" spans="1:4" x14ac:dyDescent="0.3">
      <c r="A88" t="s">
        <v>105</v>
      </c>
      <c r="B88">
        <v>8320000</v>
      </c>
      <c r="C88">
        <v>4979</v>
      </c>
      <c r="D88">
        <v>4030017406</v>
      </c>
    </row>
    <row r="89" spans="1:4" x14ac:dyDescent="0.3">
      <c r="A89" t="s">
        <v>106</v>
      </c>
      <c r="B89">
        <v>7540000</v>
      </c>
      <c r="C89">
        <v>46009</v>
      </c>
      <c r="D89">
        <v>4282633039</v>
      </c>
    </row>
    <row r="90" spans="1:4" x14ac:dyDescent="0.3">
      <c r="A90" t="s">
        <v>107</v>
      </c>
      <c r="B90">
        <v>5680000</v>
      </c>
      <c r="C90">
        <v>706</v>
      </c>
      <c r="D90">
        <v>1694450677</v>
      </c>
    </row>
    <row r="91" spans="1:4" x14ac:dyDescent="0.3">
      <c r="A91" t="s">
        <v>108</v>
      </c>
      <c r="B91">
        <v>5380000</v>
      </c>
      <c r="C91">
        <v>805</v>
      </c>
      <c r="D91">
        <v>1036594331</v>
      </c>
    </row>
    <row r="92" spans="1:4" x14ac:dyDescent="0.3">
      <c r="A92" t="s">
        <v>109</v>
      </c>
      <c r="B92">
        <v>5200000</v>
      </c>
      <c r="C92">
        <v>830</v>
      </c>
      <c r="D92">
        <v>2933744679</v>
      </c>
    </row>
    <row r="93" spans="1:4" x14ac:dyDescent="0.3">
      <c r="A93" t="s">
        <v>110</v>
      </c>
      <c r="B93">
        <v>4960000</v>
      </c>
      <c r="C93">
        <v>872</v>
      </c>
      <c r="D93">
        <v>579732195</v>
      </c>
    </row>
    <row r="94" spans="1:4" x14ac:dyDescent="0.3">
      <c r="A94" t="s">
        <v>111</v>
      </c>
      <c r="B94">
        <v>6370000</v>
      </c>
      <c r="C94">
        <v>3576</v>
      </c>
      <c r="D94">
        <v>331037103</v>
      </c>
    </row>
    <row r="95" spans="1:4" x14ac:dyDescent="0.3">
      <c r="A95" t="s">
        <v>112</v>
      </c>
      <c r="B95">
        <v>4740000</v>
      </c>
      <c r="C95">
        <v>506</v>
      </c>
      <c r="D95">
        <v>1316802359</v>
      </c>
    </row>
    <row r="96" spans="1:4" x14ac:dyDescent="0.3">
      <c r="A96" t="s">
        <v>113</v>
      </c>
      <c r="B96">
        <v>7180000</v>
      </c>
      <c r="C96">
        <v>8248</v>
      </c>
      <c r="D96">
        <v>1961234060</v>
      </c>
    </row>
    <row r="97" spans="1:4" x14ac:dyDescent="0.3">
      <c r="A97" t="s">
        <v>114</v>
      </c>
      <c r="B97">
        <v>5180000</v>
      </c>
      <c r="C97">
        <v>513</v>
      </c>
      <c r="D97">
        <v>1068272135</v>
      </c>
    </row>
    <row r="98" spans="1:4" x14ac:dyDescent="0.3">
      <c r="A98" t="s">
        <v>115</v>
      </c>
      <c r="B98">
        <v>5030000</v>
      </c>
      <c r="C98">
        <v>305</v>
      </c>
      <c r="D98">
        <v>852896342</v>
      </c>
    </row>
    <row r="99" spans="1:4" x14ac:dyDescent="0.3">
      <c r="A99" t="s">
        <v>116</v>
      </c>
      <c r="B99">
        <v>4710000</v>
      </c>
      <c r="C99">
        <v>1998</v>
      </c>
      <c r="D99">
        <v>847855843</v>
      </c>
    </row>
    <row r="100" spans="1:4" x14ac:dyDescent="0.3">
      <c r="A100" t="s">
        <v>117</v>
      </c>
      <c r="B100">
        <v>4550000</v>
      </c>
      <c r="C100">
        <v>858</v>
      </c>
      <c r="D100">
        <v>1270551080</v>
      </c>
    </row>
    <row r="101" spans="1:4" x14ac:dyDescent="0.3">
      <c r="A101" t="s">
        <v>118</v>
      </c>
      <c r="B101">
        <v>4580000</v>
      </c>
      <c r="C101">
        <v>933</v>
      </c>
      <c r="D101">
        <v>539030412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0415-F2FA-4CD3-908C-D0DC7BB41CCD}">
  <dimension ref="A1:E102"/>
  <sheetViews>
    <sheetView workbookViewId="0">
      <selection activeCell="A12" sqref="A12:A13"/>
    </sheetView>
  </sheetViews>
  <sheetFormatPr defaultRowHeight="14.4" x14ac:dyDescent="0.3"/>
  <cols>
    <col min="1" max="1" width="38.21875" bestFit="1" customWidth="1"/>
    <col min="2" max="2" width="17.88671875" bestFit="1" customWidth="1"/>
    <col min="3" max="3" width="18.6640625" style="24" bestFit="1" customWidth="1"/>
    <col min="4" max="4" width="23.109375" style="24" bestFit="1" customWidth="1"/>
    <col min="5" max="5" width="11.33203125" style="24" bestFit="1" customWidth="1"/>
  </cols>
  <sheetData>
    <row r="1" spans="1:5" x14ac:dyDescent="0.3">
      <c r="A1" s="2" t="s">
        <v>119</v>
      </c>
      <c r="B1" s="25" t="s">
        <v>122</v>
      </c>
      <c r="C1" s="25" t="s">
        <v>120</v>
      </c>
      <c r="D1" s="25" t="s">
        <v>121</v>
      </c>
      <c r="E1" t="s">
        <v>123</v>
      </c>
    </row>
    <row r="2" spans="1:5" x14ac:dyDescent="0.3">
      <c r="A2" s="3" t="s">
        <v>19</v>
      </c>
      <c r="B2" s="25">
        <v>11011230785</v>
      </c>
      <c r="C2" s="25">
        <v>1591</v>
      </c>
      <c r="D2" s="25">
        <v>33600000</v>
      </c>
      <c r="E2" s="4">
        <v>6920949.5820238842</v>
      </c>
    </row>
    <row r="3" spans="1:5" x14ac:dyDescent="0.3">
      <c r="A3" s="3" t="s">
        <v>20</v>
      </c>
      <c r="B3" s="25">
        <v>19775951435</v>
      </c>
      <c r="C3" s="25">
        <v>3705</v>
      </c>
      <c r="D3" s="25">
        <v>28600000</v>
      </c>
      <c r="E3" s="4">
        <v>5337638.7139001349</v>
      </c>
    </row>
    <row r="4" spans="1:5" x14ac:dyDescent="0.3">
      <c r="A4" s="3" t="s">
        <v>26</v>
      </c>
      <c r="B4" s="25">
        <v>18558843557</v>
      </c>
      <c r="C4" s="25">
        <v>1664</v>
      </c>
      <c r="D4" s="25">
        <v>26500000</v>
      </c>
      <c r="E4" s="4">
        <v>11153151.17608173</v>
      </c>
    </row>
    <row r="5" spans="1:5" x14ac:dyDescent="0.3">
      <c r="A5" s="3" t="s">
        <v>24</v>
      </c>
      <c r="B5" s="25">
        <v>15462895287</v>
      </c>
      <c r="C5" s="25">
        <v>1079</v>
      </c>
      <c r="D5" s="25">
        <v>24500000</v>
      </c>
      <c r="E5" s="4">
        <v>14330764.862835959</v>
      </c>
    </row>
    <row r="6" spans="1:5" x14ac:dyDescent="0.3">
      <c r="A6" s="3" t="s">
        <v>22</v>
      </c>
      <c r="B6" s="25">
        <v>15973601417</v>
      </c>
      <c r="C6" s="25">
        <v>1136</v>
      </c>
      <c r="D6" s="25">
        <v>24400000</v>
      </c>
      <c r="E6" s="4">
        <v>14061268.852992957</v>
      </c>
    </row>
    <row r="7" spans="1:5" x14ac:dyDescent="0.3">
      <c r="A7" s="3" t="s">
        <v>21</v>
      </c>
      <c r="B7" s="25">
        <v>6015064768</v>
      </c>
      <c r="C7" s="25">
        <v>1252</v>
      </c>
      <c r="D7" s="25">
        <v>24100000</v>
      </c>
      <c r="E7" s="4">
        <v>4804364.8306709267</v>
      </c>
    </row>
    <row r="8" spans="1:5" x14ac:dyDescent="0.3">
      <c r="A8" s="3" t="s">
        <v>23</v>
      </c>
      <c r="B8" s="25">
        <v>15032515044</v>
      </c>
      <c r="C8" s="25">
        <v>6331</v>
      </c>
      <c r="D8" s="25">
        <v>23500000</v>
      </c>
      <c r="E8" s="4">
        <v>2374429.796872532</v>
      </c>
    </row>
    <row r="9" spans="1:5" x14ac:dyDescent="0.3">
      <c r="A9" s="3" t="s">
        <v>25</v>
      </c>
      <c r="B9" s="25">
        <v>12792401018</v>
      </c>
      <c r="C9" s="25">
        <v>222</v>
      </c>
      <c r="D9" s="25">
        <v>23300000</v>
      </c>
      <c r="E9" s="4">
        <v>57623428.009009011</v>
      </c>
    </row>
    <row r="10" spans="1:5" x14ac:dyDescent="0.3">
      <c r="A10" s="3" t="s">
        <v>29</v>
      </c>
      <c r="B10" s="25">
        <v>6051069699</v>
      </c>
      <c r="C10" s="25">
        <v>349</v>
      </c>
      <c r="D10" s="25">
        <v>21000000</v>
      </c>
      <c r="E10" s="4">
        <v>17338308.593123209</v>
      </c>
    </row>
    <row r="11" spans="1:5" x14ac:dyDescent="0.3">
      <c r="A11" s="3" t="s">
        <v>27</v>
      </c>
      <c r="B11" s="25">
        <v>6454576924</v>
      </c>
      <c r="C11" s="25">
        <v>4303</v>
      </c>
      <c r="D11" s="25">
        <v>18900000</v>
      </c>
      <c r="E11" s="4">
        <v>1500017.8768301185</v>
      </c>
    </row>
    <row r="12" spans="1:5" x14ac:dyDescent="0.3">
      <c r="A12" s="3" t="s">
        <v>39</v>
      </c>
      <c r="B12" s="25">
        <v>5224911221</v>
      </c>
      <c r="C12" s="25">
        <v>1673</v>
      </c>
      <c r="D12" s="25">
        <v>18300000</v>
      </c>
      <c r="E12" s="4">
        <v>3123079.0322773461</v>
      </c>
    </row>
    <row r="13" spans="1:5" x14ac:dyDescent="0.3">
      <c r="A13" s="3" t="s">
        <v>30</v>
      </c>
      <c r="B13" s="25">
        <v>11172793107</v>
      </c>
      <c r="C13" s="25">
        <v>1137</v>
      </c>
      <c r="D13" s="25">
        <v>17500000</v>
      </c>
      <c r="E13" s="4">
        <v>9826555.063324539</v>
      </c>
    </row>
    <row r="14" spans="1:5" x14ac:dyDescent="0.3">
      <c r="A14" s="3" t="s">
        <v>28</v>
      </c>
      <c r="B14" s="25">
        <v>8599791929</v>
      </c>
      <c r="C14" s="25">
        <v>367</v>
      </c>
      <c r="D14" s="25">
        <v>17200000</v>
      </c>
      <c r="E14" s="4">
        <v>23432675.55585831</v>
      </c>
    </row>
    <row r="15" spans="1:5" x14ac:dyDescent="0.3">
      <c r="A15" s="3" t="s">
        <v>32</v>
      </c>
      <c r="B15" s="25">
        <v>4235096703</v>
      </c>
      <c r="C15" s="25">
        <v>1339</v>
      </c>
      <c r="D15" s="25">
        <v>16300000</v>
      </c>
      <c r="E15" s="4">
        <v>3162880.286034354</v>
      </c>
    </row>
    <row r="16" spans="1:5" x14ac:dyDescent="0.3">
      <c r="A16" s="3" t="s">
        <v>31</v>
      </c>
      <c r="B16" s="25">
        <v>7760494530</v>
      </c>
      <c r="C16" s="25">
        <v>278</v>
      </c>
      <c r="D16" s="25">
        <v>16300000</v>
      </c>
      <c r="E16" s="4">
        <v>27915447.949640289</v>
      </c>
    </row>
    <row r="17" spans="1:5" x14ac:dyDescent="0.3">
      <c r="A17" s="3" t="s">
        <v>34</v>
      </c>
      <c r="B17" s="25">
        <v>5219037615</v>
      </c>
      <c r="C17" s="25">
        <v>21145</v>
      </c>
      <c r="D17" s="25">
        <v>15800000</v>
      </c>
      <c r="E17" s="4">
        <v>246821.35800425633</v>
      </c>
    </row>
    <row r="18" spans="1:5" x14ac:dyDescent="0.3">
      <c r="A18" s="3" t="s">
        <v>52</v>
      </c>
      <c r="B18" s="25">
        <v>14098827274</v>
      </c>
      <c r="C18" s="25">
        <v>1086</v>
      </c>
      <c r="D18" s="25">
        <v>15400000</v>
      </c>
      <c r="E18" s="4">
        <v>12982345.55616943</v>
      </c>
    </row>
    <row r="19" spans="1:5" x14ac:dyDescent="0.3">
      <c r="A19" s="3" t="s">
        <v>40</v>
      </c>
      <c r="B19" s="25">
        <v>2349069050</v>
      </c>
      <c r="C19" s="25">
        <v>463</v>
      </c>
      <c r="D19" s="25">
        <v>14800000</v>
      </c>
      <c r="E19" s="4">
        <v>5073583.2613390926</v>
      </c>
    </row>
    <row r="20" spans="1:5" x14ac:dyDescent="0.3">
      <c r="A20" s="3" t="s">
        <v>35</v>
      </c>
      <c r="B20" s="25">
        <v>10345796779</v>
      </c>
      <c r="C20" s="25">
        <v>18714</v>
      </c>
      <c r="D20" s="25">
        <v>14100000</v>
      </c>
      <c r="E20" s="4">
        <v>552837.27578283637</v>
      </c>
    </row>
    <row r="21" spans="1:5" x14ac:dyDescent="0.3">
      <c r="A21" s="3" t="s">
        <v>33</v>
      </c>
      <c r="B21" s="25">
        <v>3338277500</v>
      </c>
      <c r="C21" s="25">
        <v>779</v>
      </c>
      <c r="D21" s="25">
        <v>14100000</v>
      </c>
      <c r="E21" s="4">
        <v>4285336.9704749677</v>
      </c>
    </row>
    <row r="22" spans="1:5" x14ac:dyDescent="0.3">
      <c r="A22" s="3" t="s">
        <v>36</v>
      </c>
      <c r="B22" s="25">
        <v>5895370212</v>
      </c>
      <c r="C22" s="25">
        <v>923</v>
      </c>
      <c r="D22" s="25">
        <v>14000000</v>
      </c>
      <c r="E22" s="4">
        <v>6387183.328277356</v>
      </c>
    </row>
    <row r="23" spans="1:5" x14ac:dyDescent="0.3">
      <c r="A23" s="3" t="s">
        <v>38</v>
      </c>
      <c r="B23" s="25">
        <v>1737850096</v>
      </c>
      <c r="C23" s="25">
        <v>397</v>
      </c>
      <c r="D23" s="25">
        <v>12900000</v>
      </c>
      <c r="E23" s="4">
        <v>4377456.1612090683</v>
      </c>
    </row>
    <row r="24" spans="1:5" x14ac:dyDescent="0.3">
      <c r="A24" s="3" t="s">
        <v>37</v>
      </c>
      <c r="B24" s="25">
        <v>13239805858</v>
      </c>
      <c r="C24" s="25">
        <v>4517</v>
      </c>
      <c r="D24" s="25">
        <v>12900000</v>
      </c>
      <c r="E24" s="4">
        <v>2931106.0123976092</v>
      </c>
    </row>
    <row r="25" spans="1:5" x14ac:dyDescent="0.3">
      <c r="A25" s="3" t="s">
        <v>41</v>
      </c>
      <c r="B25" s="25">
        <v>3527357846</v>
      </c>
      <c r="C25" s="25">
        <v>846</v>
      </c>
      <c r="D25" s="25">
        <v>12800000</v>
      </c>
      <c r="E25" s="4">
        <v>4169453.7186761228</v>
      </c>
    </row>
    <row r="26" spans="1:5" x14ac:dyDescent="0.3">
      <c r="A26" s="3" t="s">
        <v>84</v>
      </c>
      <c r="B26" s="25">
        <v>5714143049</v>
      </c>
      <c r="C26" s="25">
        <v>887</v>
      </c>
      <c r="D26" s="25">
        <v>12300000</v>
      </c>
      <c r="E26" s="4">
        <v>6442100.3934611045</v>
      </c>
    </row>
    <row r="27" spans="1:5" x14ac:dyDescent="0.3">
      <c r="A27" s="3" t="s">
        <v>43</v>
      </c>
      <c r="B27" s="25">
        <v>12280388976</v>
      </c>
      <c r="C27" s="25">
        <v>2871</v>
      </c>
      <c r="D27" s="25">
        <v>11900000</v>
      </c>
      <c r="E27" s="4">
        <v>4277390.7962382445</v>
      </c>
    </row>
    <row r="28" spans="1:5" x14ac:dyDescent="0.3">
      <c r="A28" s="3" t="s">
        <v>47</v>
      </c>
      <c r="B28" s="25">
        <v>7678054660</v>
      </c>
      <c r="C28" s="25">
        <v>4272</v>
      </c>
      <c r="D28" s="25">
        <v>11800000</v>
      </c>
      <c r="E28" s="4">
        <v>1797297.4391385769</v>
      </c>
    </row>
    <row r="29" spans="1:5" x14ac:dyDescent="0.3">
      <c r="A29" s="3" t="s">
        <v>57</v>
      </c>
      <c r="B29" s="25">
        <v>6270218465</v>
      </c>
      <c r="C29" s="25">
        <v>834</v>
      </c>
      <c r="D29" s="25">
        <v>11800000</v>
      </c>
      <c r="E29" s="4">
        <v>7518247.5599520383</v>
      </c>
    </row>
    <row r="30" spans="1:5" x14ac:dyDescent="0.3">
      <c r="A30" s="3" t="s">
        <v>45</v>
      </c>
      <c r="B30" s="25">
        <v>8851893106</v>
      </c>
      <c r="C30" s="25">
        <v>6270</v>
      </c>
      <c r="D30" s="25">
        <v>11600000</v>
      </c>
      <c r="E30" s="4">
        <v>1411785.184370016</v>
      </c>
    </row>
    <row r="31" spans="1:5" x14ac:dyDescent="0.3">
      <c r="A31" s="3" t="s">
        <v>48</v>
      </c>
      <c r="B31" s="25">
        <v>4858222538</v>
      </c>
      <c r="C31" s="25">
        <v>40179</v>
      </c>
      <c r="D31" s="25">
        <v>11500000</v>
      </c>
      <c r="E31" s="4">
        <v>120914.4711914184</v>
      </c>
    </row>
    <row r="32" spans="1:5" x14ac:dyDescent="0.3">
      <c r="A32" s="3" t="s">
        <v>69</v>
      </c>
      <c r="B32" s="25">
        <v>6179524394</v>
      </c>
      <c r="C32" s="25">
        <v>752</v>
      </c>
      <c r="D32" s="25">
        <v>11500000</v>
      </c>
      <c r="E32" s="4">
        <v>8217452.6515957443</v>
      </c>
    </row>
    <row r="33" spans="1:5" x14ac:dyDescent="0.3">
      <c r="A33" s="3" t="s">
        <v>42</v>
      </c>
      <c r="B33" s="25">
        <v>3241315094</v>
      </c>
      <c r="C33" s="25">
        <v>1034</v>
      </c>
      <c r="D33" s="25">
        <v>11400000</v>
      </c>
      <c r="E33" s="4">
        <v>3134734.1334622824</v>
      </c>
    </row>
    <row r="34" spans="1:5" x14ac:dyDescent="0.3">
      <c r="A34" s="3" t="s">
        <v>53</v>
      </c>
      <c r="B34" s="25">
        <v>5720253944</v>
      </c>
      <c r="C34" s="25">
        <v>789</v>
      </c>
      <c r="D34" s="25">
        <v>11400000</v>
      </c>
      <c r="E34" s="4">
        <v>7250004.9987325724</v>
      </c>
    </row>
    <row r="35" spans="1:5" x14ac:dyDescent="0.3">
      <c r="A35" s="3" t="s">
        <v>44</v>
      </c>
      <c r="B35" s="25">
        <v>3827432341</v>
      </c>
      <c r="C35" s="25">
        <v>734</v>
      </c>
      <c r="D35" s="25">
        <v>11100000</v>
      </c>
      <c r="E35" s="4">
        <v>5214485.4782016352</v>
      </c>
    </row>
    <row r="36" spans="1:5" x14ac:dyDescent="0.3">
      <c r="A36" s="3" t="s">
        <v>61</v>
      </c>
      <c r="B36" s="25">
        <v>4173418733</v>
      </c>
      <c r="C36" s="25">
        <v>1430</v>
      </c>
      <c r="D36" s="25">
        <v>10900000</v>
      </c>
      <c r="E36" s="4">
        <v>2918474.6384615386</v>
      </c>
    </row>
    <row r="37" spans="1:5" x14ac:dyDescent="0.3">
      <c r="A37" s="3" t="s">
        <v>56</v>
      </c>
      <c r="B37" s="25">
        <v>490426319</v>
      </c>
      <c r="C37" s="25">
        <v>400</v>
      </c>
      <c r="D37" s="25">
        <v>10800000</v>
      </c>
      <c r="E37" s="4">
        <v>1226065.7975000001</v>
      </c>
    </row>
    <row r="38" spans="1:5" x14ac:dyDescent="0.3">
      <c r="A38" s="3" t="s">
        <v>51</v>
      </c>
      <c r="B38" s="25">
        <v>5694818370</v>
      </c>
      <c r="C38" s="25">
        <v>363</v>
      </c>
      <c r="D38" s="25">
        <v>10800000</v>
      </c>
      <c r="E38" s="4">
        <v>15688204.876033058</v>
      </c>
    </row>
    <row r="39" spans="1:5" x14ac:dyDescent="0.3">
      <c r="A39" s="3" t="s">
        <v>46</v>
      </c>
      <c r="B39" s="25">
        <v>5738170096</v>
      </c>
      <c r="C39" s="25">
        <v>96</v>
      </c>
      <c r="D39" s="25">
        <v>10600000</v>
      </c>
      <c r="E39" s="4">
        <v>59772605.166666664</v>
      </c>
    </row>
    <row r="40" spans="1:5" x14ac:dyDescent="0.3">
      <c r="A40" s="3" t="s">
        <v>49</v>
      </c>
      <c r="B40" s="25">
        <v>3389019245</v>
      </c>
      <c r="C40" s="25">
        <v>1680</v>
      </c>
      <c r="D40" s="25">
        <v>10400000</v>
      </c>
      <c r="E40" s="4">
        <v>2017273.3601190476</v>
      </c>
    </row>
    <row r="41" spans="1:5" x14ac:dyDescent="0.3">
      <c r="A41" s="3" t="s">
        <v>63</v>
      </c>
      <c r="B41" s="25">
        <v>2681894913</v>
      </c>
      <c r="C41" s="25">
        <v>6316</v>
      </c>
      <c r="D41" s="25">
        <v>9700000</v>
      </c>
      <c r="E41" s="4">
        <v>424619.20725142496</v>
      </c>
    </row>
    <row r="42" spans="1:5" x14ac:dyDescent="0.3">
      <c r="A42" s="3" t="s">
        <v>50</v>
      </c>
      <c r="B42" s="25">
        <v>2133109238</v>
      </c>
      <c r="C42" s="25">
        <v>3530</v>
      </c>
      <c r="D42" s="25">
        <v>9620000</v>
      </c>
      <c r="E42" s="4">
        <v>604280.23739376769</v>
      </c>
    </row>
    <row r="43" spans="1:5" x14ac:dyDescent="0.3">
      <c r="A43" s="3" t="s">
        <v>59</v>
      </c>
      <c r="B43" s="25">
        <v>3039992057</v>
      </c>
      <c r="C43" s="25">
        <v>2070</v>
      </c>
      <c r="D43" s="25">
        <v>9360000</v>
      </c>
      <c r="E43" s="4">
        <v>1468595.1966183574</v>
      </c>
    </row>
    <row r="44" spans="1:5" x14ac:dyDescent="0.3">
      <c r="A44" s="3" t="s">
        <v>54</v>
      </c>
      <c r="B44" s="25">
        <v>2451490753</v>
      </c>
      <c r="C44" s="25">
        <v>385</v>
      </c>
      <c r="D44" s="25">
        <v>9270000</v>
      </c>
      <c r="E44" s="4">
        <v>6367508.4493506495</v>
      </c>
    </row>
    <row r="45" spans="1:5" x14ac:dyDescent="0.3">
      <c r="A45" s="3" t="s">
        <v>55</v>
      </c>
      <c r="B45" s="25">
        <v>6991097254</v>
      </c>
      <c r="C45" s="25">
        <v>5494</v>
      </c>
      <c r="D45" s="25">
        <v>9170000</v>
      </c>
      <c r="E45" s="4">
        <v>1272496.7699308337</v>
      </c>
    </row>
    <row r="46" spans="1:5" x14ac:dyDescent="0.3">
      <c r="A46" s="3" t="s">
        <v>68</v>
      </c>
      <c r="B46" s="25">
        <v>3805071140</v>
      </c>
      <c r="C46" s="25">
        <v>2606</v>
      </c>
      <c r="D46" s="25">
        <v>9110000</v>
      </c>
      <c r="E46" s="4">
        <v>1460119.3937068305</v>
      </c>
    </row>
    <row r="47" spans="1:5" x14ac:dyDescent="0.3">
      <c r="A47" s="3" t="s">
        <v>58</v>
      </c>
      <c r="B47" s="25">
        <v>3389711424</v>
      </c>
      <c r="C47" s="25">
        <v>2470</v>
      </c>
      <c r="D47" s="25">
        <v>8980000</v>
      </c>
      <c r="E47" s="4">
        <v>1372352.8032388664</v>
      </c>
    </row>
    <row r="48" spans="1:5" x14ac:dyDescent="0.3">
      <c r="A48" s="3" t="s">
        <v>60</v>
      </c>
      <c r="B48" s="25">
        <v>3965481581</v>
      </c>
      <c r="C48" s="25">
        <v>1849</v>
      </c>
      <c r="D48" s="25">
        <v>8900000</v>
      </c>
      <c r="E48" s="4">
        <v>2144662.834505138</v>
      </c>
    </row>
    <row r="49" spans="1:5" x14ac:dyDescent="0.3">
      <c r="A49" s="3" t="s">
        <v>81</v>
      </c>
      <c r="B49" s="25">
        <v>5084401378</v>
      </c>
      <c r="C49" s="25">
        <v>616</v>
      </c>
      <c r="D49" s="25">
        <v>8840000</v>
      </c>
      <c r="E49" s="4">
        <v>8253898.3409090908</v>
      </c>
    </row>
    <row r="50" spans="1:5" x14ac:dyDescent="0.3">
      <c r="A50" s="3" t="s">
        <v>89</v>
      </c>
      <c r="B50" s="25">
        <v>2087630130</v>
      </c>
      <c r="C50" s="25">
        <v>3985</v>
      </c>
      <c r="D50" s="25">
        <v>8790000</v>
      </c>
      <c r="E50" s="4">
        <v>523872.05269761605</v>
      </c>
    </row>
    <row r="51" spans="1:5" x14ac:dyDescent="0.3">
      <c r="A51" s="3" t="s">
        <v>65</v>
      </c>
      <c r="B51" s="25">
        <v>2672413657</v>
      </c>
      <c r="C51" s="25">
        <v>1557</v>
      </c>
      <c r="D51" s="25">
        <v>8530000</v>
      </c>
      <c r="E51" s="4">
        <v>1716386.4206807965</v>
      </c>
    </row>
    <row r="52" spans="1:5" x14ac:dyDescent="0.3">
      <c r="A52" s="3" t="s">
        <v>64</v>
      </c>
      <c r="B52" s="25">
        <v>2435603159</v>
      </c>
      <c r="C52" s="25">
        <v>751</v>
      </c>
      <c r="D52" s="25">
        <v>8490000</v>
      </c>
      <c r="E52" s="4">
        <v>3243146.6830892144</v>
      </c>
    </row>
    <row r="53" spans="1:5" x14ac:dyDescent="0.3">
      <c r="A53" s="3" t="s">
        <v>76</v>
      </c>
      <c r="B53" s="25">
        <v>4213271677</v>
      </c>
      <c r="C53" s="25">
        <v>1004</v>
      </c>
      <c r="D53" s="25">
        <v>8320000</v>
      </c>
      <c r="E53" s="4">
        <v>4196485.7340637455</v>
      </c>
    </row>
    <row r="54" spans="1:5" x14ac:dyDescent="0.3">
      <c r="A54" s="3" t="s">
        <v>105</v>
      </c>
      <c r="B54" s="25">
        <v>4030017406</v>
      </c>
      <c r="C54" s="25">
        <v>4979</v>
      </c>
      <c r="D54" s="25">
        <v>8320000</v>
      </c>
      <c r="E54" s="4">
        <v>809402.97368949594</v>
      </c>
    </row>
    <row r="55" spans="1:5" x14ac:dyDescent="0.3">
      <c r="A55" s="3" t="s">
        <v>62</v>
      </c>
      <c r="B55" s="25">
        <v>3704564707</v>
      </c>
      <c r="C55" s="25">
        <v>4852</v>
      </c>
      <c r="D55" s="25">
        <v>8240000</v>
      </c>
      <c r="E55" s="4">
        <v>763512.92394888704</v>
      </c>
    </row>
    <row r="56" spans="1:5" x14ac:dyDescent="0.3">
      <c r="A56" s="3" t="s">
        <v>73</v>
      </c>
      <c r="B56" s="25">
        <v>6813253792</v>
      </c>
      <c r="C56" s="25">
        <v>311</v>
      </c>
      <c r="D56" s="25">
        <v>8200000</v>
      </c>
      <c r="E56" s="4">
        <v>21907568.463022508</v>
      </c>
    </row>
    <row r="57" spans="1:5" x14ac:dyDescent="0.3">
      <c r="A57" s="3" t="s">
        <v>67</v>
      </c>
      <c r="B57" s="25">
        <v>3050738424</v>
      </c>
      <c r="C57" s="25">
        <v>1030</v>
      </c>
      <c r="D57" s="25">
        <v>7790000</v>
      </c>
      <c r="E57" s="4">
        <v>2961881.9650485436</v>
      </c>
    </row>
    <row r="58" spans="1:5" x14ac:dyDescent="0.3">
      <c r="A58" s="3" t="s">
        <v>80</v>
      </c>
      <c r="B58" s="25">
        <v>3392912536</v>
      </c>
      <c r="C58" s="25">
        <v>165103</v>
      </c>
      <c r="D58" s="25">
        <v>7710000</v>
      </c>
      <c r="E58" s="4">
        <v>20550.277923478072</v>
      </c>
    </row>
    <row r="59" spans="1:5" x14ac:dyDescent="0.3">
      <c r="A59" s="3" t="s">
        <v>79</v>
      </c>
      <c r="B59" s="25">
        <v>3223103910</v>
      </c>
      <c r="C59" s="25">
        <v>1315</v>
      </c>
      <c r="D59" s="25">
        <v>7650000</v>
      </c>
      <c r="E59" s="4">
        <v>2451029.5893536122</v>
      </c>
    </row>
    <row r="60" spans="1:5" x14ac:dyDescent="0.3">
      <c r="A60" s="3" t="s">
        <v>66</v>
      </c>
      <c r="B60" s="25">
        <v>2158203758</v>
      </c>
      <c r="C60" s="25">
        <v>5038</v>
      </c>
      <c r="D60" s="25">
        <v>7610000</v>
      </c>
      <c r="E60" s="4">
        <v>428385.02540690749</v>
      </c>
    </row>
    <row r="61" spans="1:5" x14ac:dyDescent="0.3">
      <c r="A61" s="3" t="s">
        <v>106</v>
      </c>
      <c r="B61" s="25">
        <v>4282633039</v>
      </c>
      <c r="C61" s="25">
        <v>46009</v>
      </c>
      <c r="D61" s="25">
        <v>7540000</v>
      </c>
      <c r="E61" s="4">
        <v>93082.506444391314</v>
      </c>
    </row>
    <row r="62" spans="1:5" x14ac:dyDescent="0.3">
      <c r="A62" s="3" t="s">
        <v>92</v>
      </c>
      <c r="B62" s="25">
        <v>615213451</v>
      </c>
      <c r="C62" s="25">
        <v>141</v>
      </c>
      <c r="D62" s="25">
        <v>7420000</v>
      </c>
      <c r="E62" s="4">
        <v>4363215.9645390073</v>
      </c>
    </row>
    <row r="63" spans="1:5" x14ac:dyDescent="0.3">
      <c r="A63" s="3" t="s">
        <v>78</v>
      </c>
      <c r="B63" s="25">
        <v>4365336668</v>
      </c>
      <c r="C63" s="25">
        <v>196</v>
      </c>
      <c r="D63" s="25">
        <v>7360000</v>
      </c>
      <c r="E63" s="4">
        <v>22272125.857142858</v>
      </c>
    </row>
    <row r="64" spans="1:5" x14ac:dyDescent="0.3">
      <c r="A64" s="3" t="s">
        <v>74</v>
      </c>
      <c r="B64" s="25">
        <v>4521686470</v>
      </c>
      <c r="C64" s="25">
        <v>387</v>
      </c>
      <c r="D64" s="25">
        <v>7350000</v>
      </c>
      <c r="E64" s="4">
        <v>11683944.366925064</v>
      </c>
    </row>
    <row r="65" spans="1:5" x14ac:dyDescent="0.3">
      <c r="A65" s="3" t="s">
        <v>70</v>
      </c>
      <c r="B65" s="25">
        <v>2075452515</v>
      </c>
      <c r="C65" s="25">
        <v>177</v>
      </c>
      <c r="D65" s="25">
        <v>7280000</v>
      </c>
      <c r="E65" s="4">
        <v>11725720.423728814</v>
      </c>
    </row>
    <row r="66" spans="1:5" x14ac:dyDescent="0.3">
      <c r="A66" s="3" t="s">
        <v>77</v>
      </c>
      <c r="B66" s="25">
        <v>3585116797</v>
      </c>
      <c r="C66" s="25">
        <v>2292</v>
      </c>
      <c r="D66" s="25">
        <v>7270000</v>
      </c>
      <c r="E66" s="4">
        <v>1564187.0842059336</v>
      </c>
    </row>
    <row r="67" spans="1:5" x14ac:dyDescent="0.3">
      <c r="A67" s="3" t="s">
        <v>113</v>
      </c>
      <c r="B67" s="25">
        <v>1961234060</v>
      </c>
      <c r="C67" s="25">
        <v>8248</v>
      </c>
      <c r="D67" s="25">
        <v>7180000</v>
      </c>
      <c r="E67" s="4">
        <v>237782.98496605238</v>
      </c>
    </row>
    <row r="68" spans="1:5" x14ac:dyDescent="0.3">
      <c r="A68" s="3" t="s">
        <v>72</v>
      </c>
      <c r="B68" s="25">
        <v>3418445524</v>
      </c>
      <c r="C68" s="25">
        <v>1072</v>
      </c>
      <c r="D68" s="25">
        <v>7150000</v>
      </c>
      <c r="E68" s="4">
        <v>3188848.436567164</v>
      </c>
    </row>
    <row r="69" spans="1:5" x14ac:dyDescent="0.3">
      <c r="A69" s="3" t="s">
        <v>91</v>
      </c>
      <c r="B69" s="25">
        <v>3722844989</v>
      </c>
      <c r="C69" s="25">
        <v>186</v>
      </c>
      <c r="D69" s="25">
        <v>7100000</v>
      </c>
      <c r="E69" s="4">
        <v>20015295.639784947</v>
      </c>
    </row>
    <row r="70" spans="1:5" x14ac:dyDescent="0.3">
      <c r="A70" s="3" t="s">
        <v>71</v>
      </c>
      <c r="B70" s="25">
        <v>4564618612</v>
      </c>
      <c r="C70" s="25">
        <v>6435</v>
      </c>
      <c r="D70" s="25">
        <v>7080000</v>
      </c>
      <c r="E70" s="4">
        <v>709342.44164724159</v>
      </c>
    </row>
    <row r="71" spans="1:5" x14ac:dyDescent="0.3">
      <c r="A71" s="3" t="s">
        <v>82</v>
      </c>
      <c r="B71" s="25">
        <v>7353008393</v>
      </c>
      <c r="C71" s="25">
        <v>3248</v>
      </c>
      <c r="D71" s="25">
        <v>6930000</v>
      </c>
      <c r="E71" s="4">
        <v>2263857.2638546797</v>
      </c>
    </row>
    <row r="72" spans="1:5" x14ac:dyDescent="0.3">
      <c r="A72" s="3" t="s">
        <v>75</v>
      </c>
      <c r="B72" s="25">
        <v>2565660279</v>
      </c>
      <c r="C72" s="25">
        <v>1068</v>
      </c>
      <c r="D72" s="25">
        <v>6870000</v>
      </c>
      <c r="E72" s="4">
        <v>2402303.6320224721</v>
      </c>
    </row>
    <row r="73" spans="1:5" x14ac:dyDescent="0.3">
      <c r="A73" s="3" t="s">
        <v>90</v>
      </c>
      <c r="B73" s="25">
        <v>2788693613</v>
      </c>
      <c r="C73" s="25">
        <v>621</v>
      </c>
      <c r="D73" s="25">
        <v>6870000</v>
      </c>
      <c r="E73" s="4">
        <v>4490649.9404186793</v>
      </c>
    </row>
    <row r="74" spans="1:5" x14ac:dyDescent="0.3">
      <c r="A74" s="3" t="s">
        <v>83</v>
      </c>
      <c r="B74" s="25">
        <v>6455750214</v>
      </c>
      <c r="C74" s="25">
        <v>20</v>
      </c>
      <c r="D74" s="25">
        <v>6860000</v>
      </c>
      <c r="E74" s="4">
        <v>322787510.69999999</v>
      </c>
    </row>
    <row r="75" spans="1:5" x14ac:dyDescent="0.3">
      <c r="A75" s="3" t="s">
        <v>88</v>
      </c>
      <c r="B75" s="25">
        <v>1263346060</v>
      </c>
      <c r="C75" s="25">
        <v>2674</v>
      </c>
      <c r="D75" s="25">
        <v>6790000</v>
      </c>
      <c r="E75" s="4">
        <v>472455.51982049365</v>
      </c>
    </row>
    <row r="76" spans="1:5" x14ac:dyDescent="0.3">
      <c r="A76" s="3" t="s">
        <v>111</v>
      </c>
      <c r="B76" s="25">
        <v>331037103</v>
      </c>
      <c r="C76" s="25">
        <v>3576</v>
      </c>
      <c r="D76" s="25">
        <v>6370000</v>
      </c>
      <c r="E76" s="4">
        <v>92571.896812080537</v>
      </c>
    </row>
    <row r="77" spans="1:5" x14ac:dyDescent="0.3">
      <c r="A77" s="3" t="s">
        <v>103</v>
      </c>
      <c r="B77" s="25">
        <v>7458604091</v>
      </c>
      <c r="C77" s="25">
        <v>14696</v>
      </c>
      <c r="D77" s="25">
        <v>6290000</v>
      </c>
      <c r="E77" s="4">
        <v>507526.13575122482</v>
      </c>
    </row>
    <row r="78" spans="1:5" x14ac:dyDescent="0.3">
      <c r="A78" s="3" t="s">
        <v>101</v>
      </c>
      <c r="B78" s="25">
        <v>1171415638</v>
      </c>
      <c r="C78" s="25">
        <v>1150</v>
      </c>
      <c r="D78" s="25">
        <v>6270000</v>
      </c>
      <c r="E78" s="4">
        <v>1018622.2939130435</v>
      </c>
    </row>
    <row r="79" spans="1:5" x14ac:dyDescent="0.3">
      <c r="A79" s="3" t="s">
        <v>85</v>
      </c>
      <c r="B79" s="25">
        <v>2120845799</v>
      </c>
      <c r="C79" s="25">
        <v>1705</v>
      </c>
      <c r="D79" s="25">
        <v>6250000</v>
      </c>
      <c r="E79" s="4">
        <v>1243897.8293255132</v>
      </c>
    </row>
    <row r="80" spans="1:5" x14ac:dyDescent="0.3">
      <c r="A80" s="3" t="s">
        <v>96</v>
      </c>
      <c r="B80" s="25">
        <v>1009114880</v>
      </c>
      <c r="C80" s="25">
        <v>189</v>
      </c>
      <c r="D80" s="25">
        <v>6230000</v>
      </c>
      <c r="E80" s="4">
        <v>5339232.1693121698</v>
      </c>
    </row>
    <row r="81" spans="1:5" x14ac:dyDescent="0.3">
      <c r="A81" s="3" t="s">
        <v>95</v>
      </c>
      <c r="B81" s="25">
        <v>1573852796</v>
      </c>
      <c r="C81" s="25">
        <v>474</v>
      </c>
      <c r="D81" s="25">
        <v>6210000</v>
      </c>
      <c r="E81" s="4">
        <v>3320364.5485232067</v>
      </c>
    </row>
    <row r="82" spans="1:5" x14ac:dyDescent="0.3">
      <c r="A82" s="3" t="s">
        <v>86</v>
      </c>
      <c r="B82" s="25">
        <v>1459575959</v>
      </c>
      <c r="C82" s="25">
        <v>472</v>
      </c>
      <c r="D82" s="25">
        <v>6170000</v>
      </c>
      <c r="E82" s="4">
        <v>3092321.9470338984</v>
      </c>
    </row>
    <row r="83" spans="1:5" x14ac:dyDescent="0.3">
      <c r="A83" s="3" t="s">
        <v>94</v>
      </c>
      <c r="B83" s="25">
        <v>3537766055</v>
      </c>
      <c r="C83" s="25">
        <v>2542</v>
      </c>
      <c r="D83" s="25">
        <v>6130000</v>
      </c>
      <c r="E83" s="4">
        <v>1391725.434697089</v>
      </c>
    </row>
    <row r="84" spans="1:5" x14ac:dyDescent="0.3">
      <c r="A84" s="3" t="s">
        <v>98</v>
      </c>
      <c r="B84" s="25">
        <v>1552058910</v>
      </c>
      <c r="C84" s="25">
        <v>509</v>
      </c>
      <c r="D84" s="25">
        <v>6020000</v>
      </c>
      <c r="E84" s="4">
        <v>3049231.6502946955</v>
      </c>
    </row>
    <row r="85" spans="1:5" x14ac:dyDescent="0.3">
      <c r="A85" s="3" t="s">
        <v>87</v>
      </c>
      <c r="B85" s="25">
        <v>795362967</v>
      </c>
      <c r="C85" s="25">
        <v>139</v>
      </c>
      <c r="D85" s="25">
        <v>5930000</v>
      </c>
      <c r="E85" s="4">
        <v>5722035.7338129496</v>
      </c>
    </row>
    <row r="86" spans="1:5" x14ac:dyDescent="0.3">
      <c r="A86" s="3" t="s">
        <v>97</v>
      </c>
      <c r="B86" s="25">
        <v>955104654</v>
      </c>
      <c r="C86" s="25">
        <v>2102</v>
      </c>
      <c r="D86" s="25">
        <v>5920000</v>
      </c>
      <c r="E86" s="4">
        <v>454378.99809705041</v>
      </c>
    </row>
    <row r="87" spans="1:5" x14ac:dyDescent="0.3">
      <c r="A87" s="3" t="s">
        <v>93</v>
      </c>
      <c r="B87" s="25">
        <v>1641887399</v>
      </c>
      <c r="C87" s="25">
        <v>429</v>
      </c>
      <c r="D87" s="25">
        <v>5880000</v>
      </c>
      <c r="E87" s="4">
        <v>3827243.3543123542</v>
      </c>
    </row>
    <row r="88" spans="1:5" x14ac:dyDescent="0.3">
      <c r="A88" s="3" t="s">
        <v>107</v>
      </c>
      <c r="B88" s="25">
        <v>1694450677</v>
      </c>
      <c r="C88" s="25">
        <v>706</v>
      </c>
      <c r="D88" s="25">
        <v>5680000</v>
      </c>
      <c r="E88" s="4">
        <v>2400071.7804532577</v>
      </c>
    </row>
    <row r="89" spans="1:5" x14ac:dyDescent="0.3">
      <c r="A89" s="3" t="s">
        <v>100</v>
      </c>
      <c r="B89" s="25">
        <v>112834302</v>
      </c>
      <c r="C89" s="25">
        <v>132</v>
      </c>
      <c r="D89" s="25">
        <v>5660000</v>
      </c>
      <c r="E89" s="4">
        <v>854805.31818181823</v>
      </c>
    </row>
    <row r="90" spans="1:5" x14ac:dyDescent="0.3">
      <c r="A90" s="3" t="s">
        <v>108</v>
      </c>
      <c r="B90" s="25">
        <v>1036594331</v>
      </c>
      <c r="C90" s="25">
        <v>805</v>
      </c>
      <c r="D90" s="25">
        <v>5380000</v>
      </c>
      <c r="E90" s="4">
        <v>1287694.8211180125</v>
      </c>
    </row>
    <row r="91" spans="1:5" x14ac:dyDescent="0.3">
      <c r="A91" s="3" t="s">
        <v>99</v>
      </c>
      <c r="B91" s="25">
        <v>1127304</v>
      </c>
      <c r="C91" s="25">
        <v>225</v>
      </c>
      <c r="D91" s="25">
        <v>5360000</v>
      </c>
      <c r="E91" s="4">
        <v>5010.24</v>
      </c>
    </row>
    <row r="92" spans="1:5" x14ac:dyDescent="0.3">
      <c r="A92" s="3" t="s">
        <v>102</v>
      </c>
      <c r="B92" s="25">
        <v>1480033526</v>
      </c>
      <c r="C92" s="25">
        <v>634</v>
      </c>
      <c r="D92" s="25">
        <v>5300000</v>
      </c>
      <c r="E92" s="4">
        <v>2334437.7381703472</v>
      </c>
    </row>
    <row r="93" spans="1:5" x14ac:dyDescent="0.3">
      <c r="A93" s="3" t="s">
        <v>104</v>
      </c>
      <c r="B93" s="25">
        <v>1022107519</v>
      </c>
      <c r="C93" s="25">
        <v>323</v>
      </c>
      <c r="D93" s="25">
        <v>5290000</v>
      </c>
      <c r="E93" s="4">
        <v>3164419.5634674923</v>
      </c>
    </row>
    <row r="94" spans="1:5" x14ac:dyDescent="0.3">
      <c r="A94" s="3" t="s">
        <v>109</v>
      </c>
      <c r="B94" s="25">
        <v>2933744679</v>
      </c>
      <c r="C94" s="25">
        <v>830</v>
      </c>
      <c r="D94" s="25">
        <v>5200000</v>
      </c>
      <c r="E94" s="4">
        <v>3534632.143373494</v>
      </c>
    </row>
    <row r="95" spans="1:5" x14ac:dyDescent="0.3">
      <c r="A95" s="3" t="s">
        <v>114</v>
      </c>
      <c r="B95" s="25">
        <v>1068272135</v>
      </c>
      <c r="C95" s="25">
        <v>513</v>
      </c>
      <c r="D95" s="25">
        <v>5180000</v>
      </c>
      <c r="E95" s="4">
        <v>2082401.8226120858</v>
      </c>
    </row>
    <row r="96" spans="1:5" x14ac:dyDescent="0.3">
      <c r="A96" s="3" t="s">
        <v>115</v>
      </c>
      <c r="B96" s="25">
        <v>852896342</v>
      </c>
      <c r="C96" s="25">
        <v>305</v>
      </c>
      <c r="D96" s="25">
        <v>5030000</v>
      </c>
      <c r="E96" s="4">
        <v>2796381.4491803278</v>
      </c>
    </row>
    <row r="97" spans="1:5" x14ac:dyDescent="0.3">
      <c r="A97" s="3" t="s">
        <v>110</v>
      </c>
      <c r="B97" s="25">
        <v>579732195</v>
      </c>
      <c r="C97" s="25">
        <v>872</v>
      </c>
      <c r="D97" s="25">
        <v>4960000</v>
      </c>
      <c r="E97" s="4">
        <v>664830.49885321106</v>
      </c>
    </row>
    <row r="98" spans="1:5" x14ac:dyDescent="0.3">
      <c r="A98" s="3" t="s">
        <v>112</v>
      </c>
      <c r="B98" s="25">
        <v>1316802359</v>
      </c>
      <c r="C98" s="25">
        <v>506</v>
      </c>
      <c r="D98" s="25">
        <v>4740000</v>
      </c>
      <c r="E98" s="4">
        <v>2602376.203557312</v>
      </c>
    </row>
    <row r="99" spans="1:5" x14ac:dyDescent="0.3">
      <c r="A99" s="3" t="s">
        <v>116</v>
      </c>
      <c r="B99" s="25">
        <v>847855843</v>
      </c>
      <c r="C99" s="25">
        <v>1998</v>
      </c>
      <c r="D99" s="25">
        <v>4710000</v>
      </c>
      <c r="E99" s="4">
        <v>424352.27377377375</v>
      </c>
    </row>
    <row r="100" spans="1:5" x14ac:dyDescent="0.3">
      <c r="A100" s="3" t="s">
        <v>118</v>
      </c>
      <c r="B100" s="25">
        <v>539030412</v>
      </c>
      <c r="C100" s="25">
        <v>933</v>
      </c>
      <c r="D100" s="25">
        <v>4580000</v>
      </c>
      <c r="E100" s="4">
        <v>577738.91961414786</v>
      </c>
    </row>
    <row r="101" spans="1:5" x14ac:dyDescent="0.3">
      <c r="A101" s="3" t="s">
        <v>117</v>
      </c>
      <c r="B101" s="25">
        <v>1270551080</v>
      </c>
      <c r="C101" s="25">
        <v>858</v>
      </c>
      <c r="D101" s="25">
        <v>4550000</v>
      </c>
      <c r="E101" s="4">
        <v>1480828.7645687645</v>
      </c>
    </row>
    <row r="102" spans="1:5" x14ac:dyDescent="0.3">
      <c r="C102"/>
      <c r="D102"/>
      <c r="E10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74EF6-BFB4-4B43-9A95-6157523345E2}">
  <dimension ref="A1:T15"/>
  <sheetViews>
    <sheetView tabSelected="1" zoomScaleNormal="100" workbookViewId="0">
      <selection activeCell="G31" sqref="G31"/>
    </sheetView>
  </sheetViews>
  <sheetFormatPr defaultRowHeight="14.4" x14ac:dyDescent="0.3"/>
  <cols>
    <col min="1" max="1" width="14.109375" bestFit="1" customWidth="1"/>
    <col min="2" max="2" width="16.44140625" customWidth="1"/>
    <col min="3" max="3" width="16.88671875" bestFit="1" customWidth="1"/>
    <col min="4" max="4" width="18.77734375" bestFit="1" customWidth="1"/>
    <col min="5" max="5" width="17.77734375" customWidth="1"/>
    <col min="6" max="6" width="23.88671875" bestFit="1" customWidth="1"/>
    <col min="7" max="7" width="22.88671875" bestFit="1" customWidth="1"/>
    <col min="8" max="8" width="21.109375" bestFit="1" customWidth="1"/>
    <col min="9" max="9" width="20.109375" bestFit="1" customWidth="1"/>
    <col min="10" max="10" width="14.33203125" bestFit="1" customWidth="1"/>
    <col min="11" max="11" width="14.109375" bestFit="1" customWidth="1"/>
    <col min="12" max="12" width="14.21875" bestFit="1" customWidth="1"/>
    <col min="13" max="13" width="13.21875" bestFit="1" customWidth="1"/>
  </cols>
  <sheetData>
    <row r="1" spans="1:20" ht="14.4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1"/>
      <c r="M1" s="1"/>
      <c r="N1" s="1"/>
      <c r="O1" s="1"/>
      <c r="P1" s="1"/>
      <c r="Q1" s="1"/>
      <c r="R1" s="1"/>
      <c r="S1" s="1"/>
      <c r="T1" s="1"/>
    </row>
    <row r="2" spans="1:20" ht="14.4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1"/>
      <c r="M3" s="1"/>
      <c r="N3" s="1"/>
      <c r="O3" s="1"/>
      <c r="P3" s="1"/>
      <c r="Q3" s="1"/>
      <c r="R3" s="1"/>
      <c r="S3" s="1"/>
      <c r="T3" s="1"/>
    </row>
    <row r="4" spans="1:20" ht="15" thickBot="1" x14ac:dyDescent="0.35"/>
    <row r="5" spans="1:20" x14ac:dyDescent="0.3">
      <c r="A5" s="17" t="s">
        <v>9</v>
      </c>
      <c r="B5" s="43">
        <v>100000</v>
      </c>
      <c r="C5" s="9" t="s">
        <v>14</v>
      </c>
      <c r="D5" s="10" t="s">
        <v>1</v>
      </c>
      <c r="E5" s="29" t="s">
        <v>2</v>
      </c>
      <c r="F5" s="11" t="s">
        <v>3</v>
      </c>
      <c r="G5" s="29" t="s">
        <v>4</v>
      </c>
      <c r="H5" s="11" t="s">
        <v>5</v>
      </c>
      <c r="I5" s="29" t="s">
        <v>6</v>
      </c>
      <c r="J5" s="11" t="s">
        <v>7</v>
      </c>
      <c r="K5" s="30" t="s">
        <v>8</v>
      </c>
    </row>
    <row r="6" spans="1:20" x14ac:dyDescent="0.3">
      <c r="A6" s="18" t="s">
        <v>10</v>
      </c>
      <c r="B6" s="19" t="s">
        <v>13</v>
      </c>
      <c r="C6" s="13" t="s">
        <v>19</v>
      </c>
      <c r="D6" s="6">
        <f xml:space="preserve"> VLOOKUP(C6,youtube_data_pivot_table!$A$1:$E$101,5,FALSE)</f>
        <v>6920949.5820238842</v>
      </c>
      <c r="E6" s="5">
        <v>6920950</v>
      </c>
      <c r="F6" s="5">
        <f xml:space="preserve"> $B$7 *D6</f>
        <v>138418.99164047767</v>
      </c>
      <c r="G6" s="5">
        <v>138419</v>
      </c>
      <c r="H6" s="5">
        <f xml:space="preserve"> $B$8 * F6</f>
        <v>692094.95820238837</v>
      </c>
      <c r="I6" s="5">
        <v>692095</v>
      </c>
      <c r="J6" s="37">
        <f>H6-$B$5</f>
        <v>592094.95820238837</v>
      </c>
      <c r="K6" s="31">
        <v>592095</v>
      </c>
    </row>
    <row r="7" spans="1:20" x14ac:dyDescent="0.3">
      <c r="A7" s="18" t="s">
        <v>11</v>
      </c>
      <c r="B7" s="19">
        <v>0.02</v>
      </c>
      <c r="C7" s="13" t="s">
        <v>20</v>
      </c>
      <c r="D7" s="6">
        <f xml:space="preserve"> VLOOKUP(C7,youtube_data_pivot_table!$A$1:$E$101,5,FALSE)</f>
        <v>5337638.7139001349</v>
      </c>
      <c r="E7" s="5">
        <v>5337639</v>
      </c>
      <c r="F7" s="5">
        <f t="shared" ref="F7:F14" si="0" xml:space="preserve"> $B$7 *D7</f>
        <v>106752.7742780027</v>
      </c>
      <c r="G7" s="5">
        <v>106753</v>
      </c>
      <c r="H7" s="5">
        <f t="shared" ref="H7:H14" si="1" xml:space="preserve"> $B$8 * F7</f>
        <v>533763.87139001349</v>
      </c>
      <c r="I7" s="5">
        <v>533764</v>
      </c>
      <c r="J7" s="37">
        <f t="shared" ref="J7:J14" si="2">H7-$B$5</f>
        <v>433763.87139001349</v>
      </c>
      <c r="K7" s="31">
        <v>433764</v>
      </c>
    </row>
    <row r="8" spans="1:20" ht="15" thickBot="1" x14ac:dyDescent="0.35">
      <c r="A8" s="20" t="s">
        <v>12</v>
      </c>
      <c r="B8" s="42">
        <v>5</v>
      </c>
      <c r="C8" s="13" t="s">
        <v>26</v>
      </c>
      <c r="D8" s="6">
        <f xml:space="preserve"> VLOOKUP(C8,youtube_data_pivot_table!$A$1:$E$101,5,FALSE)</f>
        <v>11153151.17608173</v>
      </c>
      <c r="E8" s="5">
        <v>11153151</v>
      </c>
      <c r="F8" s="5">
        <f t="shared" si="0"/>
        <v>223063.0235216346</v>
      </c>
      <c r="G8" s="5">
        <v>223063</v>
      </c>
      <c r="H8" s="5">
        <f t="shared" si="1"/>
        <v>1115315.1176081731</v>
      </c>
      <c r="I8" s="5">
        <v>1115315</v>
      </c>
      <c r="J8" s="37">
        <f t="shared" si="2"/>
        <v>1015315.1176081731</v>
      </c>
      <c r="K8" s="31">
        <v>1015315</v>
      </c>
    </row>
    <row r="9" spans="1:20" x14ac:dyDescent="0.3">
      <c r="C9" s="13" t="s">
        <v>24</v>
      </c>
      <c r="D9" s="6">
        <f xml:space="preserve"> VLOOKUP(C9,youtube_data_pivot_table!$A$1:$E$101,5,FALSE)</f>
        <v>14330764.862835959</v>
      </c>
      <c r="E9" s="5">
        <v>14330765</v>
      </c>
      <c r="F9" s="5">
        <f t="shared" si="0"/>
        <v>286615.2972567192</v>
      </c>
      <c r="G9" s="5">
        <v>286615</v>
      </c>
      <c r="H9" s="5">
        <f t="shared" si="1"/>
        <v>1433076.4862835961</v>
      </c>
      <c r="I9" s="5">
        <v>1433077</v>
      </c>
      <c r="J9" s="37">
        <f t="shared" si="2"/>
        <v>1333076.4862835961</v>
      </c>
      <c r="K9" s="31">
        <v>1333077</v>
      </c>
    </row>
    <row r="10" spans="1:20" x14ac:dyDescent="0.3">
      <c r="C10" s="13" t="s">
        <v>22</v>
      </c>
      <c r="D10" s="6">
        <f xml:space="preserve"> VLOOKUP(C10,youtube_data_pivot_table!$A$1:$E$101,5,FALSE)</f>
        <v>14061268.852992957</v>
      </c>
      <c r="E10" s="5">
        <v>14061269</v>
      </c>
      <c r="F10" s="5">
        <f t="shared" si="0"/>
        <v>281225.37705985917</v>
      </c>
      <c r="G10" s="5">
        <v>281225</v>
      </c>
      <c r="H10" s="5">
        <f t="shared" si="1"/>
        <v>1406126.8852992959</v>
      </c>
      <c r="I10" s="5">
        <v>1406127</v>
      </c>
      <c r="J10" s="37">
        <f t="shared" si="2"/>
        <v>1306126.8852992959</v>
      </c>
      <c r="K10" s="31">
        <v>1306127</v>
      </c>
    </row>
    <row r="11" spans="1:20" x14ac:dyDescent="0.3">
      <c r="C11" s="13" t="s">
        <v>21</v>
      </c>
      <c r="D11" s="6">
        <f xml:space="preserve"> VLOOKUP(C11,youtube_data_pivot_table!$A$1:$E$101,5,FALSE)</f>
        <v>4804364.8306709267</v>
      </c>
      <c r="E11" s="5">
        <v>4804365</v>
      </c>
      <c r="F11" s="5">
        <f t="shared" si="0"/>
        <v>96087.296613418541</v>
      </c>
      <c r="G11" s="5">
        <v>96087</v>
      </c>
      <c r="H11" s="5">
        <f t="shared" si="1"/>
        <v>480436.48306709272</v>
      </c>
      <c r="I11" s="5">
        <v>480437</v>
      </c>
      <c r="J11" s="37">
        <f t="shared" si="2"/>
        <v>380436.48306709272</v>
      </c>
      <c r="K11" s="31">
        <v>380437</v>
      </c>
    </row>
    <row r="12" spans="1:20" x14ac:dyDescent="0.3">
      <c r="C12" s="13" t="s">
        <v>23</v>
      </c>
      <c r="D12" s="6">
        <f xml:space="preserve"> VLOOKUP(C12,youtube_data_pivot_table!$A$1:$E$101,5,FALSE)</f>
        <v>2374429.796872532</v>
      </c>
      <c r="E12" s="5">
        <v>2374430</v>
      </c>
      <c r="F12" s="5">
        <f t="shared" si="0"/>
        <v>47488.595937450642</v>
      </c>
      <c r="G12" s="5">
        <v>47489</v>
      </c>
      <c r="H12" s="5">
        <f t="shared" si="1"/>
        <v>237442.97968725322</v>
      </c>
      <c r="I12" s="5">
        <v>237443</v>
      </c>
      <c r="J12" s="37">
        <f t="shared" si="2"/>
        <v>137442.97968725322</v>
      </c>
      <c r="K12" s="31">
        <v>137443</v>
      </c>
    </row>
    <row r="13" spans="1:20" x14ac:dyDescent="0.3">
      <c r="C13" s="13" t="s">
        <v>25</v>
      </c>
      <c r="D13" s="6">
        <f xml:space="preserve"> VLOOKUP(C13,youtube_data_pivot_table!$A$1:$E$101,5,FALSE)</f>
        <v>57623428.009009011</v>
      </c>
      <c r="E13" s="5">
        <v>57623428</v>
      </c>
      <c r="F13" s="5">
        <f t="shared" si="0"/>
        <v>1152468.5601801802</v>
      </c>
      <c r="G13" s="5">
        <v>1152469</v>
      </c>
      <c r="H13" s="5">
        <f t="shared" si="1"/>
        <v>5762342.8009009007</v>
      </c>
      <c r="I13" s="5">
        <v>5762343</v>
      </c>
      <c r="J13" s="37">
        <f t="shared" si="2"/>
        <v>5662342.8009009007</v>
      </c>
      <c r="K13" s="31">
        <v>5662343</v>
      </c>
    </row>
    <row r="14" spans="1:20" x14ac:dyDescent="0.3">
      <c r="C14" s="13" t="s">
        <v>29</v>
      </c>
      <c r="D14" s="6">
        <f xml:space="preserve"> VLOOKUP(C14,youtube_data_pivot_table!$A$1:$E$101,5,FALSE)</f>
        <v>17338308.593123209</v>
      </c>
      <c r="E14" s="5">
        <v>17338309</v>
      </c>
      <c r="F14" s="5">
        <f t="shared" si="0"/>
        <v>346766.17186246417</v>
      </c>
      <c r="G14" s="5">
        <v>346766</v>
      </c>
      <c r="H14" s="5">
        <f t="shared" si="1"/>
        <v>1733830.8593123208</v>
      </c>
      <c r="I14" s="5">
        <v>1733831</v>
      </c>
      <c r="J14" s="37">
        <f t="shared" si="2"/>
        <v>1633830.8593123208</v>
      </c>
      <c r="K14" s="31">
        <v>1633831</v>
      </c>
    </row>
    <row r="15" spans="1:20" ht="15" thickBot="1" x14ac:dyDescent="0.35">
      <c r="C15" s="14" t="s">
        <v>27</v>
      </c>
      <c r="D15" s="15">
        <f xml:space="preserve"> VLOOKUP(C15,youtube_data_pivot_table!$A$1:$E$101,5,FALSE)</f>
        <v>1500017.8768301185</v>
      </c>
      <c r="E15" s="16">
        <v>1500018</v>
      </c>
      <c r="F15" s="16">
        <f t="shared" ref="F15" si="3" xml:space="preserve"> $B$7 *D15</f>
        <v>30000.357536602369</v>
      </c>
      <c r="G15" s="16">
        <v>30000</v>
      </c>
      <c r="H15" s="16">
        <f t="shared" ref="H15" si="4" xml:space="preserve"> $B$8 * F15</f>
        <v>150001.78768301185</v>
      </c>
      <c r="I15" s="16">
        <v>150002</v>
      </c>
      <c r="J15" s="38">
        <f t="shared" ref="J15" si="5">H15-$B$5</f>
        <v>50001.787683011848</v>
      </c>
      <c r="K15" s="32">
        <v>50002</v>
      </c>
    </row>
  </sheetData>
  <mergeCells count="1">
    <mergeCell ref="A1:K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A8D87-5046-47B6-B2BA-3CE31C3E83E2}">
  <dimension ref="A1:K20"/>
  <sheetViews>
    <sheetView workbookViewId="0">
      <selection activeCell="B21" sqref="B21"/>
    </sheetView>
  </sheetViews>
  <sheetFormatPr defaultRowHeight="14.4" x14ac:dyDescent="0.3"/>
  <cols>
    <col min="1" max="1" width="14.109375" bestFit="1" customWidth="1"/>
    <col min="2" max="2" width="17.5546875" bestFit="1" customWidth="1"/>
    <col min="4" max="4" width="20.33203125" bestFit="1" customWidth="1"/>
    <col min="5" max="5" width="13.44140625" bestFit="1" customWidth="1"/>
    <col min="6" max="6" width="18.21875" bestFit="1" customWidth="1"/>
    <col min="7" max="7" width="15.77734375" bestFit="1" customWidth="1"/>
    <col min="8" max="8" width="15.109375" bestFit="1" customWidth="1"/>
  </cols>
  <sheetData>
    <row r="1" spans="1:11" x14ac:dyDescent="0.3">
      <c r="A1" s="47" t="s">
        <v>130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1" x14ac:dyDescent="0.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</row>
    <row r="4" spans="1:11" ht="15" thickBot="1" x14ac:dyDescent="0.35"/>
    <row r="5" spans="1:11" x14ac:dyDescent="0.3">
      <c r="A5" s="17" t="s">
        <v>9</v>
      </c>
      <c r="B5" s="43">
        <v>1000000</v>
      </c>
      <c r="D5" s="28" t="s">
        <v>14</v>
      </c>
      <c r="E5" s="11" t="s">
        <v>124</v>
      </c>
      <c r="F5" s="11" t="s">
        <v>125</v>
      </c>
      <c r="G5" s="11" t="s">
        <v>126</v>
      </c>
      <c r="H5" s="12" t="s">
        <v>127</v>
      </c>
    </row>
    <row r="6" spans="1:11" x14ac:dyDescent="0.3">
      <c r="A6" s="18" t="s">
        <v>10</v>
      </c>
      <c r="B6" s="41" t="s">
        <v>135</v>
      </c>
      <c r="D6" s="22" t="s">
        <v>83</v>
      </c>
      <c r="E6" s="5">
        <f xml:space="preserve"> VLOOKUP(D6,youtube_data_pivot_table!$A$1:$E$101,5,FALSE)</f>
        <v>322787510.69999999</v>
      </c>
      <c r="F6" s="5">
        <f xml:space="preserve"> $B$7 *E6</f>
        <v>6455750.2139999997</v>
      </c>
      <c r="G6" s="5">
        <f xml:space="preserve"> $B$8 * F6</f>
        <v>32278751.07</v>
      </c>
      <c r="H6" s="33">
        <f>G6-$B$5</f>
        <v>31278751.07</v>
      </c>
      <c r="I6" s="8"/>
      <c r="K6" s="8"/>
    </row>
    <row r="7" spans="1:11" x14ac:dyDescent="0.3">
      <c r="A7" s="18" t="s">
        <v>11</v>
      </c>
      <c r="B7" s="44">
        <v>0.02</v>
      </c>
      <c r="D7" s="22" t="s">
        <v>46</v>
      </c>
      <c r="E7" s="5">
        <f xml:space="preserve"> VLOOKUP(D7,youtube_data_pivot_table!$A$1:$E$101,5,FALSE)</f>
        <v>59772605.166666664</v>
      </c>
      <c r="F7" s="5">
        <f t="shared" ref="F7:F15" si="0" xml:space="preserve"> $B$7 *E7</f>
        <v>1195452.1033333333</v>
      </c>
      <c r="G7" s="5">
        <f t="shared" ref="G7:G15" si="1" xml:space="preserve"> $B$8 * F7</f>
        <v>5977260.5166666666</v>
      </c>
      <c r="H7" s="33">
        <f t="shared" ref="H7:H14" si="2">G7-$B$5</f>
        <v>4977260.5166666666</v>
      </c>
      <c r="I7" s="8"/>
      <c r="K7" s="8"/>
    </row>
    <row r="8" spans="1:11" ht="15" thickBot="1" x14ac:dyDescent="0.35">
      <c r="A8" s="20" t="s">
        <v>12</v>
      </c>
      <c r="B8" s="42">
        <v>5</v>
      </c>
      <c r="D8" s="22" t="s">
        <v>25</v>
      </c>
      <c r="E8" s="5">
        <f xml:space="preserve"> VLOOKUP(D8,youtube_data_pivot_table!$A$1:$E$101,5,FALSE)</f>
        <v>57623428.009009011</v>
      </c>
      <c r="F8" s="5">
        <f t="shared" si="0"/>
        <v>1152468.5601801802</v>
      </c>
      <c r="G8" s="5">
        <f t="shared" si="1"/>
        <v>5762342.8009009007</v>
      </c>
      <c r="H8" s="33">
        <f t="shared" si="2"/>
        <v>4762342.8009009007</v>
      </c>
      <c r="I8" s="8"/>
      <c r="K8" s="8"/>
    </row>
    <row r="9" spans="1:11" x14ac:dyDescent="0.3">
      <c r="D9" s="22" t="s">
        <v>31</v>
      </c>
      <c r="E9" s="5">
        <f xml:space="preserve"> VLOOKUP(D9,youtube_data_pivot_table!$A$1:$E$101,5,FALSE)</f>
        <v>27915447.949640289</v>
      </c>
      <c r="F9" s="5">
        <f t="shared" si="0"/>
        <v>558308.9589928058</v>
      </c>
      <c r="G9" s="5">
        <f t="shared" si="1"/>
        <v>2791544.794964029</v>
      </c>
      <c r="H9" s="33">
        <f t="shared" si="2"/>
        <v>1791544.794964029</v>
      </c>
      <c r="I9" s="8"/>
      <c r="K9" s="8"/>
    </row>
    <row r="10" spans="1:11" x14ac:dyDescent="0.3">
      <c r="D10" s="22" t="s">
        <v>28</v>
      </c>
      <c r="E10" s="5">
        <f xml:space="preserve"> VLOOKUP(D10,youtube_data_pivot_table!$A$1:$E$101,5,FALSE)</f>
        <v>23432675.55585831</v>
      </c>
      <c r="F10" s="5">
        <f t="shared" si="0"/>
        <v>468653.5111171662</v>
      </c>
      <c r="G10" s="5">
        <f t="shared" si="1"/>
        <v>2343267.5555858309</v>
      </c>
      <c r="H10" s="33">
        <f t="shared" si="2"/>
        <v>1343267.5555858309</v>
      </c>
      <c r="I10" s="8"/>
      <c r="K10" s="8"/>
    </row>
    <row r="11" spans="1:11" x14ac:dyDescent="0.3">
      <c r="D11" s="22" t="s">
        <v>78</v>
      </c>
      <c r="E11" s="5">
        <f xml:space="preserve"> VLOOKUP(D11,youtube_data_pivot_table!$A$1:$E$101,5,FALSE)</f>
        <v>22272125.857142858</v>
      </c>
      <c r="F11" s="5">
        <f t="shared" si="0"/>
        <v>445442.51714285719</v>
      </c>
      <c r="G11" s="5">
        <f t="shared" si="1"/>
        <v>2227212.5857142862</v>
      </c>
      <c r="H11" s="33">
        <f t="shared" si="2"/>
        <v>1227212.5857142862</v>
      </c>
      <c r="I11" s="8"/>
      <c r="K11" s="8"/>
    </row>
    <row r="12" spans="1:11" x14ac:dyDescent="0.3">
      <c r="D12" s="22" t="s">
        <v>73</v>
      </c>
      <c r="E12" s="5">
        <f xml:space="preserve"> VLOOKUP(D12,youtube_data_pivot_table!$A$1:$E$101,5,FALSE)</f>
        <v>21907568.463022508</v>
      </c>
      <c r="F12" s="5">
        <f t="shared" si="0"/>
        <v>438151.36926045018</v>
      </c>
      <c r="G12" s="5">
        <f t="shared" si="1"/>
        <v>2190756.8463022509</v>
      </c>
      <c r="H12" s="33">
        <f t="shared" si="2"/>
        <v>1190756.8463022509</v>
      </c>
      <c r="I12" s="8"/>
      <c r="K12" s="8"/>
    </row>
    <row r="13" spans="1:11" x14ac:dyDescent="0.3">
      <c r="D13" s="46" t="s">
        <v>91</v>
      </c>
      <c r="E13" s="5">
        <f xml:space="preserve"> VLOOKUP(D13,youtube_data_pivot_table!$A$1:$E$101,5,FALSE)</f>
        <v>20015295.639784947</v>
      </c>
      <c r="F13" s="5">
        <f t="shared" si="0"/>
        <v>400305.91279569897</v>
      </c>
      <c r="G13" s="5">
        <f t="shared" si="1"/>
        <v>2001529.5639784948</v>
      </c>
      <c r="H13" s="33">
        <f t="shared" si="2"/>
        <v>1001529.5639784948</v>
      </c>
      <c r="I13" s="8"/>
      <c r="K13" s="8"/>
    </row>
    <row r="14" spans="1:11" x14ac:dyDescent="0.3">
      <c r="D14" s="22" t="s">
        <v>29</v>
      </c>
      <c r="E14" s="5">
        <f xml:space="preserve"> VLOOKUP(D14,youtube_data_pivot_table!$A$1:$E$101,5,FALSE)</f>
        <v>17338308.593123209</v>
      </c>
      <c r="F14" s="5">
        <f t="shared" si="0"/>
        <v>346766.17186246417</v>
      </c>
      <c r="G14" s="5">
        <f t="shared" si="1"/>
        <v>1733830.8593123208</v>
      </c>
      <c r="H14" s="33">
        <f t="shared" si="2"/>
        <v>733830.85931232083</v>
      </c>
      <c r="I14" s="8"/>
      <c r="K14" s="8"/>
    </row>
    <row r="15" spans="1:11" ht="15" thickBot="1" x14ac:dyDescent="0.35">
      <c r="D15" s="23" t="s">
        <v>51</v>
      </c>
      <c r="E15" s="16">
        <f xml:space="preserve"> VLOOKUP(D15,youtube_data_pivot_table!$A$1:$E$101,5,FALSE)</f>
        <v>15688204.876033058</v>
      </c>
      <c r="F15" s="16">
        <f t="shared" si="0"/>
        <v>313764.09752066119</v>
      </c>
      <c r="G15" s="16">
        <f t="shared" si="1"/>
        <v>1568820.4876033058</v>
      </c>
      <c r="H15" s="34">
        <f>G15-$B$5</f>
        <v>568820.48760330584</v>
      </c>
      <c r="I15" s="8"/>
      <c r="K15" s="8"/>
    </row>
    <row r="18" spans="1:8" x14ac:dyDescent="0.3">
      <c r="A18" s="48" t="s">
        <v>137</v>
      </c>
      <c r="B18" s="49"/>
      <c r="C18" s="49"/>
      <c r="D18" s="49"/>
      <c r="E18" s="49"/>
      <c r="F18" s="49"/>
      <c r="G18" s="49"/>
      <c r="H18" s="49"/>
    </row>
    <row r="19" spans="1:8" x14ac:dyDescent="0.3">
      <c r="A19" s="49"/>
      <c r="B19" s="49"/>
      <c r="C19" s="49"/>
      <c r="D19" s="49"/>
      <c r="E19" s="49"/>
      <c r="F19" s="49"/>
      <c r="G19" s="49"/>
      <c r="H19" s="49"/>
    </row>
    <row r="20" spans="1:8" x14ac:dyDescent="0.3">
      <c r="A20" s="49"/>
      <c r="B20" s="49"/>
      <c r="C20" s="49"/>
      <c r="D20" s="49"/>
      <c r="E20" s="49"/>
      <c r="F20" s="49"/>
      <c r="G20" s="49"/>
      <c r="H20" s="49"/>
    </row>
  </sheetData>
  <mergeCells count="2">
    <mergeCell ref="A1:K3"/>
    <mergeCell ref="A18:H20"/>
  </mergeCells>
  <conditionalFormatting sqref="H6:H15">
    <cfRule type="top10" dxfId="3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22F56-F6BC-4D25-9343-21EDD3C29F0F}">
  <dimension ref="A1:K20"/>
  <sheetViews>
    <sheetView workbookViewId="0">
      <selection activeCell="D23" sqref="D23"/>
    </sheetView>
  </sheetViews>
  <sheetFormatPr defaultRowHeight="14.4" x14ac:dyDescent="0.3"/>
  <cols>
    <col min="1" max="1" width="14.109375" bestFit="1" customWidth="1"/>
    <col min="2" max="2" width="16.44140625" bestFit="1" customWidth="1"/>
    <col min="4" max="4" width="16.88671875" bestFit="1" customWidth="1"/>
    <col min="5" max="5" width="13.44140625" bestFit="1" customWidth="1"/>
    <col min="6" max="6" width="18.21875" bestFit="1" customWidth="1"/>
    <col min="7" max="7" width="15.77734375" bestFit="1" customWidth="1"/>
    <col min="8" max="8" width="14.109375" bestFit="1" customWidth="1"/>
  </cols>
  <sheetData>
    <row r="1" spans="1:11" x14ac:dyDescent="0.3">
      <c r="A1" s="47" t="s">
        <v>128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1" x14ac:dyDescent="0.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</row>
    <row r="4" spans="1:11" ht="15" thickBot="1" x14ac:dyDescent="0.35"/>
    <row r="5" spans="1:11" x14ac:dyDescent="0.3">
      <c r="A5" s="17" t="s">
        <v>9</v>
      </c>
      <c r="B5" s="43">
        <v>100000</v>
      </c>
      <c r="D5" s="28" t="s">
        <v>14</v>
      </c>
      <c r="E5" s="11" t="s">
        <v>124</v>
      </c>
      <c r="F5" s="11" t="s">
        <v>125</v>
      </c>
      <c r="G5" s="11" t="s">
        <v>126</v>
      </c>
      <c r="H5" s="12" t="s">
        <v>127</v>
      </c>
    </row>
    <row r="6" spans="1:11" x14ac:dyDescent="0.3">
      <c r="A6" s="18" t="s">
        <v>10</v>
      </c>
      <c r="B6" s="19" t="s">
        <v>138</v>
      </c>
      <c r="D6" s="22" t="s">
        <v>19</v>
      </c>
      <c r="E6" s="5">
        <f xml:space="preserve"> VLOOKUP(D6,youtube_data_pivot_table!$A$1:$E$101,5,FALSE)</f>
        <v>6920949.5820238842</v>
      </c>
      <c r="F6" s="5">
        <f xml:space="preserve"> $B$7 *E6</f>
        <v>138418.99164047767</v>
      </c>
      <c r="G6" s="5">
        <f xml:space="preserve"> $B$8 * F6</f>
        <v>692094.95820238837</v>
      </c>
      <c r="H6" s="31">
        <f>G6-$B$5</f>
        <v>592094.95820238837</v>
      </c>
      <c r="I6" s="8"/>
      <c r="K6" s="8"/>
    </row>
    <row r="7" spans="1:11" x14ac:dyDescent="0.3">
      <c r="A7" s="18" t="s">
        <v>11</v>
      </c>
      <c r="B7" s="45">
        <v>0.02</v>
      </c>
      <c r="D7" s="22" t="s">
        <v>20</v>
      </c>
      <c r="E7" s="5">
        <f xml:space="preserve"> VLOOKUP(D7,youtube_data_pivot_table!$A$1:$E$101,5,FALSE)</f>
        <v>5337638.7139001349</v>
      </c>
      <c r="F7" s="5">
        <f t="shared" ref="F7:F15" si="0" xml:space="preserve"> $B$7 *E7</f>
        <v>106752.7742780027</v>
      </c>
      <c r="G7" s="5">
        <f t="shared" ref="G7:G15" si="1" xml:space="preserve"> $B$8 * F7</f>
        <v>533763.87139001349</v>
      </c>
      <c r="H7" s="31">
        <f t="shared" ref="H7:H15" si="2">G7-$B$5</f>
        <v>433763.87139001349</v>
      </c>
      <c r="I7" s="8"/>
      <c r="K7" s="8"/>
    </row>
    <row r="8" spans="1:11" ht="15" thickBot="1" x14ac:dyDescent="0.35">
      <c r="A8" s="20" t="s">
        <v>12</v>
      </c>
      <c r="B8" s="42">
        <v>5</v>
      </c>
      <c r="D8" s="22" t="s">
        <v>26</v>
      </c>
      <c r="E8" s="5">
        <f xml:space="preserve"> VLOOKUP(D8,youtube_data_pivot_table!$A$1:$E$101,5,FALSE)</f>
        <v>11153151.17608173</v>
      </c>
      <c r="F8" s="5">
        <f t="shared" si="0"/>
        <v>223063.0235216346</v>
      </c>
      <c r="G8" s="5">
        <f t="shared" si="1"/>
        <v>1115315.1176081731</v>
      </c>
      <c r="H8" s="31">
        <f t="shared" si="2"/>
        <v>1015315.1176081731</v>
      </c>
      <c r="I8" s="8"/>
      <c r="K8" s="8"/>
    </row>
    <row r="9" spans="1:11" x14ac:dyDescent="0.3">
      <c r="D9" s="22" t="s">
        <v>21</v>
      </c>
      <c r="E9" s="5">
        <f xml:space="preserve"> VLOOKUP(D9,youtube_data_pivot_table!$A$1:$E$101,5,FALSE)</f>
        <v>4804364.8306709267</v>
      </c>
      <c r="F9" s="5">
        <f t="shared" si="0"/>
        <v>96087.296613418541</v>
      </c>
      <c r="G9" s="5">
        <f t="shared" si="1"/>
        <v>480436.48306709272</v>
      </c>
      <c r="H9" s="31">
        <f t="shared" si="2"/>
        <v>380436.48306709272</v>
      </c>
      <c r="I9" s="8"/>
      <c r="K9" s="8"/>
    </row>
    <row r="10" spans="1:11" x14ac:dyDescent="0.3">
      <c r="D10" s="22" t="s">
        <v>23</v>
      </c>
      <c r="E10" s="5">
        <f xml:space="preserve"> VLOOKUP(D10,youtube_data_pivot_table!$A$1:$E$101,5,FALSE)</f>
        <v>2374429.796872532</v>
      </c>
      <c r="F10" s="5">
        <f t="shared" si="0"/>
        <v>47488.595937450642</v>
      </c>
      <c r="G10" s="5">
        <f t="shared" si="1"/>
        <v>237442.97968725322</v>
      </c>
      <c r="H10" s="31">
        <f t="shared" si="2"/>
        <v>137442.97968725322</v>
      </c>
      <c r="I10" s="8"/>
      <c r="K10" s="8"/>
    </row>
    <row r="11" spans="1:11" x14ac:dyDescent="0.3">
      <c r="D11" s="22" t="s">
        <v>25</v>
      </c>
      <c r="E11" s="5">
        <f xml:space="preserve"> VLOOKUP(D11,youtube_data_pivot_table!$A$1:$E$101,5,FALSE)</f>
        <v>57623428.009009011</v>
      </c>
      <c r="F11" s="5">
        <f t="shared" si="0"/>
        <v>1152468.5601801802</v>
      </c>
      <c r="G11" s="5">
        <f t="shared" si="1"/>
        <v>5762342.8009009007</v>
      </c>
      <c r="H11" s="31">
        <f t="shared" si="2"/>
        <v>5662342.8009009007</v>
      </c>
      <c r="I11" s="8"/>
      <c r="K11" s="8"/>
    </row>
    <row r="12" spans="1:11" x14ac:dyDescent="0.3">
      <c r="D12" s="22" t="s">
        <v>29</v>
      </c>
      <c r="E12" s="5">
        <f xml:space="preserve"> VLOOKUP(D12,youtube_data_pivot_table!$A$1:$E$101,5,FALSE)</f>
        <v>17338308.593123209</v>
      </c>
      <c r="F12" s="5">
        <f t="shared" si="0"/>
        <v>346766.17186246417</v>
      </c>
      <c r="G12" s="5">
        <f t="shared" si="1"/>
        <v>1733830.8593123208</v>
      </c>
      <c r="H12" s="31">
        <f t="shared" si="2"/>
        <v>1633830.8593123208</v>
      </c>
      <c r="I12" s="8"/>
      <c r="K12" s="8"/>
    </row>
    <row r="13" spans="1:11" x14ac:dyDescent="0.3">
      <c r="D13" s="22" t="s">
        <v>27</v>
      </c>
      <c r="E13" s="5">
        <f xml:space="preserve"> VLOOKUP(D13,youtube_data_pivot_table!$A$1:$E$101,5,FALSE)</f>
        <v>1500017.8768301185</v>
      </c>
      <c r="F13" s="5">
        <f t="shared" si="0"/>
        <v>30000.357536602369</v>
      </c>
      <c r="G13" s="5">
        <f t="shared" si="1"/>
        <v>150001.78768301185</v>
      </c>
      <c r="H13" s="31">
        <f t="shared" si="2"/>
        <v>50001.787683011848</v>
      </c>
      <c r="I13" s="8"/>
      <c r="K13" s="8"/>
    </row>
    <row r="14" spans="1:11" x14ac:dyDescent="0.3">
      <c r="D14" s="22" t="s">
        <v>39</v>
      </c>
      <c r="E14" s="5">
        <f xml:space="preserve"> VLOOKUP(D14,youtube_data_pivot_table!$A$1:$E$101,5,FALSE)</f>
        <v>3123079.0322773461</v>
      </c>
      <c r="F14" s="5">
        <f t="shared" si="0"/>
        <v>62461.580645546921</v>
      </c>
      <c r="G14" s="5">
        <f t="shared" si="1"/>
        <v>312307.90322773461</v>
      </c>
      <c r="H14" s="31">
        <f t="shared" si="2"/>
        <v>212307.90322773461</v>
      </c>
      <c r="I14" s="8"/>
      <c r="K14" s="8"/>
    </row>
    <row r="15" spans="1:11" ht="15" thickBot="1" x14ac:dyDescent="0.35">
      <c r="D15" s="23" t="s">
        <v>30</v>
      </c>
      <c r="E15" s="16">
        <f xml:space="preserve"> VLOOKUP(D15,youtube_data_pivot_table!$A$1:$E$101,5,FALSE)</f>
        <v>9826555.063324539</v>
      </c>
      <c r="F15" s="16">
        <f t="shared" si="0"/>
        <v>196531.10126649079</v>
      </c>
      <c r="G15" s="16">
        <f t="shared" si="1"/>
        <v>982655.50633245392</v>
      </c>
      <c r="H15" s="32">
        <f t="shared" si="2"/>
        <v>882655.50633245392</v>
      </c>
      <c r="I15" s="8"/>
      <c r="K15" s="8"/>
    </row>
    <row r="18" spans="1:8" x14ac:dyDescent="0.3">
      <c r="A18" s="48" t="s">
        <v>134</v>
      </c>
      <c r="B18" s="49"/>
      <c r="C18" s="49"/>
      <c r="D18" s="49"/>
      <c r="E18" s="49"/>
      <c r="F18" s="49"/>
      <c r="G18" s="49"/>
      <c r="H18" s="49"/>
    </row>
    <row r="19" spans="1:8" x14ac:dyDescent="0.3">
      <c r="A19" s="49"/>
      <c r="B19" s="49"/>
      <c r="C19" s="49"/>
      <c r="D19" s="49"/>
      <c r="E19" s="49"/>
      <c r="F19" s="49"/>
      <c r="G19" s="49"/>
      <c r="H19" s="49"/>
    </row>
    <row r="20" spans="1:8" x14ac:dyDescent="0.3">
      <c r="A20" s="49"/>
      <c r="B20" s="49"/>
      <c r="C20" s="49"/>
      <c r="D20" s="49"/>
      <c r="E20" s="49"/>
      <c r="F20" s="49"/>
      <c r="G20" s="49"/>
      <c r="H20" s="49"/>
    </row>
  </sheetData>
  <mergeCells count="2">
    <mergeCell ref="A1:K3"/>
    <mergeCell ref="A18:H20"/>
  </mergeCells>
  <conditionalFormatting sqref="H6:H15">
    <cfRule type="top10" dxfId="2" priority="1" rank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46A81-52E9-4CC6-AE4B-9BF3C25CF505}">
  <dimension ref="A1:K21"/>
  <sheetViews>
    <sheetView workbookViewId="0">
      <selection activeCell="B12" sqref="B12"/>
    </sheetView>
  </sheetViews>
  <sheetFormatPr defaultRowHeight="14.4" x14ac:dyDescent="0.3"/>
  <cols>
    <col min="1" max="1" width="14.109375" bestFit="1" customWidth="1"/>
    <col min="2" max="2" width="16.44140625" bestFit="1" customWidth="1"/>
    <col min="4" max="4" width="16.88671875" bestFit="1" customWidth="1"/>
    <col min="5" max="5" width="13.44140625" bestFit="1" customWidth="1"/>
    <col min="6" max="6" width="18.21875" bestFit="1" customWidth="1"/>
    <col min="7" max="7" width="15.77734375" bestFit="1" customWidth="1"/>
    <col min="8" max="8" width="12.44140625" bestFit="1" customWidth="1"/>
  </cols>
  <sheetData>
    <row r="1" spans="1:11" x14ac:dyDescent="0.3">
      <c r="A1" s="47" t="s">
        <v>129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1" x14ac:dyDescent="0.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</row>
    <row r="4" spans="1:11" ht="15" thickBot="1" x14ac:dyDescent="0.35"/>
    <row r="5" spans="1:11" x14ac:dyDescent="0.3">
      <c r="A5" s="17" t="s">
        <v>9</v>
      </c>
      <c r="B5" s="43">
        <v>100000</v>
      </c>
      <c r="D5" s="26" t="s">
        <v>14</v>
      </c>
      <c r="E5" s="10" t="s">
        <v>124</v>
      </c>
      <c r="F5" s="11" t="s">
        <v>125</v>
      </c>
      <c r="G5" s="11" t="s">
        <v>126</v>
      </c>
      <c r="H5" s="12" t="s">
        <v>127</v>
      </c>
    </row>
    <row r="6" spans="1:11" x14ac:dyDescent="0.3">
      <c r="A6" s="18" t="s">
        <v>10</v>
      </c>
      <c r="B6" s="41" t="s">
        <v>136</v>
      </c>
      <c r="D6" s="22" t="s">
        <v>80</v>
      </c>
      <c r="E6" s="6">
        <f xml:space="preserve"> VLOOKUP(D6,youtube_data_pivot_table!$A$1:$E$101,5,FALSE)</f>
        <v>20550.277923478072</v>
      </c>
      <c r="F6" s="5">
        <f xml:space="preserve"> $B$7 *E6</f>
        <v>411.00555846956144</v>
      </c>
      <c r="G6" s="5">
        <f xml:space="preserve"> $B$8 * F6 * 10</f>
        <v>20550.277923478068</v>
      </c>
      <c r="H6" s="35">
        <f>G6-$B$5</f>
        <v>-79449.722076521924</v>
      </c>
      <c r="I6" s="8"/>
      <c r="K6" s="8"/>
    </row>
    <row r="7" spans="1:11" x14ac:dyDescent="0.3">
      <c r="A7" s="18" t="s">
        <v>11</v>
      </c>
      <c r="B7" s="45">
        <v>0.02</v>
      </c>
      <c r="D7" s="22" t="s">
        <v>106</v>
      </c>
      <c r="E7" s="6">
        <f xml:space="preserve"> VLOOKUP(D7,youtube_data_pivot_table!$A$1:$E$101,5,FALSE)</f>
        <v>93082.506444391314</v>
      </c>
      <c r="F7" s="5">
        <f t="shared" ref="F7:F15" si="0" xml:space="preserve"> $B$7 *E7</f>
        <v>1861.6501288878262</v>
      </c>
      <c r="G7" s="5">
        <f t="shared" ref="G7:G15" si="1" xml:space="preserve"> $B$8 * F7 * 10</f>
        <v>93082.506444391314</v>
      </c>
      <c r="H7" s="35">
        <f t="shared" ref="H7:H15" si="2">G7-$B$5</f>
        <v>-6917.4935556086857</v>
      </c>
      <c r="I7" s="8"/>
      <c r="K7" s="8"/>
    </row>
    <row r="8" spans="1:11" ht="15" thickBot="1" x14ac:dyDescent="0.35">
      <c r="A8" s="20" t="s">
        <v>12</v>
      </c>
      <c r="B8" s="21">
        <v>5</v>
      </c>
      <c r="D8" s="22" t="s">
        <v>48</v>
      </c>
      <c r="E8" s="6">
        <f xml:space="preserve"> VLOOKUP(D8,youtube_data_pivot_table!$A$1:$E$101,5,FALSE)</f>
        <v>120914.4711914184</v>
      </c>
      <c r="F8" s="5">
        <f t="shared" si="0"/>
        <v>2418.2894238283679</v>
      </c>
      <c r="G8" s="5">
        <f t="shared" si="1"/>
        <v>120914.4711914184</v>
      </c>
      <c r="H8" s="35">
        <f t="shared" si="2"/>
        <v>20914.471191418401</v>
      </c>
      <c r="I8" s="8"/>
      <c r="K8" s="8"/>
    </row>
    <row r="9" spans="1:11" x14ac:dyDescent="0.3">
      <c r="D9" s="22" t="s">
        <v>34</v>
      </c>
      <c r="E9" s="6">
        <f xml:space="preserve"> VLOOKUP(D9,youtube_data_pivot_table!$A$1:$E$101,5,FALSE)</f>
        <v>246821.35800425633</v>
      </c>
      <c r="F9" s="5">
        <f t="shared" si="0"/>
        <v>4936.4271600851271</v>
      </c>
      <c r="G9" s="5">
        <f t="shared" si="1"/>
        <v>246821.35800425636</v>
      </c>
      <c r="H9" s="35">
        <f t="shared" si="2"/>
        <v>146821.35800425636</v>
      </c>
      <c r="I9" s="8"/>
      <c r="K9" s="8"/>
    </row>
    <row r="10" spans="1:11" x14ac:dyDescent="0.3">
      <c r="D10" s="22" t="s">
        <v>35</v>
      </c>
      <c r="E10" s="6">
        <f xml:space="preserve"> VLOOKUP(D10,youtube_data_pivot_table!$A$1:$E$101,5,FALSE)</f>
        <v>552837.27578283637</v>
      </c>
      <c r="F10" s="5">
        <f t="shared" si="0"/>
        <v>11056.745515656728</v>
      </c>
      <c r="G10" s="5">
        <f t="shared" si="1"/>
        <v>552837.27578283648</v>
      </c>
      <c r="H10" s="35">
        <f t="shared" si="2"/>
        <v>452837.27578283648</v>
      </c>
      <c r="I10" s="8"/>
      <c r="K10" s="8"/>
    </row>
    <row r="11" spans="1:11" x14ac:dyDescent="0.3">
      <c r="D11" s="22" t="s">
        <v>103</v>
      </c>
      <c r="E11" s="6">
        <f xml:space="preserve"> VLOOKUP(D11,youtube_data_pivot_table!$A$1:$E$101,5,FALSE)</f>
        <v>507526.13575122482</v>
      </c>
      <c r="F11" s="5">
        <f t="shared" si="0"/>
        <v>10150.522715024497</v>
      </c>
      <c r="G11" s="5">
        <f t="shared" si="1"/>
        <v>507526.13575122488</v>
      </c>
      <c r="H11" s="35">
        <f t="shared" si="2"/>
        <v>407526.13575122488</v>
      </c>
      <c r="I11" s="8"/>
      <c r="K11" s="8"/>
    </row>
    <row r="12" spans="1:11" x14ac:dyDescent="0.3">
      <c r="D12" s="22" t="s">
        <v>113</v>
      </c>
      <c r="E12" s="6">
        <f xml:space="preserve"> VLOOKUP(D12,youtube_data_pivot_table!$A$1:$E$101,5,FALSE)</f>
        <v>237782.98496605238</v>
      </c>
      <c r="F12" s="5">
        <f t="shared" si="0"/>
        <v>4755.6596993210478</v>
      </c>
      <c r="G12" s="5">
        <f t="shared" si="1"/>
        <v>237782.98496605241</v>
      </c>
      <c r="H12" s="35">
        <f t="shared" si="2"/>
        <v>137782.98496605241</v>
      </c>
      <c r="I12" s="8"/>
      <c r="K12" s="8"/>
    </row>
    <row r="13" spans="1:11" x14ac:dyDescent="0.3">
      <c r="D13" s="22" t="s">
        <v>71</v>
      </c>
      <c r="E13" s="6">
        <f xml:space="preserve"> VLOOKUP(D13,youtube_data_pivot_table!$A$1:$E$101,5,FALSE)</f>
        <v>709342.44164724159</v>
      </c>
      <c r="F13" s="5">
        <f t="shared" si="0"/>
        <v>14186.848832944832</v>
      </c>
      <c r="G13" s="5">
        <f t="shared" si="1"/>
        <v>709342.44164724159</v>
      </c>
      <c r="H13" s="35">
        <f t="shared" si="2"/>
        <v>609342.44164724159</v>
      </c>
      <c r="I13" s="8"/>
      <c r="K13" s="8"/>
    </row>
    <row r="14" spans="1:11" x14ac:dyDescent="0.3">
      <c r="D14" s="22" t="s">
        <v>23</v>
      </c>
      <c r="E14" s="6">
        <f xml:space="preserve"> VLOOKUP(D14,youtube_data_pivot_table!$A$1:$E$101,5,FALSE)</f>
        <v>2374429.796872532</v>
      </c>
      <c r="F14" s="5">
        <f t="shared" si="0"/>
        <v>47488.595937450642</v>
      </c>
      <c r="G14" s="5">
        <f t="shared" si="1"/>
        <v>2374429.796872532</v>
      </c>
      <c r="H14" s="35">
        <f t="shared" si="2"/>
        <v>2274429.796872532</v>
      </c>
      <c r="I14" s="8"/>
      <c r="K14" s="8"/>
    </row>
    <row r="15" spans="1:11" ht="15" thickBot="1" x14ac:dyDescent="0.35">
      <c r="D15" s="23" t="s">
        <v>63</v>
      </c>
      <c r="E15" s="15">
        <f xml:space="preserve"> VLOOKUP(D15,youtube_data_pivot_table!$A$1:$E$101,5,FALSE)</f>
        <v>424619.20725142496</v>
      </c>
      <c r="F15" s="16">
        <f t="shared" si="0"/>
        <v>8492.3841450284999</v>
      </c>
      <c r="G15" s="5">
        <f t="shared" si="1"/>
        <v>424619.20725142496</v>
      </c>
      <c r="H15" s="36">
        <f t="shared" si="2"/>
        <v>324619.20725142496</v>
      </c>
      <c r="I15" s="8"/>
      <c r="K15" s="8"/>
    </row>
    <row r="18" spans="1:8" ht="14.4" customHeight="1" x14ac:dyDescent="0.3">
      <c r="A18" s="50" t="s">
        <v>133</v>
      </c>
      <c r="B18" s="50"/>
      <c r="C18" s="50"/>
      <c r="D18" s="50"/>
      <c r="E18" s="50"/>
      <c r="F18" s="50"/>
      <c r="G18" s="50"/>
      <c r="H18" s="50"/>
    </row>
    <row r="19" spans="1:8" x14ac:dyDescent="0.3">
      <c r="A19" s="50"/>
      <c r="B19" s="50"/>
      <c r="C19" s="50"/>
      <c r="D19" s="50"/>
      <c r="E19" s="50"/>
      <c r="F19" s="50"/>
      <c r="G19" s="50"/>
      <c r="H19" s="50"/>
    </row>
    <row r="20" spans="1:8" x14ac:dyDescent="0.3">
      <c r="A20" s="50"/>
      <c r="B20" s="50"/>
      <c r="C20" s="50"/>
      <c r="D20" s="50"/>
      <c r="E20" s="50"/>
      <c r="F20" s="50"/>
      <c r="G20" s="50"/>
      <c r="H20" s="50"/>
    </row>
    <row r="21" spans="1:8" x14ac:dyDescent="0.3">
      <c r="A21" s="50"/>
      <c r="B21" s="50"/>
      <c r="C21" s="50"/>
      <c r="D21" s="50"/>
      <c r="E21" s="50"/>
      <c r="F21" s="50"/>
      <c r="G21" s="50"/>
      <c r="H21" s="50"/>
    </row>
  </sheetData>
  <mergeCells count="2">
    <mergeCell ref="A1:K3"/>
    <mergeCell ref="A18:H21"/>
  </mergeCells>
  <conditionalFormatting sqref="H6:H15">
    <cfRule type="top10" dxfId="1" priority="1" rank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8028-6944-48C0-9E06-EE32B2387532}">
  <dimension ref="A1:K21"/>
  <sheetViews>
    <sheetView workbookViewId="0">
      <selection activeCell="F21" sqref="F21"/>
    </sheetView>
  </sheetViews>
  <sheetFormatPr defaultRowHeight="14.4" x14ac:dyDescent="0.3"/>
  <cols>
    <col min="1" max="1" width="14.109375" bestFit="1" customWidth="1"/>
    <col min="2" max="2" width="16.44140625" bestFit="1" customWidth="1"/>
    <col min="4" max="4" width="16.88671875" bestFit="1" customWidth="1"/>
    <col min="5" max="5" width="13.44140625" bestFit="1" customWidth="1"/>
    <col min="6" max="6" width="18.21875" bestFit="1" customWidth="1"/>
    <col min="7" max="7" width="15.77734375" bestFit="1" customWidth="1"/>
    <col min="8" max="8" width="14.109375" bestFit="1" customWidth="1"/>
  </cols>
  <sheetData>
    <row r="1" spans="1:11" x14ac:dyDescent="0.3">
      <c r="A1" s="47" t="s">
        <v>131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1" x14ac:dyDescent="0.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</row>
    <row r="4" spans="1:11" ht="15" thickBot="1" x14ac:dyDescent="0.35"/>
    <row r="5" spans="1:11" x14ac:dyDescent="0.3">
      <c r="A5" s="17" t="s">
        <v>9</v>
      </c>
      <c r="B5" s="43">
        <v>100000</v>
      </c>
      <c r="D5" s="7" t="s">
        <v>14</v>
      </c>
      <c r="E5" s="7" t="s">
        <v>124</v>
      </c>
      <c r="F5" s="7" t="s">
        <v>125</v>
      </c>
      <c r="G5" s="7" t="s">
        <v>126</v>
      </c>
      <c r="H5" s="7" t="s">
        <v>127</v>
      </c>
    </row>
    <row r="6" spans="1:11" x14ac:dyDescent="0.3">
      <c r="A6" s="18" t="s">
        <v>10</v>
      </c>
      <c r="B6" s="19" t="s">
        <v>13</v>
      </c>
      <c r="D6" s="27" t="s">
        <v>20</v>
      </c>
      <c r="E6" s="5">
        <f xml:space="preserve"> VLOOKUP(D6,youtube_data_pivot_table!$A$1:$E$101,5,FALSE)</f>
        <v>5337638.7139001349</v>
      </c>
      <c r="F6" s="5">
        <f xml:space="preserve"> $B$7 *E6</f>
        <v>106752.7742780027</v>
      </c>
      <c r="G6" s="5">
        <f xml:space="preserve"> $B$8 * F6</f>
        <v>533763.87139001349</v>
      </c>
      <c r="H6" s="40">
        <f>G6-$B$5</f>
        <v>433763.87139001349</v>
      </c>
      <c r="I6" s="8"/>
      <c r="K6" s="8"/>
    </row>
    <row r="7" spans="1:11" x14ac:dyDescent="0.3">
      <c r="A7" s="18" t="s">
        <v>11</v>
      </c>
      <c r="B7" s="45">
        <v>0.02</v>
      </c>
      <c r="D7" s="27" t="s">
        <v>26</v>
      </c>
      <c r="E7" s="5">
        <f xml:space="preserve"> VLOOKUP(D7,youtube_data_pivot_table!$A$1:$E$101,5,FALSE)</f>
        <v>11153151.17608173</v>
      </c>
      <c r="F7" s="5">
        <f t="shared" ref="F7:F15" si="0" xml:space="preserve"> $B$7 *E7</f>
        <v>223063.0235216346</v>
      </c>
      <c r="G7" s="5">
        <f t="shared" ref="G7:G15" si="1" xml:space="preserve"> $B$8 * F7</f>
        <v>1115315.1176081731</v>
      </c>
      <c r="H7" s="40">
        <f t="shared" ref="H7:H15" si="2">G7-$B$5</f>
        <v>1015315.1176081731</v>
      </c>
      <c r="I7" s="8"/>
      <c r="K7" s="8"/>
    </row>
    <row r="8" spans="1:11" ht="15" thickBot="1" x14ac:dyDescent="0.35">
      <c r="A8" s="20" t="s">
        <v>12</v>
      </c>
      <c r="B8" s="42">
        <v>5</v>
      </c>
      <c r="D8" s="27" t="s">
        <v>23</v>
      </c>
      <c r="E8" s="5">
        <f xml:space="preserve"> VLOOKUP(D8,youtube_data_pivot_table!$A$1:$E$101,5,FALSE)</f>
        <v>2374429.796872532</v>
      </c>
      <c r="F8" s="5">
        <f t="shared" si="0"/>
        <v>47488.595937450642</v>
      </c>
      <c r="G8" s="5">
        <f t="shared" si="1"/>
        <v>237442.97968725322</v>
      </c>
      <c r="H8" s="40">
        <f t="shared" si="2"/>
        <v>137442.97968725322</v>
      </c>
      <c r="I8" s="8"/>
      <c r="K8" s="8"/>
    </row>
    <row r="9" spans="1:11" x14ac:dyDescent="0.3">
      <c r="D9" s="27" t="s">
        <v>52</v>
      </c>
      <c r="E9" s="5">
        <f xml:space="preserve"> VLOOKUP(D9,youtube_data_pivot_table!$A$1:$E$101,5,FALSE)</f>
        <v>12982345.55616943</v>
      </c>
      <c r="F9" s="5">
        <f t="shared" si="0"/>
        <v>259646.91112338859</v>
      </c>
      <c r="G9" s="5">
        <f t="shared" si="1"/>
        <v>1298234.5556169429</v>
      </c>
      <c r="H9" s="40">
        <f t="shared" si="2"/>
        <v>1198234.5556169429</v>
      </c>
      <c r="I9" s="8"/>
      <c r="K9" s="8"/>
    </row>
    <row r="10" spans="1:11" x14ac:dyDescent="0.3">
      <c r="D10" s="27" t="s">
        <v>37</v>
      </c>
      <c r="E10" s="5">
        <f xml:space="preserve"> VLOOKUP(D10,youtube_data_pivot_table!$A$1:$E$101,5,FALSE)</f>
        <v>2931106.0123976092</v>
      </c>
      <c r="F10" s="5">
        <f t="shared" si="0"/>
        <v>58622.120247952182</v>
      </c>
      <c r="G10" s="5">
        <f t="shared" si="1"/>
        <v>293110.60123976093</v>
      </c>
      <c r="H10" s="40">
        <f t="shared" si="2"/>
        <v>193110.60123976093</v>
      </c>
      <c r="I10" s="8"/>
      <c r="K10" s="8"/>
    </row>
    <row r="11" spans="1:11" x14ac:dyDescent="0.3">
      <c r="D11" s="27" t="s">
        <v>25</v>
      </c>
      <c r="E11" s="5">
        <f xml:space="preserve"> VLOOKUP(D11,youtube_data_pivot_table!$A$1:$E$101,5,FALSE)</f>
        <v>57623428.009009011</v>
      </c>
      <c r="F11" s="5">
        <f t="shared" si="0"/>
        <v>1152468.5601801802</v>
      </c>
      <c r="G11" s="5">
        <f t="shared" si="1"/>
        <v>5762342.8009009007</v>
      </c>
      <c r="H11" s="40">
        <f t="shared" si="2"/>
        <v>5662342.8009009007</v>
      </c>
      <c r="I11" s="8"/>
      <c r="K11" s="8"/>
    </row>
    <row r="12" spans="1:11" x14ac:dyDescent="0.3">
      <c r="D12" s="27" t="s">
        <v>43</v>
      </c>
      <c r="E12" s="5">
        <f xml:space="preserve"> VLOOKUP(D12,youtube_data_pivot_table!$A$1:$E$101,5,FALSE)</f>
        <v>4277390.7962382445</v>
      </c>
      <c r="F12" s="5">
        <f t="shared" si="0"/>
        <v>85547.815924764887</v>
      </c>
      <c r="G12" s="5">
        <f t="shared" si="1"/>
        <v>427739.07962382445</v>
      </c>
      <c r="H12" s="40">
        <f t="shared" si="2"/>
        <v>327739.07962382445</v>
      </c>
      <c r="I12" s="8"/>
      <c r="K12" s="8"/>
    </row>
    <row r="13" spans="1:11" x14ac:dyDescent="0.3">
      <c r="D13" s="27" t="s">
        <v>30</v>
      </c>
      <c r="E13" s="5">
        <f xml:space="preserve"> VLOOKUP(D13,youtube_data_pivot_table!$A$1:$E$101,5,FALSE)</f>
        <v>9826555.063324539</v>
      </c>
      <c r="F13" s="5">
        <f t="shared" si="0"/>
        <v>196531.10126649079</v>
      </c>
      <c r="G13" s="5">
        <f t="shared" si="1"/>
        <v>982655.50633245392</v>
      </c>
      <c r="H13" s="40">
        <f t="shared" si="2"/>
        <v>882655.50633245392</v>
      </c>
      <c r="I13" s="8"/>
      <c r="K13" s="8"/>
    </row>
    <row r="14" spans="1:11" x14ac:dyDescent="0.3">
      <c r="D14" s="27" t="s">
        <v>19</v>
      </c>
      <c r="E14" s="5">
        <f xml:space="preserve"> VLOOKUP(D14,youtube_data_pivot_table!$A$1:$E$101,5,FALSE)</f>
        <v>6920949.5820238842</v>
      </c>
      <c r="F14" s="5">
        <f t="shared" si="0"/>
        <v>138418.99164047767</v>
      </c>
      <c r="G14" s="5">
        <f t="shared" si="1"/>
        <v>692094.95820238837</v>
      </c>
      <c r="H14" s="40">
        <f t="shared" si="2"/>
        <v>592094.95820238837</v>
      </c>
      <c r="I14" s="8"/>
      <c r="K14" s="8"/>
    </row>
    <row r="15" spans="1:11" x14ac:dyDescent="0.3">
      <c r="D15" s="27" t="s">
        <v>35</v>
      </c>
      <c r="E15" s="5">
        <f xml:space="preserve"> VLOOKUP(D15,youtube_data_pivot_table!$A$1:$E$101,5,FALSE)</f>
        <v>552837.27578283637</v>
      </c>
      <c r="F15" s="5">
        <f t="shared" si="0"/>
        <v>11056.745515656728</v>
      </c>
      <c r="G15" s="5">
        <f t="shared" si="1"/>
        <v>55283.727578283644</v>
      </c>
      <c r="H15" s="40">
        <f t="shared" si="2"/>
        <v>-44716.272421716356</v>
      </c>
      <c r="I15" s="8"/>
      <c r="K15" s="8"/>
    </row>
    <row r="18" spans="1:8" ht="14.4" customHeight="1" x14ac:dyDescent="0.3">
      <c r="A18" s="50" t="s">
        <v>132</v>
      </c>
      <c r="B18" s="50"/>
      <c r="C18" s="50"/>
      <c r="D18" s="50"/>
      <c r="E18" s="50"/>
      <c r="F18" s="50"/>
      <c r="G18" s="50"/>
      <c r="H18" s="50"/>
    </row>
    <row r="19" spans="1:8" x14ac:dyDescent="0.3">
      <c r="A19" s="50"/>
      <c r="B19" s="50"/>
      <c r="C19" s="50"/>
      <c r="D19" s="50"/>
      <c r="E19" s="50"/>
      <c r="F19" s="50"/>
      <c r="G19" s="50"/>
      <c r="H19" s="50"/>
    </row>
    <row r="20" spans="1:8" x14ac:dyDescent="0.3">
      <c r="A20" s="50"/>
      <c r="B20" s="50"/>
      <c r="C20" s="50"/>
      <c r="D20" s="50"/>
      <c r="E20" s="50"/>
      <c r="F20" s="50"/>
      <c r="G20" s="50"/>
      <c r="H20" s="50"/>
    </row>
    <row r="21" spans="1:8" x14ac:dyDescent="0.3">
      <c r="A21" s="39"/>
      <c r="B21" s="39"/>
      <c r="C21" s="39"/>
      <c r="D21" s="39"/>
      <c r="E21" s="39"/>
      <c r="F21" s="39"/>
      <c r="G21" s="39"/>
      <c r="H21" s="39"/>
    </row>
  </sheetData>
  <mergeCells count="2">
    <mergeCell ref="A1:K3"/>
    <mergeCell ref="A18:H20"/>
  </mergeCells>
  <conditionalFormatting sqref="H6:H15">
    <cfRule type="top10" dxfId="0" priority="1" rank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y o u t u b e _ d a t a _ v i e w     2 _ 7 7 b 0 0 d 7 9 - 6 9 c 2 - 4 e c 5 - 9 b b 8 - 4 e 2 4 b 3 1 d 1 a 2 4 " > < C u s t o m C o n t e n t   x m l n s = " h t t p : / / g e m i n i / p i v o t c u s t o m i z a t i o n / T a b l e X M L _ y o u t u b e _ d a t a _ v i e w   2 _ 7 7 b 0 0 d 7 9 - 6 9 c 2 - 4 e c 5 - 9 b b 8 - 4 e 2 4 b 3 1 d 1 a 2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 c h a n n e l _ n a m e < / s t r i n g > < / k e y > < v a l u e > < i n t > 1 6 7 < / i n t > < / v a l u e > < / i t e m > < i t e m > < k e y > < s t r i n g > t o t a l _ s u b s c r i b e r s < / s t r i n g > < / k e y > < v a l u e > < i n t > 1 8 1 < / i n t > < / v a l u e > < / i t e m > < i t e m > < k e y > < s t r i n g > t o t a l _ v i d e o s < / s t r i n g > < / k e y > < v a l u e > < i n t > 1 3 9 < / i n t > < / v a l u e > < / i t e m > < i t e m > < k e y > < s t r i n g > t o t a l _ v i e w s < / s t r i n g > < / k e y > < v a l u e > < i n t > 1 3 1 < / i n t > < / v a l u e > < / i t e m > < / C o l u m n W i d t h s > < C o l u m n D i s p l a y I n d e x > < i t e m > < k e y > < s t r i n g > c h a n n e l _ n a m e < / s t r i n g > < / k e y > < v a l u e > < i n t > 0 < / i n t > < / v a l u e > < / i t e m > < i t e m > < k e y > < s t r i n g > t o t a l _ s u b s c r i b e r s < / s t r i n g > < / k e y > < v a l u e > < i n t > 1 < / i n t > < / v a l u e > < / i t e m > < i t e m > < k e y > < s t r i n g > t o t a l _ v i d e o s < / s t r i n g > < / k e y > < v a l u e > < i n t > 2 < / i n t > < / v a l u e > < / i t e m > < i t e m > < k e y > < s t r i n g > t o t a l _ v i e w s 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 y o u t u b e _ d a t a _ v i e w     2 _ 7 7 b 0 0 d 7 9 - 6 9 c 2 - 4 e c 5 - 9 b b 8 - 4 e 2 4 b 3 1 d 1 a 2 4 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 y o u t u b e _ d a t a _ v i e w 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 y o u t u b e _ d a t a _ v i e w 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 t o t a l _ v i d e o s < / K e y > < / D i a g r a m O b j e c t K e y > < D i a g r a m O b j e c t K e y > < K e y > M e a s u r e s \ S u m   o f   t o t a l _ v i d e o s \ T a g I n f o \ F o r m u l a < / K e y > < / D i a g r a m O b j e c t K e y > < D i a g r a m O b j e c t K e y > < K e y > M e a s u r e s \ S u m   o f   t o t a l _ v i d e o s \ T a g I n f o \ V a l u e < / K e y > < / D i a g r a m O b j e c t K e y > < D i a g r a m O b j e c t K e y > < K e y > M e a s u r e s \ S u m   o f   t o t a l _ s u b s c r i b e r s < / K e y > < / D i a g r a m O b j e c t K e y > < D i a g r a m O b j e c t K e y > < K e y > M e a s u r e s \ S u m   o f   t o t a l _ s u b s c r i b e r s \ T a g I n f o \ F o r m u l a < / K e y > < / D i a g r a m O b j e c t K e y > < D i a g r a m O b j e c t K e y > < K e y > M e a s u r e s \ S u m   o f   t o t a l _ s u b s c r i b e r s \ T a g I n f o \ V a l u e < / K e y > < / D i a g r a m O b j e c t K e y > < D i a g r a m O b j e c t K e y > < K e y > M e a s u r e s \ S u m   o f   t o t a l _ v i e w s < / K e y > < / D i a g r a m O b j e c t K e y > < D i a g r a m O b j e c t K e y > < K e y > M e a s u r e s \ S u m   o f   t o t a l _ v i e w s \ T a g I n f o \ F o r m u l a < / K e y > < / D i a g r a m O b j e c t K e y > < D i a g r a m O b j e c t K e y > < K e y > M e a s u r e s \ S u m   o f   t o t a l _ v i e w s \ T a g I n f o \ V a l u e < / K e y > < / D i a g r a m O b j e c t K e y > < D i a g r a m O b j e c t K e y > < K e y > M e a s u r e s \ V i e w s / V i d e o < / K e y > < / D i a g r a m O b j e c t K e y > < D i a g r a m O b j e c t K e y > < K e y > M e a s u r e s \ V i e w s / V i d e o \ T a g I n f o \ F o r m u l a < / K e y > < / D i a g r a m O b j e c t K e y > < D i a g r a m O b j e c t K e y > < K e y > M e a s u r e s \ V i e w s / V i d e o \ T a g I n f o \ V a l u e < / K e y > < / D i a g r a m O b j e c t K e y > < D i a g r a m O b j e c t K e y > < K e y > C o l u m n s \ c h a n n e l _ n a m e < / K e y > < / D i a g r a m O b j e c t K e y > < D i a g r a m O b j e c t K e y > < K e y > C o l u m n s \ t o t a l _ s u b s c r i b e r s < / K e y > < / D i a g r a m O b j e c t K e y > < D i a g r a m O b j e c t K e y > < K e y > C o l u m n s \ t o t a l _ v i d e o s < / K e y > < / D i a g r a m O b j e c t K e y > < D i a g r a m O b j e c t K e y > < K e y > C o l u m n s \ t o t a l _ v i e w s < / K e y > < / D i a g r a m O b j e c t K e y > < D i a g r a m O b j e c t K e y > < K e y > L i n k s \ & l t ; C o l u m n s \ S u m   o f   t o t a l _ v i d e o s & g t ; - & l t ; M e a s u r e s \ t o t a l _ v i d e o s & g t ; < / K e y > < / D i a g r a m O b j e c t K e y > < D i a g r a m O b j e c t K e y > < K e y > L i n k s \ & l t ; C o l u m n s \ S u m   o f   t o t a l _ v i d e o s & g t ; - & l t ; M e a s u r e s \ t o t a l _ v i d e o s & g t ; \ C O L U M N < / K e y > < / D i a g r a m O b j e c t K e y > < D i a g r a m O b j e c t K e y > < K e y > L i n k s \ & l t ; C o l u m n s \ S u m   o f   t o t a l _ v i d e o s & g t ; - & l t ; M e a s u r e s \ t o t a l _ v i d e o s & g t ; \ M E A S U R E < / K e y > < / D i a g r a m O b j e c t K e y > < D i a g r a m O b j e c t K e y > < K e y > L i n k s \ & l t ; C o l u m n s \ S u m   o f   t o t a l _ s u b s c r i b e r s & g t ; - & l t ; M e a s u r e s \ t o t a l _ s u b s c r i b e r s & g t ; < / K e y > < / D i a g r a m O b j e c t K e y > < D i a g r a m O b j e c t K e y > < K e y > L i n k s \ & l t ; C o l u m n s \ S u m   o f   t o t a l _ s u b s c r i b e r s & g t ; - & l t ; M e a s u r e s \ t o t a l _ s u b s c r i b e r s & g t ; \ C O L U M N < / K e y > < / D i a g r a m O b j e c t K e y > < D i a g r a m O b j e c t K e y > < K e y > L i n k s \ & l t ; C o l u m n s \ S u m   o f   t o t a l _ s u b s c r i b e r s & g t ; - & l t ; M e a s u r e s \ t o t a l _ s u b s c r i b e r s & g t ; \ M E A S U R E < / K e y > < / D i a g r a m O b j e c t K e y > < D i a g r a m O b j e c t K e y > < K e y > L i n k s \ & l t ; C o l u m n s \ S u m   o f   t o t a l _ v i e w s & g t ; - & l t ; M e a s u r e s \ t o t a l _ v i e w s & g t ; < / K e y > < / D i a g r a m O b j e c t K e y > < D i a g r a m O b j e c t K e y > < K e y > L i n k s \ & l t ; C o l u m n s \ S u m   o f   t o t a l _ v i e w s & g t ; - & l t ; M e a s u r e s \ t o t a l _ v i e w s & g t ; \ C O L U M N < / K e y > < / D i a g r a m O b j e c t K e y > < D i a g r a m O b j e c t K e y > < K e y > L i n k s \ & l t ; C o l u m n s \ S u m   o f   t o t a l _ v i e w s & g t ; - & l t ; M e a s u r e s \ t o t a l _ v i e w s & g t ; \ M E A S U R E 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 t o t a l _ v i d e o s 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 t o t a l _ v i d e o s \ T a g I n f o \ F o r m u l a 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 t o t a l _ v i d e o s \ T a g I n f o \ V a l u e 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 t o t a l _ s u b s c r i b e r s 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 t o t a l _ s u b s c r i b e r s \ T a g I n f o \ F o r m u l a 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 t o t a l _ s u b s c r i b e r s \ T a g I n f o \ V a l u e 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 t o t a l _ v i e w s 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 t o t a l _ v i e w s \ T a g I n f o \ F o r m u l a 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 t o t a l _ v i e w s \ T a g I n f o \ V a l u e 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 M e a s u r e s \ V i e w s / V i d e o 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 M e a s u r e s \ V i e w s / V i d e o \ T a g I n f o \ F o r m u l a 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 M e a s u r e s \ V i e w s / V i d e o \ T a g I n f o \ V a l u e 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 C o l u m n s \ c h a n n e l _ n a m e 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 C o l u m n s \ t o t a l _ s u b s c r i b e r s 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 C o l u m n s \ t o t a l _ v i d e o s 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 C o l u m n s \ t o t a l _ v i e w s 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 t o t a l _ v i d e o s & g t ; - & l t ; M e a s u r e s \ t o t a l _ v i d e o s & g t ; 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 t o t a l _ v i d e o s & g t ; - & l t ; M e a s u r e s \ t o t a l _ v i d e o s & g t ; \ C O L U M N 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 t o t a l _ v i d e o s & g t ; - & l t ; M e a s u r e s \ t o t a l _ v i d e o s & g t ; \ M E A S U R E 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 t o t a l _ s u b s c r i b e r s & g t ; - & l t ; M e a s u r e s \ t o t a l _ s u b s c r i b e r s & g t ; 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 t o t a l _ s u b s c r i b e r s & g t ; - & l t ; M e a s u r e s \ t o t a l _ s u b s c r i b e r s & g t ; \ C O L U M N 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 t o t a l _ s u b s c r i b e r s & g t ; - & l t ; M e a s u r e s \ t o t a l _ s u b s c r i b e r s & g t ; \ M E A S U R E 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 t o t a l _ v i e w s & g t ; - & l t ; M e a s u r e s \ t o t a l _ v i e w s & g t ; 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 t o t a l _ v i e w s & g t ; - & l t ; M e a s u r e s \ t o t a l _ v i e w s & g t ; \ C O L U M N 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 t o t a l _ v i e w s & g t ; - & l t ; M e a s u r e s \ t o t a l _ v i e w s & g t ; \ M E A S U R E 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y o u t u b e _ d a t a _ v i e w     2 _ 7 7 b 0 0 d 7 9 - 6 9 c 2 - 4 e c 5 - 9 b b 8 - 4 e 2 4 b 3 1 d 1 a 2 4 " > < C u s t o m C o n t e n t   x m l n s = " h t t p : / / g e m i n i / p i v o t c u s t o m i z a t i o n / T a b l e X M L _ y o u t u b e _ d a t a _ v i e w   2 _ 7 7 b 0 0 d 7 9 - 6 9 c 2 - 4 e c 5 - 9 b b 8 - 4 e 2 4 b 3 1 d 1 a 2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 c h a n n e l _ n a m e < / s t r i n g > < / k e y > < v a l u e > < i n t > 1 6 7 < / i n t > < / v a l u e > < / i t e m > < i t e m > < k e y > < s t r i n g > t o t a l _ s u b s c r i b e r s < / s t r i n g > < / k e y > < v a l u e > < i n t > 1 8 1 < / i n t > < / v a l u e > < / i t e m > < i t e m > < k e y > < s t r i n g > t o t a l _ v i d e o s < / s t r i n g > < / k e y > < v a l u e > < i n t > 1 3 9 < / i n t > < / v a l u e > < / i t e m > < i t e m > < k e y > < s t r i n g > t o t a l _ v i e w s < / s t r i n g > < / k e y > < v a l u e > < i n t > 1 3 1 < / i n t > < / v a l u e > < / i t e m > < / C o l u m n W i d t h s > < C o l u m n D i s p l a y I n d e x > < i t e m > < k e y > < s t r i n g > c h a n n e l _ n a m e < / s t r i n g > < / k e y > < v a l u e > < i n t > 0 < / i n t > < / v a l u e > < / i t e m > < i t e m > < k e y > < s t r i n g > t o t a l _ s u b s c r i b e r s < / s t r i n g > < / k e y > < v a l u e > < i n t > 1 < / i n t > < / v a l u e > < / i t e m > < i t e m > < k e y > < s t r i n g > t o t a l _ v i d e o s < / s t r i n g > < / k e y > < v a l u e > < i n t > 2 < / i n t > < / v a l u e > < / i t e m > < i t e m > < k e y > < s t r i n g > t o t a l _ v i e w s 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y o u t u b e _ d a t a _ v i e w     2 _ 7 7 b 0 0 d 7 9 - 6 9 c 2 - 4 e c 5 - 9 b b 8 - 4 e 2 4 b 3 1 d 1 a 2 4 " > < C u s t o m C o n t e n t   x m l n s = " h t t p : / / g e m i n i / p i v o t c u s t o m i z a t i o n / T a b l e X M L _ y o u t u b e _ d a t a _ v i e w   2 _ 7 7 b 0 0 d 7 9 - 6 9 c 2 - 4 e c 5 - 9 b b 8 - 4 e 2 4 b 3 1 d 1 a 2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 c h a n n e l _ n a m e < / s t r i n g > < / k e y > < v a l u e > < i n t > 1 6 7 < / i n t > < / v a l u e > < / i t e m > < i t e m > < k e y > < s t r i n g > t o t a l _ s u b s c r i b e r s < / s t r i n g > < / k e y > < v a l u e > < i n t > 1 8 1 < / i n t > < / v a l u e > < / i t e m > < i t e m > < k e y > < s t r i n g > t o t a l _ v i d e o s < / s t r i n g > < / k e y > < v a l u e > < i n t > 1 3 9 < / i n t > < / v a l u e > < / i t e m > < i t e m > < k e y > < s t r i n g > t o t a l _ v i e w s < / s t r i n g > < / k e y > < v a l u e > < i n t > 1 3 1 < / i n t > < / v a l u e > < / i t e m > < / C o l u m n W i d t h s > < C o l u m n D i s p l a y I n d e x > < i t e m > < k e y > < s t r i n g > c h a n n e l _ n a m e < / s t r i n g > < / k e y > < v a l u e > < i n t > 0 < / i n t > < / v a l u e > < / i t e m > < i t e m > < k e y > < s t r i n g > t o t a l _ s u b s c r i b e r s < / s t r i n g > < / k e y > < v a l u e > < i n t > 1 < / i n t > < / v a l u e > < / i t e m > < i t e m > < k e y > < s t r i n g > t o t a l _ v i d e o s < / s t r i n g > < / k e y > < v a l u e > < i n t > 2 < / i n t > < / v a l u e > < / i t e m > < i t e m > < k e y > < s t r i n g > t o t a l _ v i e w s 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 2 0 2 5 - 0 5 - 0 4 T 2 2 : 2 8 : 3 0 . 8 4 0 7 1 6 2 + 0 2 : 0 0 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4 0 5 2 f d b 1 - 3 3 1 9 - 4 c 6 d - b 7 c e - 1 2 4 e 4 2 6 2 a 6 8 f " > < C u s t o m C o n t e n t > < ! [ C D A T A [ < ? x m l   v e r s i o n = " 1 . 0 "   e n c o d i n g = " u t f - 1 6 " ? > < S e t t i n g s > < C a l c u l a t e d F i e l d s > < i t e m > < M e a s u r e N a m e > V i e w s / V i d e o < / M e a s u r e N a m e > < D i s p l a y N a m e > V i e w s / V i d e o 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y o u t u b e _ d a t a _ v i e w     2 _ 7 7 b 0 0 d 7 9 - 6 9 c 2 - 4 e c 5 - 9 b b 8 - 4 e 2 4 b 3 1 d 1 a 2 4 " > < C u s t o m C o n t e n t   x m l n s = " h t t p : / / g e m i n i / p i v o t c u s t o m i z a t i o n / T a b l e X M L _ y o u t u b e _ d a t a _ v i e w   2 _ 7 7 b 0 0 d 7 9 - 6 9 c 2 - 4 e c 5 - 9 b b 8 - 4 e 2 4 b 3 1 d 1 a 2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 c h a n n e l _ n a m e < / s t r i n g > < / k e y > < v a l u e > < i n t > 1 6 7 < / i n t > < / v a l u e > < / i t e m > < i t e m > < k e y > < s t r i n g > t o t a l _ s u b s c r i b e r s < / s t r i n g > < / k e y > < v a l u e > < i n t > 1 8 1 < / i n t > < / v a l u e > < / i t e m > < i t e m > < k e y > < s t r i n g > t o t a l _ v i d e o s < / s t r i n g > < / k e y > < v a l u e > < i n t > 1 3 9 < / i n t > < / v a l u e > < / i t e m > < i t e m > < k e y > < s t r i n g > t o t a l _ v i e w s < / s t r i n g > < / k e y > < v a l u e > < i n t > 1 3 1 < / i n t > < / v a l u e > < / i t e m > < / C o l u m n W i d t h s > < C o l u m n D i s p l a y I n d e x > < i t e m > < k e y > < s t r i n g > c h a n n e l _ n a m e < / s t r i n g > < / k e y > < v a l u e > < i n t > 0 < / i n t > < / v a l u e > < / i t e m > < i t e m > < k e y > < s t r i n g > t o t a l _ s u b s c r i b e r s < / s t r i n g > < / k e y > < v a l u e > < i n t > 1 < / i n t > < / v a l u e > < / i t e m > < i t e m > < k e y > < s t r i n g > t o t a l _ v i d e o s < / s t r i n g > < / k e y > < v a l u e > < i n t > 2 < / i n t > < / v a l u e > < / i t e m > < i t e m > < k e y > < s t r i n g > t o t a l _ v i e w s 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y o u t u b e _ d a t a _ v i e w     2 _ 7 7 b 0 0 d 7 9 - 6 9 c 2 - 4 e c 5 - 9 b b 8 - 4 e 2 4 b 3 1 d 1 a 2 4 " > < C u s t o m C o n t e n t   x m l n s = " h t t p : / / g e m i n i / p i v o t c u s t o m i z a t i o n / T a b l e X M L _ y o u t u b e _ d a t a _ v i e w   2 _ 7 7 b 0 0 d 7 9 - 6 9 c 2 - 4 e c 5 - 9 b b 8 - 4 e 2 4 b 3 1 d 1 a 2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 c h a n n e l _ n a m e < / s t r i n g > < / k e y > < v a l u e > < i n t > 1 6 7 < / i n t > < / v a l u e > < / i t e m > < i t e m > < k e y > < s t r i n g > t o t a l _ s u b s c r i b e r s < / s t r i n g > < / k e y > < v a l u e > < i n t > 1 8 1 < / i n t > < / v a l u e > < / i t e m > < i t e m > < k e y > < s t r i n g > t o t a l _ v i d e o s < / s t r i n g > < / k e y > < v a l u e > < i n t > 1 3 9 < / i n t > < / v a l u e > < / i t e m > < i t e m > < k e y > < s t r i n g > t o t a l _ v i e w s < / s t r i n g > < / k e y > < v a l u e > < i n t > 1 3 1 < / i n t > < / v a l u e > < / i t e m > < / C o l u m n W i d t h s > < C o l u m n D i s p l a y I n d e x > < i t e m > < k e y > < s t r i n g > c h a n n e l _ n a m e < / s t r i n g > < / k e y > < v a l u e > < i n t > 0 < / i n t > < / v a l u e > < / i t e m > < i t e m > < k e y > < s t r i n g > t o t a l _ s u b s c r i b e r s < / s t r i n g > < / k e y > < v a l u e > < i n t > 1 < / i n t > < / v a l u e > < / i t e m > < i t e m > < k e y > < s t r i n g > t o t a l _ v i d e o s < / s t r i n g > < / k e y > < v a l u e > < i n t > 2 < / i n t > < / v a l u e > < / i t e m > < i t e m > < k e y > < s t r i n g > t o t a l _ v i e w s 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D a t a M a s h u p   x m l n s = " h t t p : / / s c h e m a s . m i c r o s o f t . c o m / D a t a M a s h u p " > A A A A A E 4 E A A B Q S w M E F A A C A A g A 9 p 6 k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9 p 6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a e p F o D 2 P T 4 S A E A A E w E A A A T A B w A R m 9 y b X V s Y X M v U 2 V j d G l v b j E u b S C i G A A o o B Q A A A A A A A A A A A A A A A A A A A A A A A A A A A D t U s F K w 0 A Q v Q f y D 8 v 2 k k A a U M S D k o O k i q U X I R G R p o R N M t r Q z W 7 Z n b Q p o f / u p g l a b P U H d C 8 D 8 9 6 + 9 2 Y Y D T m W U p C o r x e 3 t m V b e s k U F G Q n a 6 w z S A u G L N 2 U s C U B 4 Y C 2 R c y L Z K 1 y M J 3 7 J g f u v 0 i 1 y q R c O Q 8 l B z + U A k G g d m h 4 k 0 x g k 8 R y P X 6 e j V 9 7 R a W T T l M D + g 3 X D X U 9 I m r O P Y K q B t f r D U 7 c 0 2 g J g M a x t 2 7 n U 4 Q q o C c 8 6 s 1 K U Q T 0 Q K e L / X x i k M W g O q J P S l Y S z X i P w A o T h R r F m G U m 9 Y A M f e e H A B 6 Z D 8 Q 7 z q O c c a Z 0 0 A V f u J 8 e 4 Z K J d 2 M R 7 9 b w p R 8 r J v S b V F U o e V 2 J D t T O m U B e 2 9 L c K A j g q W A V U L M Y w y U I D e 4 9 0 l K U y H i q 6 0 z n q s w O X 8 h U 4 P W V 3 2 k e U T Z l A f I X F L b f w L 1 r W 6 U 4 O 8 b x Z Y x O t 0 6 c S 5 f + H 8 h f P p A P U E s B A i 0 A F A A C A A g A 9 p 6 k W i T s h 6 S k A A A A 9 g A A A B I A A A A A A A A A A A A A A A A A A A A A A E N v b m Z p Z y 9 Q Y W N r Y W d l L n h t b F B L A Q I t A B Q A A g A I A P a e p F o P y u m r p A A A A O k A A A A T A A A A A A A A A A A A A A A A A P A A A A B b Q 2 9 u d G V u d F 9 U e X B l c 1 0 u e G 1 s U E s B A i 0 A F A A C A A g A 9 p 6 k W g P Y 9 P h I A Q A A T A Q A A B M A A A A A A A A A A A A A A A A A 4 Q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h c A A A A A A A A g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W 9 1 d H V i Z V 9 k Y X R h X 3 Z p Z X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z Y 1 Y j N j N y 0 3 M D N h L T Q 5 M W U t O W F m Z S 0 3 N G N h N D E 1 Z m U 2 Y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l v d X R 1 Y m V f Z G F 0 Y V 9 2 a W V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F Q x N z o 1 M T o z O C 4 0 N D Y w O D k w W i I g L z 4 8 R W 5 0 c n k g V H l w Z T 0 i R m l s b E N v b H V t b l R 5 c G V z I i B W Y W x 1 Z T 0 i c 0 J n T U R B d z 0 9 I i A v P j x F b n R y e S B U e X B l P S J G a W x s Q 2 9 s d W 1 u T m F t Z X M i I F Z h b H V l P S J z W y Z x d W 9 0 O 2 N o Y W 5 u Z W x f b m F t Z S Z x d W 9 0 O y w m c X V v d D t 0 b 3 R h b F 9 z d W J z Y 3 J p Y m V y c y Z x d W 9 0 O y w m c X V v d D t 0 b 3 R h b F 9 2 a W R l b 3 M m c X V v d D s s J n F 1 b 3 Q 7 d G 9 0 Y W x f d m l l d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b 3 V 0 d W J l X 2 R h d G F f d m l l d y 9 B d X R v U m V t b 3 Z l Z E N v b H V t b n M x L n t j a G F u b m V s X 2 5 h b W U s M H 0 m c X V v d D s s J n F 1 b 3 Q 7 U 2 V j d G l v b j E v e W 9 1 d H V i Z V 9 k Y X R h X 3 Z p Z X c v Q X V 0 b 1 J l b W 9 2 Z W R D b 2 x 1 b W 5 z M S 5 7 d G 9 0 Y W x f c 3 V i c 2 N y a W J l c n M s M X 0 m c X V v d D s s J n F 1 b 3 Q 7 U 2 V j d G l v b j E v e W 9 1 d H V i Z V 9 k Y X R h X 3 Z p Z X c v Q X V 0 b 1 J l b W 9 2 Z W R D b 2 x 1 b W 5 z M S 5 7 d G 9 0 Y W x f d m l k Z W 9 z L D J 9 J n F 1 b 3 Q 7 L C Z x d W 9 0 O 1 N l Y 3 R p b 2 4 x L 3 l v d X R 1 Y m V f Z G F 0 Y V 9 2 a W V 3 L 0 F 1 d G 9 S Z W 1 v d m V k Q 2 9 s d W 1 u c z E u e 3 R v d G F s X 3 Z p Z X d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l v d X R 1 Y m V f Z G F 0 Y V 9 2 a W V 3 L 0 F 1 d G 9 S Z W 1 v d m V k Q 2 9 s d W 1 u c z E u e 2 N o Y W 5 u Z W x f b m F t Z S w w f S Z x d W 9 0 O y w m c X V v d D t T Z W N 0 a W 9 u M S 9 5 b 3 V 0 d W J l X 2 R h d G F f d m l l d y 9 B d X R v U m V t b 3 Z l Z E N v b H V t b n M x L n t 0 b 3 R h b F 9 z d W J z Y 3 J p Y m V y c y w x f S Z x d W 9 0 O y w m c X V v d D t T Z W N 0 a W 9 u M S 9 5 b 3 V 0 d W J l X 2 R h d G F f d m l l d y 9 B d X R v U m V t b 3 Z l Z E N v b H V t b n M x L n t 0 b 3 R h b F 9 2 a W R l b 3 M s M n 0 m c X V v d D s s J n F 1 b 3 Q 7 U 2 V j d G l v b j E v e W 9 1 d H V i Z V 9 k Y X R h X 3 Z p Z X c v Q X V 0 b 1 J l b W 9 2 Z W R D b 2 x 1 b W 5 z M S 5 7 d G 9 0 Y W x f d m l l d 3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l v d X R 1 Y m V f Z G F 0 Y V 9 2 a W V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v d X R 1 Y m V f Z G F 0 Y V 9 2 a W V 3 L 3 l v d X R 1 Y m V f Z G F 0 Y V 9 2 a W V 3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9 1 d H V i Z V 9 k Y X R h X 3 Z p Z X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9 1 d H V i Z V 9 k Y X R h X 3 Z p Z X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b 3 V 0 d W J l X 2 R h d G F f d m l l d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h N j Q 5 Y T V j L W J k Z j U t N D A 1 Z S 0 4 O T Y 0 L T Z m Z W Y 0 Y W Z h N z Q y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W 9 1 d H V i Z V 9 k Y X R h X 3 Z p Z X c g K D I p L 0 N o Y W 5 n Z W Q g V H l w Z S 5 7 Y 2 h h b m 5 l b F 9 u Y W 1 l L D B 9 J n F 1 b 3 Q 7 L C Z x d W 9 0 O 1 N l Y 3 R p b 2 4 x L 3 l v d X R 1 Y m V f Z G F 0 Y V 9 2 a W V 3 I C g y K S 9 D a G F u Z 2 V k I F R 5 c G U u e 3 R v d G F s X 3 N 1 Y n N j c m l i Z X J z L D F 9 J n F 1 b 3 Q 7 L C Z x d W 9 0 O 1 N l Y 3 R p b 2 4 x L 3 l v d X R 1 Y m V f Z G F 0 Y V 9 2 a W V 3 I C g y K S 9 D a G F u Z 2 V k I F R 5 c G U u e 3 R v d G F s X 3 Z p Z G V v c y w y f S Z x d W 9 0 O y w m c X V v d D t T Z W N 0 a W 9 u M S 9 5 b 3 V 0 d W J l X 2 R h d G F f d m l l d y A o M i k v Q 2 h h b m d l Z C B U e X B l L n t 0 b 3 R h b F 9 2 a W V 3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5 b 3 V 0 d W J l X 2 R h d G F f d m l l d y A o M i k v Q 2 h h b m d l Z C B U e X B l L n t j a G F u b m V s X 2 5 h b W U s M H 0 m c X V v d D s s J n F 1 b 3 Q 7 U 2 V j d G l v b j E v e W 9 1 d H V i Z V 9 k Y X R h X 3 Z p Z X c g K D I p L 0 N o Y W 5 n Z W Q g V H l w Z S 5 7 d G 9 0 Y W x f c 3 V i c 2 N y a W J l c n M s M X 0 m c X V v d D s s J n F 1 b 3 Q 7 U 2 V j d G l v b j E v e W 9 1 d H V i Z V 9 k Y X R h X 3 Z p Z X c g K D I p L 0 N o Y W 5 n Z W Q g V H l w Z S 5 7 d G 9 0 Y W x f d m l k Z W 9 z L D J 9 J n F 1 b 3 Q 7 L C Z x d W 9 0 O 1 N l Y 3 R p b 2 4 x L 3 l v d X R 1 Y m V f Z G F 0 Y V 9 2 a W V 3 I C g y K S 9 D a G F u Z 2 V k I F R 5 c G U u e 3 R v d G F s X 3 Z p Z X d z L D N 9 J n F 1 b 3 Q 7 X S w m c X V v d D t S Z W x h d G l v b n N o a X B J b m Z v J n F 1 b 3 Q 7 O l t d f S I g L z 4 8 R W 5 0 c n k g V H l w Z T 0 i R m l s b E N v b H V t b k 5 h b W V z I i B W Y W x 1 Z T 0 i c 1 s m c X V v d D t j a G F u b m V s X 2 5 h b W U m c X V v d D s s J n F 1 b 3 Q 7 d G 9 0 Y W x f c 3 V i c 2 N y a W J l c n M m c X V v d D s s J n F 1 b 3 Q 7 d G 9 0 Y W x f d m l k Z W 9 z J n F 1 b 3 Q 7 L C Z x d W 9 0 O 3 R v d G F s X 3 Z p Z X d z J n F 1 b 3 Q 7 X S I g L z 4 8 R W 5 0 c n k g V H l w Z T 0 i R m l s b E N v b H V t b l R 5 c G V z I i B W Y W x 1 Z T 0 i c 0 J n T U R B d z 0 9 I i A v P j x F b n R y e S B U e X B l P S J G a W x s T G F z d F V w Z G F 0 Z W Q i I F Z h b H V l P S J k M j A y N S 0 w N S 0 w N F Q x N z o 1 N T o 0 N C 4 w M D E 2 M D Y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e W 9 1 d H V i Z V 9 k Y X R h X 3 Z p Z X c g K D I p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5 b 3 V 0 d W J l X 2 R h d G F f d m l l d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b 3 V 0 d W J l X 2 R h d G F f d m l l d y U y M C g y K S 9 5 b 3 V 0 d W J l X 2 R h d G F f d m l l d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v d X R 1 Y m V f Z G F 0 Y V 9 2 a W V 3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v d X R 1 Y m V f Z G F 0 Y V 9 2 a W V 3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g n 6 k J v m a B N i X Z s p L f U N g U A A A A A A g A A A A A A E G Y A A A A B A A A g A A A A 4 p B / h / w W h g R u 6 k n Q i y 4 q F e p N U 8 r P Z r 5 F 7 2 v u Y k O k D S s A A A A A D o A A A A A C A A A g A A A A 1 p t J l 1 4 U 1 K K E 1 o 9 u l B X q 6 H p s F m h O s P i e j 0 c d g 5 1 t x x Z Q A A A A X 2 e N q T n f I 8 U A G L O i m 5 w 9 H e r U C c O / Y H g D 9 3 M 9 L + C 9 X l t 9 y Y W 3 b U + p X q d w u r H m i x Q A Y g 3 K S 5 2 e c 2 U k 8 7 F k q h h m u Q s P N s k 0 v V 4 i Z 4 r r f M g B n B d A A A A A 7 S u D g U P h H 1 3 D a T a 5 m v l D P 6 T + q O v z 8 1 z F D 8 a g O Y s B h N / W g 8 f i q f w b a T r l p x l 9 V 3 N S r x W l 2 s y 1 u z C i J o 2 G 6 F P o + w = = < / D a t a M a s h u p > 
</file>

<file path=customXml/item2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C l i e n t W i n d o w X M L " > < C u s t o m C o n t e n t > < ! [ C D A T A [ y o u t u b e _ d a t a _ v i e w     2 _ 7 7 b 0 0 d 7 9 - 6 9 c 2 - 4 e c 5 - 9 b b 8 - 4 e 2 4 b 3 1 d 1 a 2 4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y o u t u b e _ d a t a _ v i e w     2 _ 7 7 b 0 0 d 7 9 - 6 9 c 2 - 4 e c 5 - 9 b b 8 - 4 e 2 4 b 3 1 d 1 a 2 4 " > < C u s t o m C o n t e n t   x m l n s = " h t t p : / / g e m i n i / p i v o t c u s t o m i z a t i o n / T a b l e X M L _ y o u t u b e _ d a t a _ v i e w   2 _ 7 7 b 0 0 d 7 9 - 6 9 c 2 - 4 e c 5 - 9 b b 8 - 4 e 2 4 b 3 1 d 1 a 2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 c h a n n e l _ n a m e < / s t r i n g > < / k e y > < v a l u e > < i n t > 1 6 7 < / i n t > < / v a l u e > < / i t e m > < i t e m > < k e y > < s t r i n g > t o t a l _ s u b s c r i b e r s < / s t r i n g > < / k e y > < v a l u e > < i n t > 1 8 1 < / i n t > < / v a l u e > < / i t e m > < i t e m > < k e y > < s t r i n g > t o t a l _ v i d e o s < / s t r i n g > < / k e y > < v a l u e > < i n t > 1 3 9 < / i n t > < / v a l u e > < / i t e m > < i t e m > < k e y > < s t r i n g > t o t a l _ v i e w s < / s t r i n g > < / k e y > < v a l u e > < i n t > 1 3 1 < / i n t > < / v a l u e > < / i t e m > < / C o l u m n W i d t h s > < C o l u m n D i s p l a y I n d e x > < i t e m > < k e y > < s t r i n g > c h a n n e l _ n a m e < / s t r i n g > < / k e y > < v a l u e > < i n t > 0 < / i n t > < / v a l u e > < / i t e m > < i t e m > < k e y > < s t r i n g > t o t a l _ s u b s c r i b e r s < / s t r i n g > < / k e y > < v a l u e > < i n t > 1 < / i n t > < / v a l u e > < / i t e m > < i t e m > < k e y > < s t r i n g > t o t a l _ v i d e o s < / s t r i n g > < / k e y > < v a l u e > < i n t > 2 < / i n t > < / v a l u e > < / i t e m > < i t e m > < k e y > < s t r i n g > t o t a l _ v i e w s 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 y o u t u b e _ d a t a _ v i e w 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 y o u t u b e _ d a t a _ v i e w 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 C o l u m n s \ c h a n n e l _ n a m e 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 C o l u m n s \ t o t a l _ s u b s c r i b e r s 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 C o l u m n s \ t o t a l _ v i d e o s 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 C o l u m n s \ t o t a l _ v i e w s 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y o u t u b e _ d a t a _ v i e w     2 _ 7 7 b 0 0 d 7 9 - 6 9 c 2 - 4 e c 5 - 9 b b 8 - 4 e 2 4 b 3 1 d 1 a 2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y o u t u b e _ d a t a _ v i e w     2 _ 7 7 b 0 0 d 7 9 - 6 9 c 2 - 4 e c 5 - 9 b b 8 - 4 e 2 4 b 3 1 d 1 a 2 4 " > < C u s t o m C o n t e n t   x m l n s = " h t t p : / / g e m i n i / p i v o t c u s t o m i z a t i o n / T a b l e X M L _ y o u t u b e _ d a t a _ v i e w   2 _ 7 7 b 0 0 d 7 9 - 6 9 c 2 - 4 e c 5 - 9 b b 8 - 4 e 2 4 b 3 1 d 1 a 2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 c h a n n e l _ n a m e < / s t r i n g > < / k e y > < v a l u e > < i n t > 1 6 7 < / i n t > < / v a l u e > < / i t e m > < i t e m > < k e y > < s t r i n g > t o t a l _ s u b s c r i b e r s < / s t r i n g > < / k e y > < v a l u e > < i n t > 1 8 1 < / i n t > < / v a l u e > < / i t e m > < i t e m > < k e y > < s t r i n g > t o t a l _ v i d e o s < / s t r i n g > < / k e y > < v a l u e > < i n t > 1 3 9 < / i n t > < / v a l u e > < / i t e m > < i t e m > < k e y > < s t r i n g > t o t a l _ v i e w s < / s t r i n g > < / k e y > < v a l u e > < i n t > 1 3 1 < / i n t > < / v a l u e > < / i t e m > < / C o l u m n W i d t h s > < C o l u m n D i s p l a y I n d e x > < i t e m > < k e y > < s t r i n g > c h a n n e l _ n a m e < / s t r i n g > < / k e y > < v a l u e > < i n t > 0 < / i n t > < / v a l u e > < / i t e m > < i t e m > < k e y > < s t r i n g > t o t a l _ s u b s c r i b e r s < / s t r i n g > < / k e y > < v a l u e > < i n t > 1 < / i n t > < / v a l u e > < / i t e m > < i t e m > < k e y > < s t r i n g > t o t a l _ v i d e o s < / s t r i n g > < / k e y > < v a l u e > < i n t > 2 < / i n t > < / v a l u e > < / i t e m > < i t e m > < k e y > < s t r i n g > t o t a l _ v i e w s 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2520F16-4659-4B1C-A603-D0693C0C6F25}">
  <ds:schemaRefs/>
</ds:datastoreItem>
</file>

<file path=customXml/itemProps10.xml><?xml version="1.0" encoding="utf-8"?>
<ds:datastoreItem xmlns:ds="http://schemas.openxmlformats.org/officeDocument/2006/customXml" ds:itemID="{A9C249C3-CE60-4F54-AEF6-DE57F8FA0C61}">
  <ds:schemaRefs/>
</ds:datastoreItem>
</file>

<file path=customXml/itemProps11.xml><?xml version="1.0" encoding="utf-8"?>
<ds:datastoreItem xmlns:ds="http://schemas.openxmlformats.org/officeDocument/2006/customXml" ds:itemID="{15B47A28-E4E7-432E-A460-3511F65C78CA}">
  <ds:schemaRefs/>
</ds:datastoreItem>
</file>

<file path=customXml/itemProps12.xml><?xml version="1.0" encoding="utf-8"?>
<ds:datastoreItem xmlns:ds="http://schemas.openxmlformats.org/officeDocument/2006/customXml" ds:itemID="{75270C6E-A3F5-43C2-B181-F4F08AAC18C0}">
  <ds:schemaRefs/>
</ds:datastoreItem>
</file>

<file path=customXml/itemProps13.xml><?xml version="1.0" encoding="utf-8"?>
<ds:datastoreItem xmlns:ds="http://schemas.openxmlformats.org/officeDocument/2006/customXml" ds:itemID="{E945A4FE-DF13-4E19-A26B-E7CD2D0451CD}">
  <ds:schemaRefs/>
</ds:datastoreItem>
</file>

<file path=customXml/itemProps14.xml><?xml version="1.0" encoding="utf-8"?>
<ds:datastoreItem xmlns:ds="http://schemas.openxmlformats.org/officeDocument/2006/customXml" ds:itemID="{48459824-8EE9-422F-8CBD-486ADA61C59B}">
  <ds:schemaRefs/>
</ds:datastoreItem>
</file>

<file path=customXml/itemProps15.xml><?xml version="1.0" encoding="utf-8"?>
<ds:datastoreItem xmlns:ds="http://schemas.openxmlformats.org/officeDocument/2006/customXml" ds:itemID="{3893353F-44F7-4277-8742-9EF01C40276C}">
  <ds:schemaRefs/>
</ds:datastoreItem>
</file>

<file path=customXml/itemProps16.xml><?xml version="1.0" encoding="utf-8"?>
<ds:datastoreItem xmlns:ds="http://schemas.openxmlformats.org/officeDocument/2006/customXml" ds:itemID="{336B2A24-0599-4989-95FB-C0055F37DCC5}">
  <ds:schemaRefs/>
</ds:datastoreItem>
</file>

<file path=customXml/itemProps17.xml><?xml version="1.0" encoding="utf-8"?>
<ds:datastoreItem xmlns:ds="http://schemas.openxmlformats.org/officeDocument/2006/customXml" ds:itemID="{DE552956-D3CC-4CE8-9CE2-2CE2F752F6A6}">
  <ds:schemaRefs/>
</ds:datastoreItem>
</file>

<file path=customXml/itemProps18.xml><?xml version="1.0" encoding="utf-8"?>
<ds:datastoreItem xmlns:ds="http://schemas.openxmlformats.org/officeDocument/2006/customXml" ds:itemID="{B02D2637-208E-4F72-9367-1C878415FBBF}">
  <ds:schemaRefs/>
</ds:datastoreItem>
</file>

<file path=customXml/itemProps19.xml><?xml version="1.0" encoding="utf-8"?>
<ds:datastoreItem xmlns:ds="http://schemas.openxmlformats.org/officeDocument/2006/customXml" ds:itemID="{438CBEEE-4898-4A2B-805B-9F0600EBBF1A}">
  <ds:schemaRefs/>
</ds:datastoreItem>
</file>

<file path=customXml/itemProps2.xml><?xml version="1.0" encoding="utf-8"?>
<ds:datastoreItem xmlns:ds="http://schemas.openxmlformats.org/officeDocument/2006/customXml" ds:itemID="{22DA06AE-DAD2-4C4E-A289-629EC106402D}">
  <ds:schemaRefs/>
</ds:datastoreItem>
</file>

<file path=customXml/itemProps20.xml><?xml version="1.0" encoding="utf-8"?>
<ds:datastoreItem xmlns:ds="http://schemas.openxmlformats.org/officeDocument/2006/customXml" ds:itemID="{70C79B38-E1EC-4D07-9C81-BD82008589C0}">
  <ds:schemaRefs/>
</ds:datastoreItem>
</file>

<file path=customXml/itemProps21.xml><?xml version="1.0" encoding="utf-8"?>
<ds:datastoreItem xmlns:ds="http://schemas.openxmlformats.org/officeDocument/2006/customXml" ds:itemID="{3ADED727-EF9F-4984-BEE2-E90410C77DA2}">
  <ds:schemaRefs/>
</ds:datastoreItem>
</file>

<file path=customXml/itemProps22.xml><?xml version="1.0" encoding="utf-8"?>
<ds:datastoreItem xmlns:ds="http://schemas.openxmlformats.org/officeDocument/2006/customXml" ds:itemID="{89773993-4743-4B29-9C54-2EE6D66DEAB1}">
  <ds:schemaRefs>
    <ds:schemaRef ds:uri="http://schemas.microsoft.com/DataMashup"/>
  </ds:schemaRefs>
</ds:datastoreItem>
</file>

<file path=customXml/itemProps23.xml><?xml version="1.0" encoding="utf-8"?>
<ds:datastoreItem xmlns:ds="http://schemas.openxmlformats.org/officeDocument/2006/customXml" ds:itemID="{F1518C45-186A-4BD5-A754-1A65F745CB7B}">
  <ds:schemaRefs/>
</ds:datastoreItem>
</file>

<file path=customXml/itemProps24.xml><?xml version="1.0" encoding="utf-8"?>
<ds:datastoreItem xmlns:ds="http://schemas.openxmlformats.org/officeDocument/2006/customXml" ds:itemID="{4333A2B7-D80C-4744-8FA3-C717548765D0}">
  <ds:schemaRefs/>
</ds:datastoreItem>
</file>

<file path=customXml/itemProps3.xml><?xml version="1.0" encoding="utf-8"?>
<ds:datastoreItem xmlns:ds="http://schemas.openxmlformats.org/officeDocument/2006/customXml" ds:itemID="{5D1E2DAD-8564-41C4-8A26-376E35580E38}">
  <ds:schemaRefs/>
</ds:datastoreItem>
</file>

<file path=customXml/itemProps4.xml><?xml version="1.0" encoding="utf-8"?>
<ds:datastoreItem xmlns:ds="http://schemas.openxmlformats.org/officeDocument/2006/customXml" ds:itemID="{B9E0FD8D-8899-47D5-AD51-A8F4585651A9}">
  <ds:schemaRefs/>
</ds:datastoreItem>
</file>

<file path=customXml/itemProps5.xml><?xml version="1.0" encoding="utf-8"?>
<ds:datastoreItem xmlns:ds="http://schemas.openxmlformats.org/officeDocument/2006/customXml" ds:itemID="{3AEB6B53-6A5E-45D9-82BC-47F37A8213AE}">
  <ds:schemaRefs/>
</ds:datastoreItem>
</file>

<file path=customXml/itemProps6.xml><?xml version="1.0" encoding="utf-8"?>
<ds:datastoreItem xmlns:ds="http://schemas.openxmlformats.org/officeDocument/2006/customXml" ds:itemID="{34B182A2-022B-46D7-85BE-27DE69712A71}">
  <ds:schemaRefs/>
</ds:datastoreItem>
</file>

<file path=customXml/itemProps7.xml><?xml version="1.0" encoding="utf-8"?>
<ds:datastoreItem xmlns:ds="http://schemas.openxmlformats.org/officeDocument/2006/customXml" ds:itemID="{CD991D75-682F-46F6-846F-C693D8D42EF6}">
  <ds:schemaRefs/>
</ds:datastoreItem>
</file>

<file path=customXml/itemProps8.xml><?xml version="1.0" encoding="utf-8"?>
<ds:datastoreItem xmlns:ds="http://schemas.openxmlformats.org/officeDocument/2006/customXml" ds:itemID="{E8C4A5AF-B6BD-4992-8C80-DF7F7489240F}">
  <ds:schemaRefs/>
</ds:datastoreItem>
</file>

<file path=customXml/itemProps9.xml><?xml version="1.0" encoding="utf-8"?>
<ds:datastoreItem xmlns:ds="http://schemas.openxmlformats.org/officeDocument/2006/customXml" ds:itemID="{F555EF97-5689-4236-B7FA-7AECC654385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youtube_data</vt:lpstr>
      <vt:lpstr>youtube_data_pivot_table</vt:lpstr>
      <vt:lpstr>Excel &amp; SQL Comparison</vt:lpstr>
      <vt:lpstr>Views Per video</vt:lpstr>
      <vt:lpstr>Most Subscribers</vt:lpstr>
      <vt:lpstr>Most Videos</vt:lpstr>
      <vt:lpstr>Most 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Elkomy Mustafa Abdelnaser Abdelsayed Abdelaal</dc:creator>
  <cp:lastModifiedBy>Elkomy Mustafa Abdelnaser Abdelsayed Abdelaal</cp:lastModifiedBy>
  <dcterms:created xsi:type="dcterms:W3CDTF">2025-05-04T13:02:26Z</dcterms:created>
  <dcterms:modified xsi:type="dcterms:W3CDTF">2025-05-06T03:12:36Z</dcterms:modified>
</cp:coreProperties>
</file>