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진행사항_0726TUE" sheetId="2" r:id="rId5"/>
  </sheets>
  <definedNames/>
  <calcPr/>
</workbook>
</file>

<file path=xl/sharedStrings.xml><?xml version="1.0" encoding="utf-8"?>
<sst xmlns="http://schemas.openxmlformats.org/spreadsheetml/2006/main" count="30" uniqueCount="22">
  <si>
    <t>Diagram scale, days →</t>
  </si>
  <si>
    <t>&lt; 우영 &gt;</t>
  </si>
  <si>
    <t>Activities</t>
  </si>
  <si>
    <t>Start date</t>
  </si>
  <si>
    <t>Duration (day)</t>
  </si>
  <si>
    <t>주제선정 및 자료조사</t>
  </si>
  <si>
    <t>자료조사 및 PPT 준비</t>
  </si>
  <si>
    <t>PPT 발표 및 일정 수정 보안</t>
  </si>
  <si>
    <t>라즈베리파이와 아두이노보드 연결</t>
  </si>
  <si>
    <t>아두이노와 라이다센서 연결하는 소스코드 분석 및
아두이노와 라이다센서 연결</t>
  </si>
  <si>
    <t>휴가</t>
  </si>
  <si>
    <t>아두이노와 로드쉘 연결하는 소스코드 분석 및
아두이노와 로드쉘 연결</t>
  </si>
  <si>
    <t>IOT 통신으로 아두이노 연결 방법 및 연결</t>
  </si>
  <si>
    <t>라이다 카메라 센서값 라즈비안과 DB를 연결 시키는 방안 구상 및</t>
  </si>
  <si>
    <t>팀원들 진행사항과 합치는 과정</t>
  </si>
  <si>
    <t>마지막 Test 및 발표준비</t>
  </si>
  <si>
    <t>발표준비</t>
  </si>
  <si>
    <t>HW,SW 아키텍쳐 정리, PPT 보안, 하드웨어 -&gt; ROS 분야 변경</t>
  </si>
  <si>
    <t>ROS 분야 기술 조사 및 스터디, 
ROS 개념과 하드 아키텍쳐 기반 ROS 공부</t>
  </si>
  <si>
    <t>ROS 설치 및 설정, GAzebo 실행확인</t>
  </si>
  <si>
    <t>ROS 조사 및 스터디, Gazebo 실행 오류 해결, 
Gazebo 관련 인강으로 공부</t>
  </si>
  <si>
    <t>( 세부적인 역할 분담으로 ) 
딥러닝과 OpenCV로 객체 추적
객체인식 부분도 하게되어 객체 인식 공부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</si>
</sst>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  <xf borderId="0" fillId="2" fontId="8" numFmtId="166" xfId="0" applyAlignment="1" applyFont="1" applyNumberFormat="1">
      <alignment horizontal="right" readingOrder="0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44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IFERROR(__xludf.DUMMYFUNCTION("MAX(FILTER(ROW(J4:J74),J4:J74&lt;&gt;""""))"),"#N/A")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FILTER(IF(I4:I74&lt;&gt;"""",1,),K4:K74&lt;&gt;"""") }"),"TaskNo")</f>
        <v>TaskNo</v>
      </c>
      <c r="B3" s="8" t="str">
        <f>IFERROR(__xludf.DUMMYFUNCTION("{""SubTaskNo"" ; FILTER(IF(J4:J74&lt;&gt;"""",1,),L4:L74&lt;&gt;"""") }"),"SubTaskNo")</f>
        <v>SubTaskNo</v>
      </c>
      <c r="C3" s="8" t="str">
        <f>IFERROR(__xludf.DUMMYFUNCTION("{""Sumif + Row"";filter(SUMIF(ROW(A4:A74),""&lt;=""&amp;ROW(A4:A74),A4:A74) , K4:K74 &lt;&gt; """")}"),"Sumif + Row")</f>
        <v>Sumif + Row</v>
      </c>
      <c r="D3" s="8" t="str">
        <f>IFERROR(__xludf.DUMMYFUNCTION("{""Sumif + Row"";filter(SUMIF(ROW(B4:B74),""&lt;=""&amp;ROW(B4:B74),B4:B74) , L4:L74 &lt;&gt; """")}"),"Sumif + Row")</f>
        <v>Sumif + Row</v>
      </c>
      <c r="E3" s="9" t="str">
        <f>IFERROR(__xludf.DUMMYFUNCTION("{""Substract"" ; FILTER(VLOOKUP(ROW(K4:K74),FILTER({ROW(A4:A74),D4:D74} , A4:A74=1),2),K4:K74&lt;&gt;"""") }"),"Substract")</f>
        <v>Substract</v>
      </c>
      <c r="F3" s="9" t="str">
        <f>IFERROR(__xludf.DUMMYFUNCTION("{""SubNo"" ; FILTER(IF(B4:B74="""","""",D4:D74-E4:E74),K4:K74&lt;&gt;"""") }"),"SubNo")</f>
        <v>SubNo</v>
      </c>
      <c r="G3" s="9" t="str">
        <f>IFERROR(__xludf.DUMMYFUNCTION("{""simple No"" ; ARRAYFORMULA(ROW(INDIRECT(""a1:a""&amp;MAX(FILTER(ROW(J4:J74),J4:J74&lt;&gt;"""")))))}"),"simple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TRANSPOSE((ROW(INDIRECT("a1:a"&amp;INT((max(K4:K74+L4:L74)-min(K4:K74))/L1)+2))-1)*L1+MIN(K4:K74)-1)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IFERROR(__xludf.DUMMYFUNCTION("Filter(--(K4:K74&lt;=M3:KN3)*--(K4:K74+L4:L74&gt;M3:KN3),K4:K74&lt;&gt;"""")"),0.0)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8</v>
      </c>
      <c r="J7" s="17"/>
      <c r="K7" s="18">
        <v>44762.0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IFERROR(__xludf.DUMMYFUNCTION("""COMPUTED_VALUE"""),1.0)</f>
        <v>1</v>
      </c>
      <c r="V7" s="20">
        <f>IFERROR(__xludf.DUMMYFUNCTION("""COMPUTED_VALUE"""),1.0)</f>
        <v>1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9</v>
      </c>
      <c r="J8" s="17"/>
      <c r="K8" s="18">
        <v>44767.0</v>
      </c>
      <c r="L8" s="19">
        <v>5.0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IFERROR(__xludf.DUMMYFUNCTION("""COMPUTED_VALUE"""),1.0)</f>
        <v>1</v>
      </c>
      <c r="Z8" s="20">
        <f>IFERROR(__xludf.DUMMYFUNCTION("""COMPUTED_VALUE"""),1.0)</f>
        <v>1</v>
      </c>
      <c r="AA8" s="20">
        <f>IFERROR(__xludf.DUMMYFUNCTION("""COMPUTED_VALUE"""),1.0)</f>
        <v>1</v>
      </c>
      <c r="AB8" s="20">
        <f>IFERROR(__xludf.DUMMYFUNCTION("""COMPUTED_VALUE"""),1.0)</f>
        <v>1</v>
      </c>
      <c r="AC8" s="20">
        <f>IFERROR(__xludf.DUMMYFUNCTION("""COMPUTED_VALUE"""),1.0)</f>
        <v>1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44774.0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IFERROR(__xludf.DUMMYFUNCTION("""COMPUTED_VALUE"""),1.0)</f>
        <v>1</v>
      </c>
      <c r="AG9" s="20">
        <f>IFERROR(__xludf.DUMMYFUNCTION("""COMPUTED_VALUE"""),1.0)</f>
        <v>1</v>
      </c>
      <c r="AH9" s="20">
        <f>IFERROR(__xludf.DUMMYFUNCTION("""COMPUTED_VALUE"""),1.0)</f>
        <v>1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44777.0</v>
      </c>
      <c r="L10" s="19">
        <v>9.0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IFERROR(__xludf.DUMMYFUNCTION("""COMPUTED_VALUE"""),1.0)</f>
        <v>1</v>
      </c>
      <c r="AJ10" s="20">
        <f>IFERROR(__xludf.DUMMYFUNCTION("""COMPUTED_VALUE"""),1.0)</f>
        <v>1</v>
      </c>
      <c r="AK10" s="20">
        <f>IFERROR(__xludf.DUMMYFUNCTION("""COMPUTED_VALUE"""),1.0)</f>
        <v>1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12</v>
      </c>
      <c r="J11" s="17"/>
      <c r="K11" s="18">
        <v>44788.0</v>
      </c>
      <c r="L11" s="19">
        <v>7.0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IFERROR(__xludf.DUMMYFUNCTION("""COMPUTED_VALUE"""),1.0)</f>
        <v>1</v>
      </c>
      <c r="AV11" s="20">
        <f>IFERROR(__xludf.DUMMYFUNCTION("""COMPUTED_VALUE"""),1.0)</f>
        <v>1</v>
      </c>
      <c r="AW11" s="20">
        <f>IFERROR(__xludf.DUMMYFUNCTION("""COMPUTED_VALUE"""),1.0)</f>
        <v>1</v>
      </c>
      <c r="AX11" s="20">
        <f>IFERROR(__xludf.DUMMYFUNCTION("""COMPUTED_VALUE"""),1.0)</f>
        <v>1</v>
      </c>
      <c r="AY11" s="20">
        <f>IFERROR(__xludf.DUMMYFUNCTION("""COMPUTED_VALUE"""),1.0)</f>
        <v>1</v>
      </c>
      <c r="AZ11" s="20">
        <f>IFERROR(__xludf.DUMMYFUNCTION("""COMPUTED_VALUE"""),1.0)</f>
        <v>1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21"/>
      <c r="I12" s="22" t="s">
        <v>13</v>
      </c>
      <c r="J12" s="17"/>
      <c r="K12" s="18">
        <v>44797.0</v>
      </c>
      <c r="L12" s="19">
        <v>6.0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IFERROR(__xludf.DUMMYFUNCTION("""COMPUTED_VALUE"""),1.0)</f>
        <v>1</v>
      </c>
      <c r="BH12" s="20">
        <f>IFERROR(__xludf.DUMMYFUNCTION("""COMPUTED_VALUE"""),1.0)</f>
        <v>1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44803.0</v>
      </c>
      <c r="L13" s="19">
        <v>4.0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22" t="s">
        <v>15</v>
      </c>
      <c r="J14" s="17"/>
      <c r="K14" s="18">
        <v>44809.0</v>
      </c>
      <c r="L14" s="19">
        <v>3.0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IFERROR(__xludf.DUMMYFUNCTION("""COMPUTED_VALUE"""),1.0)</f>
        <v>1</v>
      </c>
      <c r="BP14" s="20">
        <f>IFERROR(__xludf.DUMMYFUNCTION("""COMPUTED_VALUE"""),1.0)</f>
        <v>1</v>
      </c>
      <c r="BQ14" s="20">
        <f>IFERROR(__xludf.DUMMYFUNCTION("""COMPUTED_VALUE"""),1.0)</f>
        <v>1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44812.0</v>
      </c>
      <c r="L15" s="19">
        <v>1.0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IFERROR(__xludf.DUMMYFUNCTION("""COMPUTED_VALUE"""),1.0)</f>
        <v>1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/>
      <c r="B16" s="14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4"/>
      <c r="F20" s="14"/>
      <c r="G20" s="14"/>
      <c r="H20" s="15"/>
      <c r="I20" s="16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5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16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16"/>
      <c r="J63" s="27"/>
      <c r="K63" s="18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</sheetData>
  <conditionalFormatting sqref="M4:KN74">
    <cfRule type="cellIs" dxfId="0" priority="1" operator="equal">
      <formula>0</formula>
    </cfRule>
  </conditionalFormatting>
  <conditionalFormatting sqref="M4:KN74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42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IFERROR(__xludf.DUMMYFUNCTION("MAX(FILTER(ROW(J4:J77),J4:J77&lt;&gt;""""))"),"#N/A")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FILTER(IF(I4:I77&lt;&gt;"""",1,),K4:K77&lt;&gt;"""") }"),"TaskNo")</f>
        <v>TaskNo</v>
      </c>
      <c r="B3" s="8" t="str">
        <f>IFERROR(__xludf.DUMMYFUNCTION("{""SubTaskNo"" ; FILTER(IF(J4:J77&lt;&gt;"""",1,),L4:L77&lt;&gt;"""") }"),"SubTaskNo")</f>
        <v>SubTaskNo</v>
      </c>
      <c r="C3" s="8" t="str">
        <f>IFERROR(__xludf.DUMMYFUNCTION("{""Sumif + Row"";filter(SUMIF(ROW(A4:A77),""&lt;=""&amp;ROW(A4:A77),A4:A77) , K4:K77 &lt;&gt; """")}"),"Sumif + Row")</f>
        <v>Sumif + Row</v>
      </c>
      <c r="D3" s="8" t="str">
        <f>IFERROR(__xludf.DUMMYFUNCTION("{""Sumif + Row"";filter(SUMIF(ROW(B4:B77),""&lt;=""&amp;ROW(B4:B77),B4:B77) , L4:L77 &lt;&gt; """")}"),"Sumif + Row")</f>
        <v>Sumif + Row</v>
      </c>
      <c r="E3" s="9" t="str">
        <f>IFERROR(__xludf.DUMMYFUNCTION("{""Substract"" ; FILTER(VLOOKUP(ROW(K4:K77),FILTER({ROW(A4:A77),D4:D77} , A4:A77=1),2),K4:K77&lt;&gt;"""") }"),"Substract")</f>
        <v>Substract</v>
      </c>
      <c r="F3" s="9" t="str">
        <f>IFERROR(__xludf.DUMMYFUNCTION("{""SubNo"" ; FILTER(IF(B4:B77="""","""",D4:D77-E4:E77),K4:K77&lt;&gt;"""") }"),"SubNo")</f>
        <v>SubNo</v>
      </c>
      <c r="G3" s="9" t="str">
        <f>IFERROR(__xludf.DUMMYFUNCTION("{""simple No"" ; ARRAYFORMULA(ROW(INDIRECT(""a1:a""&amp;MAX(FILTER(ROW(J4:J77),J4:J77&lt;&gt;"""")))))}"),"simple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AA3">TRANSPOSE((ROW(INDIRECT("a1:a"&amp;INT((max(K4:K77+L4:L77)-min(K4:K77))/L1)+2))-1)*L1+MIN(K4:K77)-1)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IFERROR(__xludf.DUMMYFUNCTION("Filter(--(K4:K77&lt;=M3:KN3)*--(K4:K77+L4:L77&gt;M3:KN3),K4:K77&lt;&gt;"""")"),0.0)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17</v>
      </c>
      <c r="J7" s="17"/>
      <c r="K7" s="18">
        <v>44762.0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18</v>
      </c>
      <c r="J8" s="17"/>
      <c r="K8" s="18">
        <v>44763.0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IFERROR(__xludf.DUMMYFUNCTION("""COMPUTED_VALUE"""),1.0)</f>
        <v>1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19</v>
      </c>
      <c r="J9" s="17"/>
      <c r="K9" s="28">
        <v>44764.0</v>
      </c>
      <c r="L9" s="19">
        <v>1.0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IFERROR(__xludf.DUMMYFUNCTION("""COMPUTED_VALUE"""),1.0)</f>
        <v>1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20</v>
      </c>
      <c r="J10" s="17"/>
      <c r="K10" s="28">
        <v>44767.0</v>
      </c>
      <c r="L10" s="19">
        <v>1.0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21</v>
      </c>
      <c r="J11" s="17"/>
      <c r="K11" s="28">
        <v>44768.0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IFERROR(__xludf.DUMMYFUNCTION("""COMPUTED_VALUE"""),1.0)</f>
        <v>1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E13" s="15"/>
      <c r="F13" s="15"/>
      <c r="G13" s="15"/>
      <c r="H13" s="15"/>
      <c r="I13" s="16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16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5"/>
      <c r="F15" s="15"/>
      <c r="G15" s="15"/>
      <c r="H15" s="21"/>
      <c r="I15" s="22"/>
      <c r="J15" s="17"/>
      <c r="K15" s="18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</row>
    <row r="16">
      <c r="A16" s="14"/>
      <c r="B16" s="14"/>
      <c r="C16" s="14"/>
      <c r="D16" s="14"/>
      <c r="E16" s="15"/>
      <c r="F16" s="15"/>
      <c r="G16" s="15"/>
      <c r="H16" s="15"/>
      <c r="I16" s="22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22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16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16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5"/>
      <c r="F20" s="15"/>
      <c r="G20" s="15"/>
      <c r="H20" s="15"/>
      <c r="I20" s="16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5"/>
      <c r="F22" s="15"/>
      <c r="G22" s="15"/>
      <c r="H22" s="15"/>
      <c r="I22" s="23"/>
      <c r="J22" s="17"/>
      <c r="K22" s="18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</row>
    <row r="23">
      <c r="A23" s="14"/>
      <c r="B23" s="14"/>
      <c r="C23" s="14"/>
      <c r="D23" s="14"/>
      <c r="E23" s="14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5"/>
      <c r="I25" s="23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5"/>
      <c r="F26" s="14"/>
      <c r="G26" s="14"/>
      <c r="H26" s="15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18"/>
      <c r="L29" s="1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16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16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1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16"/>
      <c r="J66" s="27"/>
      <c r="K66" s="18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1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  <row r="77">
      <c r="A77" s="14"/>
      <c r="B77" s="14"/>
      <c r="C77" s="14"/>
      <c r="D77" s="14"/>
      <c r="E77" s="14"/>
      <c r="F77" s="14"/>
      <c r="G77" s="14"/>
      <c r="H77" s="14"/>
      <c r="I77" s="23"/>
      <c r="J77" s="27"/>
      <c r="K77" s="25"/>
      <c r="L77" s="26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4"/>
      <c r="JV77" s="24"/>
      <c r="JW77" s="24"/>
      <c r="JX77" s="24"/>
      <c r="JY77" s="24"/>
      <c r="JZ77" s="24"/>
      <c r="KA77" s="24"/>
      <c r="KB77" s="24"/>
      <c r="KC77" s="24"/>
      <c r="KD77" s="24"/>
      <c r="KE77" s="24"/>
      <c r="KF77" s="24"/>
      <c r="KG77" s="24"/>
      <c r="KH77" s="24"/>
      <c r="KI77" s="24"/>
      <c r="KJ77" s="24"/>
      <c r="KK77" s="24"/>
      <c r="KL77" s="24"/>
      <c r="KM77" s="24"/>
      <c r="KN77" s="24"/>
    </row>
  </sheetData>
  <conditionalFormatting sqref="M4:KN77">
    <cfRule type="cellIs" dxfId="0" priority="1" operator="equal">
      <formula>0</formula>
    </cfRule>
  </conditionalFormatting>
  <conditionalFormatting sqref="M4:KN77">
    <cfRule type="notContainsBlanks" dxfId="1" priority="2">
      <formula>LEN(TRIM(M4))&gt;0</formula>
    </cfRule>
  </conditionalFormatting>
  <drawing r:id="rId1"/>
</worksheet>
</file>