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K\Documents\MUAFIK\05-LAP BULANAN\"/>
    </mc:Choice>
  </mc:AlternateContent>
  <xr:revisionPtr revIDLastSave="0" documentId="13_ncr:1_{3459DB26-F7DA-4BB2-A1BC-A5358CC4EC01}" xr6:coauthVersionLast="40" xr6:coauthVersionMax="40" xr10:uidLastSave="{00000000-0000-0000-0000-000000000000}"/>
  <bookViews>
    <workbookView xWindow="120" yWindow="75" windowWidth="18975" windowHeight="10935" xr2:uid="{00000000-000D-0000-FFFF-FFFF00000000}"/>
  </bookViews>
  <sheets>
    <sheet name="2018" sheetId="1" r:id="rId1"/>
    <sheet name="2017" sheetId="2" r:id="rId2"/>
    <sheet name="Rata-rata" sheetId="3" r:id="rId3"/>
  </sheets>
  <calcPr calcId="181029"/>
</workbook>
</file>

<file path=xl/calcChain.xml><?xml version="1.0" encoding="utf-8"?>
<calcChain xmlns="http://schemas.openxmlformats.org/spreadsheetml/2006/main">
  <c r="B5" i="3" l="1"/>
  <c r="D58" i="1"/>
  <c r="D5" i="3" s="1"/>
  <c r="C58" i="1"/>
  <c r="C5" i="3" s="1"/>
  <c r="B58" i="1"/>
  <c r="Z56" i="1"/>
  <c r="X56" i="1"/>
  <c r="Y56" i="1" s="1"/>
  <c r="U56" i="1"/>
  <c r="T56" i="1"/>
  <c r="S56" i="1"/>
  <c r="Q56" i="1"/>
  <c r="L56" i="1"/>
  <c r="K56" i="1"/>
  <c r="I56" i="1"/>
  <c r="F56" i="1"/>
  <c r="E56" i="1"/>
  <c r="AA55" i="1"/>
  <c r="AB55" i="1" s="1"/>
  <c r="Y55" i="1"/>
  <c r="V55" i="1"/>
  <c r="W55" i="1" s="1"/>
  <c r="AC55" i="1" s="1"/>
  <c r="R55" i="1"/>
  <c r="M55" i="1"/>
  <c r="N55" i="1" s="1"/>
  <c r="J55" i="1"/>
  <c r="G55" i="1"/>
  <c r="O55" i="1" s="1"/>
  <c r="P55" i="1" s="1"/>
  <c r="AB54" i="1"/>
  <c r="AA54" i="1"/>
  <c r="Y54" i="1"/>
  <c r="V54" i="1"/>
  <c r="W54" i="1" s="1"/>
  <c r="AC54" i="1" s="1"/>
  <c r="R54" i="1"/>
  <c r="M54" i="1"/>
  <c r="N54" i="1" s="1"/>
  <c r="J54" i="1"/>
  <c r="G54" i="1"/>
  <c r="AA53" i="1"/>
  <c r="AB53" i="1" s="1"/>
  <c r="Y53" i="1"/>
  <c r="V53" i="1"/>
  <c r="W53" i="1" s="1"/>
  <c r="R53" i="1"/>
  <c r="M53" i="1"/>
  <c r="N53" i="1" s="1"/>
  <c r="J53" i="1"/>
  <c r="G53" i="1"/>
  <c r="AA52" i="1"/>
  <c r="AB52" i="1" s="1"/>
  <c r="Y52" i="1"/>
  <c r="V52" i="1"/>
  <c r="W52" i="1" s="1"/>
  <c r="R52" i="1"/>
  <c r="M52" i="1"/>
  <c r="N52" i="1" s="1"/>
  <c r="J52" i="1"/>
  <c r="G52" i="1"/>
  <c r="AA51" i="1"/>
  <c r="AB51" i="1" s="1"/>
  <c r="Y51" i="1"/>
  <c r="V51" i="1"/>
  <c r="W51" i="1" s="1"/>
  <c r="R51" i="1"/>
  <c r="M51" i="1"/>
  <c r="N51" i="1" s="1"/>
  <c r="J51" i="1"/>
  <c r="G51" i="1"/>
  <c r="AA50" i="1"/>
  <c r="AB50" i="1" s="1"/>
  <c r="Y50" i="1"/>
  <c r="V50" i="1"/>
  <c r="W50" i="1" s="1"/>
  <c r="R50" i="1"/>
  <c r="M50" i="1"/>
  <c r="N50" i="1" s="1"/>
  <c r="J50" i="1"/>
  <c r="H50" i="1"/>
  <c r="G50" i="1"/>
  <c r="AA49" i="1"/>
  <c r="AB49" i="1" s="1"/>
  <c r="Y49" i="1"/>
  <c r="V49" i="1"/>
  <c r="W49" i="1" s="1"/>
  <c r="AC49" i="1" s="1"/>
  <c r="R49" i="1"/>
  <c r="M49" i="1"/>
  <c r="N49" i="1" s="1"/>
  <c r="J49" i="1"/>
  <c r="G49" i="1"/>
  <c r="O49" i="1" s="1"/>
  <c r="P49" i="1" s="1"/>
  <c r="AA48" i="1"/>
  <c r="AB48" i="1" s="1"/>
  <c r="Y48" i="1"/>
  <c r="V48" i="1"/>
  <c r="W48" i="1" s="1"/>
  <c r="R48" i="1"/>
  <c r="M48" i="1"/>
  <c r="N48" i="1" s="1"/>
  <c r="J48" i="1"/>
  <c r="G48" i="1"/>
  <c r="O48" i="1" s="1"/>
  <c r="P48" i="1" s="1"/>
  <c r="AA47" i="1"/>
  <c r="AB47" i="1" s="1"/>
  <c r="Y47" i="1"/>
  <c r="V47" i="1"/>
  <c r="W47" i="1" s="1"/>
  <c r="R47" i="1"/>
  <c r="M47" i="1"/>
  <c r="N47" i="1" s="1"/>
  <c r="J47" i="1"/>
  <c r="G47" i="1"/>
  <c r="AA46" i="1"/>
  <c r="AB46" i="1" s="1"/>
  <c r="Y46" i="1"/>
  <c r="V46" i="1"/>
  <c r="W46" i="1" s="1"/>
  <c r="R46" i="1"/>
  <c r="M46" i="1"/>
  <c r="N46" i="1" s="1"/>
  <c r="J46" i="1"/>
  <c r="G46" i="1"/>
  <c r="AA45" i="1"/>
  <c r="AB45" i="1" s="1"/>
  <c r="Y45" i="1"/>
  <c r="V45" i="1"/>
  <c r="W45" i="1" s="1"/>
  <c r="R45" i="1"/>
  <c r="M45" i="1"/>
  <c r="N45" i="1" s="1"/>
  <c r="J45" i="1"/>
  <c r="G45" i="1"/>
  <c r="AB44" i="1"/>
  <c r="AA44" i="1"/>
  <c r="Y44" i="1"/>
  <c r="V44" i="1"/>
  <c r="R44" i="1"/>
  <c r="M44" i="1"/>
  <c r="J44" i="1"/>
  <c r="G44" i="1"/>
  <c r="D18" i="2"/>
  <c r="D6" i="3" s="1"/>
  <c r="C18" i="2"/>
  <c r="C6" i="3" s="1"/>
  <c r="B18" i="2"/>
  <c r="B6" i="3" s="1"/>
  <c r="O46" i="1" l="1"/>
  <c r="P46" i="1" s="1"/>
  <c r="O52" i="1"/>
  <c r="P52" i="1" s="1"/>
  <c r="O50" i="1"/>
  <c r="P50" i="1" s="1"/>
  <c r="B7" i="3"/>
  <c r="B8" i="3" s="1"/>
  <c r="C7" i="3"/>
  <c r="C8" i="3" s="1"/>
  <c r="D7" i="3"/>
  <c r="D8" i="3" s="1"/>
  <c r="AC46" i="1"/>
  <c r="M56" i="1"/>
  <c r="AC52" i="1"/>
  <c r="O47" i="1"/>
  <c r="P47" i="1" s="1"/>
  <c r="AC47" i="1"/>
  <c r="H48" i="1"/>
  <c r="O54" i="1"/>
  <c r="P54" i="1" s="1"/>
  <c r="O44" i="1"/>
  <c r="P44" i="1" s="1"/>
  <c r="V56" i="1"/>
  <c r="AC50" i="1"/>
  <c r="R56" i="1"/>
  <c r="AC48" i="1"/>
  <c r="H44" i="1"/>
  <c r="J56" i="1"/>
  <c r="O51" i="1"/>
  <c r="P51" i="1" s="1"/>
  <c r="H52" i="1"/>
  <c r="G56" i="1"/>
  <c r="N44" i="1"/>
  <c r="W44" i="1"/>
  <c r="AC44" i="1" s="1"/>
  <c r="O45" i="1"/>
  <c r="P45" i="1" s="1"/>
  <c r="H46" i="1"/>
  <c r="O53" i="1"/>
  <c r="P53" i="1" s="1"/>
  <c r="H54" i="1"/>
  <c r="AB56" i="1"/>
  <c r="AC51" i="1"/>
  <c r="AC45" i="1"/>
  <c r="AC53" i="1"/>
  <c r="H45" i="1"/>
  <c r="H47" i="1"/>
  <c r="H49" i="1"/>
  <c r="H51" i="1"/>
  <c r="H53" i="1"/>
  <c r="H55" i="1"/>
  <c r="AA56" i="1"/>
  <c r="R4" i="2"/>
  <c r="R15" i="2"/>
  <c r="R14" i="2"/>
  <c r="R13" i="2"/>
  <c r="R12" i="2"/>
  <c r="R11" i="2"/>
  <c r="R10" i="2"/>
  <c r="R9" i="2"/>
  <c r="R8" i="2"/>
  <c r="R7" i="2"/>
  <c r="R6" i="2"/>
  <c r="R5" i="2"/>
  <c r="N9" i="2"/>
  <c r="N8" i="2"/>
  <c r="J15" i="2"/>
  <c r="J14" i="2"/>
  <c r="J13" i="2"/>
  <c r="J12" i="2"/>
  <c r="J11" i="2"/>
  <c r="J10" i="2"/>
  <c r="J9" i="2"/>
  <c r="J8" i="2"/>
  <c r="J7" i="2"/>
  <c r="J6" i="2"/>
  <c r="J5" i="2"/>
  <c r="J4" i="2"/>
  <c r="H13" i="2"/>
  <c r="H12" i="2"/>
  <c r="W15" i="2"/>
  <c r="V15" i="2"/>
  <c r="V14" i="2"/>
  <c r="W14" i="2" s="1"/>
  <c r="AA15" i="2"/>
  <c r="AB15" i="2" s="1"/>
  <c r="AA14" i="2"/>
  <c r="AB14" i="2" s="1"/>
  <c r="Y15" i="2"/>
  <c r="Y14" i="2"/>
  <c r="AB5" i="2"/>
  <c r="AB8" i="2"/>
  <c r="AA5" i="2"/>
  <c r="AA6" i="2"/>
  <c r="AB6" i="2" s="1"/>
  <c r="AA7" i="2"/>
  <c r="AB7" i="2" s="1"/>
  <c r="AA8" i="2"/>
  <c r="AA9" i="2"/>
  <c r="AB9" i="2" s="1"/>
  <c r="AA10" i="2"/>
  <c r="AB10" i="2" s="1"/>
  <c r="Y5" i="2"/>
  <c r="Y6" i="2"/>
  <c r="Y7" i="2"/>
  <c r="Y8" i="2"/>
  <c r="Y9" i="2"/>
  <c r="Y10" i="2"/>
  <c r="V5" i="2"/>
  <c r="W5" i="2" s="1"/>
  <c r="V6" i="2"/>
  <c r="W6" i="2" s="1"/>
  <c r="V7" i="2"/>
  <c r="W7" i="2" s="1"/>
  <c r="V8" i="2"/>
  <c r="W8" i="2" s="1"/>
  <c r="AC8" i="2" s="1"/>
  <c r="V9" i="2"/>
  <c r="W9" i="2" s="1"/>
  <c r="V10" i="2"/>
  <c r="W10" i="2" s="1"/>
  <c r="AC10" i="2" s="1"/>
  <c r="M10" i="2"/>
  <c r="N10" i="2" s="1"/>
  <c r="M9" i="2"/>
  <c r="M8" i="2"/>
  <c r="M7" i="2"/>
  <c r="N7" i="2" s="1"/>
  <c r="M6" i="2"/>
  <c r="N6" i="2" s="1"/>
  <c r="M5" i="2"/>
  <c r="N5" i="2" s="1"/>
  <c r="G10" i="2"/>
  <c r="H10" i="2" s="1"/>
  <c r="G9" i="2"/>
  <c r="O9" i="2" s="1"/>
  <c r="P9" i="2" s="1"/>
  <c r="G8" i="2"/>
  <c r="G7" i="2"/>
  <c r="H7" i="2" s="1"/>
  <c r="G6" i="2"/>
  <c r="H6" i="2" s="1"/>
  <c r="G5" i="2"/>
  <c r="O5" i="2" s="1"/>
  <c r="P5" i="2" s="1"/>
  <c r="F16" i="2"/>
  <c r="AA11" i="2"/>
  <c r="AB11" i="2" s="1"/>
  <c r="Y11" i="2"/>
  <c r="V11" i="2"/>
  <c r="W11" i="2" s="1"/>
  <c r="AC11" i="2" s="1"/>
  <c r="M11" i="2"/>
  <c r="N11" i="2" s="1"/>
  <c r="G11" i="2"/>
  <c r="H11" i="2" s="1"/>
  <c r="Z16" i="2"/>
  <c r="X16" i="2"/>
  <c r="Y16" i="2" s="1"/>
  <c r="U16" i="2"/>
  <c r="S16" i="2"/>
  <c r="Q16" i="2"/>
  <c r="L16" i="2"/>
  <c r="K16" i="2"/>
  <c r="I16" i="2"/>
  <c r="E16" i="2"/>
  <c r="M15" i="2"/>
  <c r="N15" i="2" s="1"/>
  <c r="G15" i="2"/>
  <c r="M14" i="2"/>
  <c r="N14" i="2" s="1"/>
  <c r="G14" i="2"/>
  <c r="H14" i="2" s="1"/>
  <c r="AA13" i="2"/>
  <c r="AB13" i="2" s="1"/>
  <c r="AC13" i="2" s="1"/>
  <c r="Y13" i="2"/>
  <c r="V13" i="2"/>
  <c r="W13" i="2"/>
  <c r="M13" i="2"/>
  <c r="N13" i="2" s="1"/>
  <c r="G13" i="2"/>
  <c r="AA12" i="2"/>
  <c r="AB12" i="2" s="1"/>
  <c r="Y12" i="2"/>
  <c r="V12" i="2"/>
  <c r="W12" i="2" s="1"/>
  <c r="AC12" i="2" s="1"/>
  <c r="M12" i="2"/>
  <c r="N12" i="2" s="1"/>
  <c r="G12" i="2"/>
  <c r="AA4" i="2"/>
  <c r="AB4" i="2" s="1"/>
  <c r="Y4" i="2"/>
  <c r="V4" i="2"/>
  <c r="M4" i="2"/>
  <c r="N4" i="2" s="1"/>
  <c r="G4" i="2"/>
  <c r="O4" i="2" s="1"/>
  <c r="P4" i="2" s="1"/>
  <c r="O7" i="2" l="1"/>
  <c r="P7" i="2" s="1"/>
  <c r="O12" i="2"/>
  <c r="P12" i="2" s="1"/>
  <c r="AC9" i="2"/>
  <c r="AC5" i="2"/>
  <c r="H4" i="2"/>
  <c r="O8" i="2"/>
  <c r="P8" i="2" s="1"/>
  <c r="AC15" i="2"/>
  <c r="W56" i="1"/>
  <c r="P56" i="1"/>
  <c r="AC56" i="1"/>
  <c r="O56" i="1"/>
  <c r="R16" i="2"/>
  <c r="J16" i="2"/>
  <c r="AC7" i="2"/>
  <c r="AC6" i="2"/>
  <c r="AC14" i="2"/>
  <c r="H8" i="2"/>
  <c r="O10" i="2"/>
  <c r="P10" i="2" s="1"/>
  <c r="O6" i="2"/>
  <c r="P6" i="2" s="1"/>
  <c r="H5" i="2"/>
  <c r="H9" i="2"/>
  <c r="O13" i="2"/>
  <c r="P13" i="2" s="1"/>
  <c r="O15" i="2"/>
  <c r="P15" i="2" s="1"/>
  <c r="H15" i="2"/>
  <c r="V16" i="2"/>
  <c r="O11" i="2"/>
  <c r="P11" i="2" s="1"/>
  <c r="O14" i="2"/>
  <c r="P14" i="2" s="1"/>
  <c r="G16" i="2"/>
  <c r="AB16" i="2"/>
  <c r="M16" i="2"/>
  <c r="AA16" i="2"/>
  <c r="T16" i="2"/>
  <c r="W4" i="2"/>
  <c r="U8" i="1"/>
  <c r="U7" i="1"/>
  <c r="V7" i="1" s="1"/>
  <c r="U6" i="1"/>
  <c r="S8" i="1"/>
  <c r="S7" i="1"/>
  <c r="S6" i="1"/>
  <c r="T11" i="1"/>
  <c r="P8" i="1"/>
  <c r="P7" i="1"/>
  <c r="P6" i="1"/>
  <c r="Q6" i="1" s="1"/>
  <c r="N8" i="1"/>
  <c r="N11" i="1" s="1"/>
  <c r="V6" i="1"/>
  <c r="R11" i="1"/>
  <c r="S11" i="1" s="1"/>
  <c r="K11" i="1"/>
  <c r="J11" i="1"/>
  <c r="H11" i="1"/>
  <c r="G11" i="1"/>
  <c r="O11" i="1"/>
  <c r="M11" i="1"/>
  <c r="F11" i="1"/>
  <c r="E11" i="1"/>
  <c r="C11" i="1"/>
  <c r="B11" i="1"/>
  <c r="I10" i="1"/>
  <c r="P10" i="1"/>
  <c r="D10" i="1"/>
  <c r="I9" i="1"/>
  <c r="P9" i="1"/>
  <c r="D9" i="1"/>
  <c r="I8" i="1"/>
  <c r="D8" i="1"/>
  <c r="I7" i="1"/>
  <c r="I6" i="1"/>
  <c r="D7" i="1"/>
  <c r="D6" i="1"/>
  <c r="Q8" i="1" l="1"/>
  <c r="L7" i="1"/>
  <c r="P16" i="2"/>
  <c r="O16" i="2"/>
  <c r="AC4" i="2"/>
  <c r="AC16" i="2" s="1"/>
  <c r="W16" i="2"/>
  <c r="L6" i="1"/>
  <c r="P11" i="1"/>
  <c r="Q7" i="1"/>
  <c r="W7" i="1" s="1"/>
  <c r="L9" i="1"/>
  <c r="L10" i="1"/>
  <c r="V8" i="1"/>
  <c r="V11" i="1" s="1"/>
  <c r="U11" i="1"/>
  <c r="W6" i="1"/>
  <c r="L8" i="1"/>
  <c r="Q9" i="1"/>
  <c r="Q10" i="1"/>
  <c r="I11" i="1"/>
  <c r="D11" i="1"/>
  <c r="L11" i="1" l="1"/>
  <c r="W8" i="1"/>
  <c r="W11" i="1" s="1"/>
  <c r="Q11" i="1"/>
</calcChain>
</file>

<file path=xl/sharedStrings.xml><?xml version="1.0" encoding="utf-8"?>
<sst xmlns="http://schemas.openxmlformats.org/spreadsheetml/2006/main" count="181" uniqueCount="45">
  <si>
    <t>GRAFIK ABSENSI / KEHADIRAN KARYAWAN PLANT SITE</t>
  </si>
  <si>
    <t>PT POLYTAMA PROPINDO - AGUSTUS 2018</t>
  </si>
  <si>
    <t>DAILY</t>
  </si>
  <si>
    <t>SHIFT</t>
  </si>
  <si>
    <t>AGUSTUS</t>
  </si>
  <si>
    <t>SEPTEMBER</t>
  </si>
  <si>
    <t>Sakit</t>
  </si>
  <si>
    <t>R.Inap</t>
  </si>
  <si>
    <t>IMK</t>
  </si>
  <si>
    <t>Kehilangan Jam Kerja (KJK)</t>
  </si>
  <si>
    <t>Kehilangan Hari Kerja (KHK)</t>
  </si>
  <si>
    <t>%</t>
  </si>
  <si>
    <t>JML KHK</t>
  </si>
  <si>
    <t>OKTOBER</t>
  </si>
  <si>
    <t>NOVEMBER</t>
  </si>
  <si>
    <t>DESEMBER</t>
  </si>
  <si>
    <t>PC (menit)</t>
  </si>
  <si>
    <t>DT (menit)</t>
  </si>
  <si>
    <t>JAM</t>
  </si>
  <si>
    <t>TOTAL</t>
  </si>
  <si>
    <t>PC (jam)</t>
  </si>
  <si>
    <t>DT (jam)</t>
  </si>
  <si>
    <t>JANUARI</t>
  </si>
  <si>
    <t>FEBRUARI</t>
  </si>
  <si>
    <t>MARET</t>
  </si>
  <si>
    <t>APRIL</t>
  </si>
  <si>
    <t>MEI</t>
  </si>
  <si>
    <t>JUNI</t>
  </si>
  <si>
    <t>JULI</t>
  </si>
  <si>
    <t>JUMLAH</t>
  </si>
  <si>
    <t>KERJA</t>
  </si>
  <si>
    <t>HARI</t>
  </si>
  <si>
    <t>KARYAWAN</t>
  </si>
  <si>
    <t xml:space="preserve">
KHK</t>
  </si>
  <si>
    <t>KHK</t>
  </si>
  <si>
    <t>Rata-rata</t>
  </si>
  <si>
    <t>Rata-rata Tahun 2017</t>
  </si>
  <si>
    <t>Rata-rata Tahun 2018</t>
  </si>
  <si>
    <t>Jumlah Karyawan</t>
  </si>
  <si>
    <t>Jumlah Jam Kerja</t>
  </si>
  <si>
    <t>Jumlah Hari Kerja</t>
  </si>
  <si>
    <t>Kenaikan</t>
  </si>
  <si>
    <t>Prosentase</t>
  </si>
  <si>
    <t>Tahun 2018</t>
  </si>
  <si>
    <t>Tahun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</si>
</sst>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1" applyFont="1"/>
    <xf numFmtId="9" fontId="0" fillId="0" borderId="1" xfId="1" applyFont="1" applyBorder="1" applyAlignment="1">
      <alignment horizontal="center"/>
    </xf>
    <xf numFmtId="9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KEHILANGAN HARI KERJA KARYAWAN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93580306809271"/>
          <c:y val="0.11715328811200555"/>
          <c:w val="0.81568353371672231"/>
          <c:h val="0.5890066617456805"/>
        </c:manualLayout>
      </c:layout>
      <c:lineChart>
        <c:grouping val="stacked"/>
        <c:varyColors val="0"/>
        <c:ser>
          <c:idx val="0"/>
          <c:order val="0"/>
          <c:tx>
            <c:strRef>
              <c:f>'2018'!$A$6</c:f>
              <c:strCache>
                <c:ptCount val="1"/>
                <c:pt idx="0">
                  <c:v>AGUSTUS</c:v>
                </c:pt>
              </c:strCache>
            </c:strRef>
          </c:tx>
          <c:dLbls>
            <c:dLbl>
              <c:idx val="0"/>
              <c:layout>
                <c:manualLayout>
                  <c:x val="7.3394506016688059E-3"/>
                  <c:y val="0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A-4950-9592-8F09CE7CA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'2018'!$B$4:$M$5</c:f>
              <c:multiLvlStrCache>
                <c:ptCount val="11"/>
                <c:lvl>
                  <c:pt idx="0">
                    <c:v>Sakit</c:v>
                  </c:pt>
                  <c:pt idx="1">
                    <c:v>R.Inap</c:v>
                  </c:pt>
                  <c:pt idx="2">
                    <c:v>JML KHK</c:v>
                  </c:pt>
                  <c:pt idx="3">
                    <c:v>IMK</c:v>
                  </c:pt>
                  <c:pt idx="4">
                    <c:v>%</c:v>
                  </c:pt>
                  <c:pt idx="5">
                    <c:v>Sakit</c:v>
                  </c:pt>
                  <c:pt idx="6">
                    <c:v>R.Inap</c:v>
                  </c:pt>
                  <c:pt idx="7">
                    <c:v>JML KHK</c:v>
                  </c:pt>
                  <c:pt idx="8">
                    <c:v>IMK</c:v>
                  </c:pt>
                  <c:pt idx="9">
                    <c:v>%</c:v>
                  </c:pt>
                </c:lvl>
                <c:lvl>
                  <c:pt idx="0">
                    <c:v>DAILY</c:v>
                  </c:pt>
                  <c:pt idx="5">
                    <c:v>SHIFT</c:v>
                  </c:pt>
                  <c:pt idx="10">
                    <c:v>TOTAL</c:v>
                  </c:pt>
                </c:lvl>
              </c:multiLvlStrCache>
            </c:multiLvlStrRef>
          </c:cat>
          <c:val>
            <c:numRef>
              <c:f>'2018'!$B$6:$M$6</c:f>
              <c:numCache>
                <c:formatCode>General</c:formatCode>
                <c:ptCount val="11"/>
                <c:pt idx="0">
                  <c:v>32</c:v>
                </c:pt>
                <c:pt idx="1">
                  <c:v>4</c:v>
                </c:pt>
                <c:pt idx="2">
                  <c:v>36</c:v>
                </c:pt>
                <c:pt idx="3">
                  <c:v>124</c:v>
                </c:pt>
                <c:pt idx="5">
                  <c:v>54</c:v>
                </c:pt>
                <c:pt idx="6">
                  <c:v>4</c:v>
                </c:pt>
                <c:pt idx="7">
                  <c:v>58</c:v>
                </c:pt>
                <c:pt idx="8">
                  <c:v>50</c:v>
                </c:pt>
                <c:pt idx="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A-4950-9592-8F09CE7CAB6A}"/>
            </c:ext>
          </c:extLst>
        </c:ser>
        <c:ser>
          <c:idx val="1"/>
          <c:order val="1"/>
          <c:tx>
            <c:strRef>
              <c:f>'2018'!$A$7</c:f>
              <c:strCache>
                <c:ptCount val="1"/>
                <c:pt idx="0">
                  <c:v>SEPTEMBER</c:v>
                </c:pt>
              </c:strCache>
            </c:strRef>
          </c:tx>
          <c:dLbls>
            <c:dLbl>
              <c:idx val="0"/>
              <c:layout>
                <c:manualLayout>
                  <c:x val="7.3393952740754718E-3"/>
                  <c:y val="-8.3526676030715955E-3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A-4950-9592-8F09CE7CA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'2018'!$B$4:$M$5</c:f>
              <c:multiLvlStrCache>
                <c:ptCount val="11"/>
                <c:lvl>
                  <c:pt idx="0">
                    <c:v>Sakit</c:v>
                  </c:pt>
                  <c:pt idx="1">
                    <c:v>R.Inap</c:v>
                  </c:pt>
                  <c:pt idx="2">
                    <c:v>JML KHK</c:v>
                  </c:pt>
                  <c:pt idx="3">
                    <c:v>IMK</c:v>
                  </c:pt>
                  <c:pt idx="4">
                    <c:v>%</c:v>
                  </c:pt>
                  <c:pt idx="5">
                    <c:v>Sakit</c:v>
                  </c:pt>
                  <c:pt idx="6">
                    <c:v>R.Inap</c:v>
                  </c:pt>
                  <c:pt idx="7">
                    <c:v>JML KHK</c:v>
                  </c:pt>
                  <c:pt idx="8">
                    <c:v>IMK</c:v>
                  </c:pt>
                  <c:pt idx="9">
                    <c:v>%</c:v>
                  </c:pt>
                </c:lvl>
                <c:lvl>
                  <c:pt idx="0">
                    <c:v>DAILY</c:v>
                  </c:pt>
                  <c:pt idx="5">
                    <c:v>SHIFT</c:v>
                  </c:pt>
                  <c:pt idx="10">
                    <c:v>TOTAL</c:v>
                  </c:pt>
                </c:lvl>
              </c:multiLvlStrCache>
            </c:multiLvlStrRef>
          </c:cat>
          <c:val>
            <c:numRef>
              <c:f>'2018'!$B$7:$M$7</c:f>
              <c:numCache>
                <c:formatCode>General</c:formatCode>
                <c:ptCount val="11"/>
                <c:pt idx="0">
                  <c:v>20</c:v>
                </c:pt>
                <c:pt idx="1">
                  <c:v>0</c:v>
                </c:pt>
                <c:pt idx="2">
                  <c:v>20</c:v>
                </c:pt>
                <c:pt idx="3">
                  <c:v>156</c:v>
                </c:pt>
                <c:pt idx="5">
                  <c:v>68</c:v>
                </c:pt>
                <c:pt idx="6">
                  <c:v>1</c:v>
                </c:pt>
                <c:pt idx="7">
                  <c:v>69</c:v>
                </c:pt>
                <c:pt idx="8">
                  <c:v>354</c:v>
                </c:pt>
                <c:pt idx="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A-4950-9592-8F09CE7CAB6A}"/>
            </c:ext>
          </c:extLst>
        </c:ser>
        <c:ser>
          <c:idx val="2"/>
          <c:order val="2"/>
          <c:tx>
            <c:strRef>
              <c:f>'2018'!$A$8</c:f>
              <c:strCache>
                <c:ptCount val="1"/>
                <c:pt idx="0">
                  <c:v>OKTOBER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'2018'!$B$4:$M$5</c:f>
              <c:multiLvlStrCache>
                <c:ptCount val="11"/>
                <c:lvl>
                  <c:pt idx="0">
                    <c:v>Sakit</c:v>
                  </c:pt>
                  <c:pt idx="1">
                    <c:v>R.Inap</c:v>
                  </c:pt>
                  <c:pt idx="2">
                    <c:v>JML KHK</c:v>
                  </c:pt>
                  <c:pt idx="3">
                    <c:v>IMK</c:v>
                  </c:pt>
                  <c:pt idx="4">
                    <c:v>%</c:v>
                  </c:pt>
                  <c:pt idx="5">
                    <c:v>Sakit</c:v>
                  </c:pt>
                  <c:pt idx="6">
                    <c:v>R.Inap</c:v>
                  </c:pt>
                  <c:pt idx="7">
                    <c:v>JML KHK</c:v>
                  </c:pt>
                  <c:pt idx="8">
                    <c:v>IMK</c:v>
                  </c:pt>
                  <c:pt idx="9">
                    <c:v>%</c:v>
                  </c:pt>
                </c:lvl>
                <c:lvl>
                  <c:pt idx="0">
                    <c:v>DAILY</c:v>
                  </c:pt>
                  <c:pt idx="5">
                    <c:v>SHIFT</c:v>
                  </c:pt>
                  <c:pt idx="10">
                    <c:v>TOTAL</c:v>
                  </c:pt>
                </c:lvl>
              </c:multiLvlStrCache>
            </c:multiLvlStrRef>
          </c:cat>
          <c:val>
            <c:numRef>
              <c:f>'2018'!$B$8:$M$8</c:f>
              <c:numCache>
                <c:formatCode>General</c:formatCode>
                <c:ptCount val="11"/>
                <c:pt idx="0">
                  <c:v>36</c:v>
                </c:pt>
                <c:pt idx="1">
                  <c:v>6</c:v>
                </c:pt>
                <c:pt idx="2">
                  <c:v>42</c:v>
                </c:pt>
                <c:pt idx="3">
                  <c:v>98</c:v>
                </c:pt>
                <c:pt idx="5">
                  <c:v>56</c:v>
                </c:pt>
                <c:pt idx="6">
                  <c:v>4</c:v>
                </c:pt>
                <c:pt idx="7">
                  <c:v>60</c:v>
                </c:pt>
                <c:pt idx="8">
                  <c:v>148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A-4950-9592-8F09CE7CAB6A}"/>
            </c:ext>
          </c:extLst>
        </c:ser>
        <c:ser>
          <c:idx val="3"/>
          <c:order val="3"/>
          <c:tx>
            <c:strRef>
              <c:f>'2018'!$A$9</c:f>
              <c:strCache>
                <c:ptCount val="1"/>
                <c:pt idx="0">
                  <c:v>NOVEMBER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'2018'!$B$4:$M$5</c:f>
              <c:multiLvlStrCache>
                <c:ptCount val="11"/>
                <c:lvl>
                  <c:pt idx="0">
                    <c:v>Sakit</c:v>
                  </c:pt>
                  <c:pt idx="1">
                    <c:v>R.Inap</c:v>
                  </c:pt>
                  <c:pt idx="2">
                    <c:v>JML KHK</c:v>
                  </c:pt>
                  <c:pt idx="3">
                    <c:v>IMK</c:v>
                  </c:pt>
                  <c:pt idx="4">
                    <c:v>%</c:v>
                  </c:pt>
                  <c:pt idx="5">
                    <c:v>Sakit</c:v>
                  </c:pt>
                  <c:pt idx="6">
                    <c:v>R.Inap</c:v>
                  </c:pt>
                  <c:pt idx="7">
                    <c:v>JML KHK</c:v>
                  </c:pt>
                  <c:pt idx="8">
                    <c:v>IMK</c:v>
                  </c:pt>
                  <c:pt idx="9">
                    <c:v>%</c:v>
                  </c:pt>
                </c:lvl>
                <c:lvl>
                  <c:pt idx="0">
                    <c:v>DAILY</c:v>
                  </c:pt>
                  <c:pt idx="5">
                    <c:v>SHIFT</c:v>
                  </c:pt>
                  <c:pt idx="10">
                    <c:v>TOTAL</c:v>
                  </c:pt>
                </c:lvl>
              </c:multiLvlStrCache>
            </c:multiLvlStrRef>
          </c:cat>
          <c:val>
            <c:numRef>
              <c:f>'2018'!$B$9:$M$9</c:f>
              <c:numCache>
                <c:formatCode>General</c:formatCode>
                <c:ptCount val="11"/>
                <c:pt idx="0">
                  <c:v>36</c:v>
                </c:pt>
                <c:pt idx="1">
                  <c:v>10</c:v>
                </c:pt>
                <c:pt idx="2">
                  <c:v>46</c:v>
                </c:pt>
                <c:pt idx="3">
                  <c:v>99</c:v>
                </c:pt>
                <c:pt idx="5">
                  <c:v>46</c:v>
                </c:pt>
                <c:pt idx="6">
                  <c:v>6</c:v>
                </c:pt>
                <c:pt idx="7">
                  <c:v>52</c:v>
                </c:pt>
                <c:pt idx="8">
                  <c:v>139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A-4950-9592-8F09CE7CAB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92544"/>
        <c:axId val="68894080"/>
      </c:lineChart>
      <c:catAx>
        <c:axId val="6889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8894080"/>
        <c:crosses val="autoZero"/>
        <c:auto val="1"/>
        <c:lblAlgn val="ctr"/>
        <c:lblOffset val="100"/>
        <c:noMultiLvlLbl val="0"/>
      </c:catAx>
      <c:valAx>
        <c:axId val="6889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HARI</a:t>
                </a:r>
                <a:r>
                  <a:rPr lang="en-US" baseline="0"/>
                  <a:t> KERJA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475905300542178E-2"/>
              <c:y val="0.3869882977153815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88925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id-ID"/>
          </a:p>
        </c:txPr>
      </c:dTable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KEHILANGAN JAM KERJA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'2018'!$A$9</c:f>
              <c:strCache>
                <c:ptCount val="1"/>
                <c:pt idx="0">
                  <c:v>NOVEMBER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'2018'!$N$4:$W$5</c:f>
              <c:multiLvlStrCache>
                <c:ptCount val="7"/>
                <c:lvl>
                  <c:pt idx="0">
                    <c:v>PC (jam)</c:v>
                  </c:pt>
                  <c:pt idx="1">
                    <c:v>DT (jam)</c:v>
                  </c:pt>
                  <c:pt idx="2">
                    <c:v>JAM</c:v>
                  </c:pt>
                  <c:pt idx="3">
                    <c:v>PC (jam)</c:v>
                  </c:pt>
                  <c:pt idx="4">
                    <c:v>DT (jam)</c:v>
                  </c:pt>
                  <c:pt idx="5">
                    <c:v>JAM</c:v>
                  </c:pt>
                  <c:pt idx="6">
                    <c:v>TOTAL</c:v>
                  </c:pt>
                </c:lvl>
                <c:lvl>
                  <c:pt idx="0">
                    <c:v>DAILY</c:v>
                  </c:pt>
                  <c:pt idx="3">
                    <c:v>SHIFT</c:v>
                  </c:pt>
                  <c:pt idx="6">
                    <c:v>JAM</c:v>
                  </c:pt>
                </c:lvl>
              </c:multiLvlStrCache>
            </c:multiLvlStrRef>
          </c:cat>
          <c:val>
            <c:numRef>
              <c:f>'2018'!$N$9:$W$9</c:f>
              <c:numCache>
                <c:formatCode>General</c:formatCode>
                <c:ptCount val="7"/>
                <c:pt idx="1">
                  <c:v>0</c:v>
                </c:pt>
                <c:pt idx="2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C-42CB-8E0B-17225EDB673B}"/>
            </c:ext>
          </c:extLst>
        </c:ser>
        <c:ser>
          <c:idx val="0"/>
          <c:order val="1"/>
          <c:tx>
            <c:strRef>
              <c:f>'2018'!$A$8</c:f>
              <c:strCache>
                <c:ptCount val="1"/>
                <c:pt idx="0">
                  <c:v>OKTOBER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'2018'!$N$4:$W$5</c:f>
              <c:multiLvlStrCache>
                <c:ptCount val="7"/>
                <c:lvl>
                  <c:pt idx="0">
                    <c:v>PC (jam)</c:v>
                  </c:pt>
                  <c:pt idx="1">
                    <c:v>DT (jam)</c:v>
                  </c:pt>
                  <c:pt idx="2">
                    <c:v>JAM</c:v>
                  </c:pt>
                  <c:pt idx="3">
                    <c:v>PC (jam)</c:v>
                  </c:pt>
                  <c:pt idx="4">
                    <c:v>DT (jam)</c:v>
                  </c:pt>
                  <c:pt idx="5">
                    <c:v>JAM</c:v>
                  </c:pt>
                  <c:pt idx="6">
                    <c:v>TOTAL</c:v>
                  </c:pt>
                </c:lvl>
                <c:lvl>
                  <c:pt idx="0">
                    <c:v>DAILY</c:v>
                  </c:pt>
                  <c:pt idx="3">
                    <c:v>SHIFT</c:v>
                  </c:pt>
                  <c:pt idx="6">
                    <c:v>JAM</c:v>
                  </c:pt>
                </c:lvl>
              </c:multiLvlStrCache>
            </c:multiLvlStrRef>
          </c:cat>
          <c:val>
            <c:numRef>
              <c:f>'2018'!$N$8:$W$8</c:f>
              <c:numCache>
                <c:formatCode>0.0</c:formatCode>
                <c:ptCount val="7"/>
                <c:pt idx="0" formatCode="General">
                  <c:v>5</c:v>
                </c:pt>
                <c:pt idx="1">
                  <c:v>5.95</c:v>
                </c:pt>
                <c:pt idx="2" formatCode="0.00">
                  <c:v>10.95</c:v>
                </c:pt>
                <c:pt idx="3">
                  <c:v>17.75</c:v>
                </c:pt>
                <c:pt idx="4">
                  <c:v>0.21666666666666667</c:v>
                </c:pt>
                <c:pt idx="5">
                  <c:v>17.753611111111113</c:v>
                </c:pt>
                <c:pt idx="6" formatCode="0.00">
                  <c:v>28.703611111111112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C-42CB-8E0B-17225EDB673B}"/>
            </c:ext>
          </c:extLst>
        </c:ser>
        <c:ser>
          <c:idx val="1"/>
          <c:order val="2"/>
          <c:tx>
            <c:strRef>
              <c:f>'2018'!$A$7</c:f>
              <c:strCache>
                <c:ptCount val="1"/>
                <c:pt idx="0">
                  <c:v>SEPTEMBER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'2018'!$N$4:$W$5</c:f>
              <c:multiLvlStrCache>
                <c:ptCount val="7"/>
                <c:lvl>
                  <c:pt idx="0">
                    <c:v>PC (jam)</c:v>
                  </c:pt>
                  <c:pt idx="1">
                    <c:v>DT (jam)</c:v>
                  </c:pt>
                  <c:pt idx="2">
                    <c:v>JAM</c:v>
                  </c:pt>
                  <c:pt idx="3">
                    <c:v>PC (jam)</c:v>
                  </c:pt>
                  <c:pt idx="4">
                    <c:v>DT (jam)</c:v>
                  </c:pt>
                  <c:pt idx="5">
                    <c:v>JAM</c:v>
                  </c:pt>
                  <c:pt idx="6">
                    <c:v>TOTAL</c:v>
                  </c:pt>
                </c:lvl>
                <c:lvl>
                  <c:pt idx="0">
                    <c:v>DAILY</c:v>
                  </c:pt>
                  <c:pt idx="3">
                    <c:v>SHIFT</c:v>
                  </c:pt>
                  <c:pt idx="6">
                    <c:v>JAM</c:v>
                  </c:pt>
                </c:lvl>
              </c:multiLvlStrCache>
            </c:multiLvlStrRef>
          </c:cat>
          <c:val>
            <c:numRef>
              <c:f>'2018'!$N$7:$W$7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1</c:v>
                </c:pt>
                <c:pt idx="2" formatCode="0.00">
                  <c:v>1</c:v>
                </c:pt>
                <c:pt idx="3">
                  <c:v>5.333333333333333</c:v>
                </c:pt>
                <c:pt idx="4">
                  <c:v>0.46666666666666667</c:v>
                </c:pt>
                <c:pt idx="5">
                  <c:v>5.3411111111111103</c:v>
                </c:pt>
                <c:pt idx="6" formatCode="0.00">
                  <c:v>6.3411111111111103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C-42CB-8E0B-17225EDB673B}"/>
            </c:ext>
          </c:extLst>
        </c:ser>
        <c:ser>
          <c:idx val="2"/>
          <c:order val="3"/>
          <c:tx>
            <c:strRef>
              <c:f>'2018'!$A$6</c:f>
              <c:strCache>
                <c:ptCount val="1"/>
                <c:pt idx="0">
                  <c:v>AGUSTUS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'2018'!$N$4:$W$5</c:f>
              <c:multiLvlStrCache>
                <c:ptCount val="7"/>
                <c:lvl>
                  <c:pt idx="0">
                    <c:v>PC (jam)</c:v>
                  </c:pt>
                  <c:pt idx="1">
                    <c:v>DT (jam)</c:v>
                  </c:pt>
                  <c:pt idx="2">
                    <c:v>JAM</c:v>
                  </c:pt>
                  <c:pt idx="3">
                    <c:v>PC (jam)</c:v>
                  </c:pt>
                  <c:pt idx="4">
                    <c:v>DT (jam)</c:v>
                  </c:pt>
                  <c:pt idx="5">
                    <c:v>JAM</c:v>
                  </c:pt>
                  <c:pt idx="6">
                    <c:v>TOTAL</c:v>
                  </c:pt>
                </c:lvl>
                <c:lvl>
                  <c:pt idx="0">
                    <c:v>DAILY</c:v>
                  </c:pt>
                  <c:pt idx="3">
                    <c:v>SHIFT</c:v>
                  </c:pt>
                  <c:pt idx="6">
                    <c:v>JAM</c:v>
                  </c:pt>
                </c:lvl>
              </c:multiLvlStrCache>
            </c:multiLvlStrRef>
          </c:cat>
          <c:val>
            <c:numRef>
              <c:f>'2018'!$N$6:$W$6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1.4666666666666666</c:v>
                </c:pt>
                <c:pt idx="2" formatCode="0.00">
                  <c:v>1.4666666666666666</c:v>
                </c:pt>
                <c:pt idx="3">
                  <c:v>9.1333333333333329</c:v>
                </c:pt>
                <c:pt idx="4">
                  <c:v>0.58333333333333337</c:v>
                </c:pt>
                <c:pt idx="5">
                  <c:v>9.1430555555555557</c:v>
                </c:pt>
                <c:pt idx="6" formatCode="0.00">
                  <c:v>10.609722222222222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C-42CB-8E0B-17225EDB6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783168"/>
        <c:axId val="71784704"/>
      </c:lineChart>
      <c:catAx>
        <c:axId val="71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1784704"/>
        <c:crosses val="autoZero"/>
        <c:auto val="1"/>
        <c:lblAlgn val="ctr"/>
        <c:lblOffset val="100"/>
        <c:noMultiLvlLbl val="0"/>
      </c:catAx>
      <c:valAx>
        <c:axId val="7178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JAM KERJA DALAM HITUNGAN MENIT DAN JAM</a:t>
                </a:r>
              </a:p>
            </c:rich>
          </c:tx>
          <c:layout>
            <c:manualLayout>
              <c:xMode val="edge"/>
              <c:yMode val="edge"/>
              <c:x val="4.4722936051494439E-2"/>
              <c:y val="0.18874518057897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17831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id-ID"/>
          </a:p>
        </c:txPr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'Rata-rata'!$A$22</c:f>
              <c:strCache>
                <c:ptCount val="1"/>
                <c:pt idx="0">
                  <c:v>Tahun 2018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779E-3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6-4036-8C99-ECA267E572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'Rata-rata'!$B$21</c:f>
              <c:strCache>
                <c:ptCount val="1"/>
                <c:pt idx="0">
                  <c:v>Jumlah Jam Kerja</c:v>
                </c:pt>
              </c:strCache>
            </c:strRef>
          </c:cat>
          <c:val>
            <c:numRef>
              <c:f>'Rata-rata'!$B$22</c:f>
              <c:numCache>
                <c:formatCode>General</c:formatCode>
                <c:ptCount val="1"/>
                <c:pt idx="0">
                  <c:v>51206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6-4036-8C99-ECA267E5725E}"/>
            </c:ext>
          </c:extLst>
        </c:ser>
        <c:ser>
          <c:idx val="1"/>
          <c:order val="1"/>
          <c:tx>
            <c:strRef>
              <c:f>'Rata-rata'!$A$23</c:f>
              <c:strCache>
                <c:ptCount val="1"/>
                <c:pt idx="0">
                  <c:v>Tahun 2017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0925337632079971E-17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E6-4036-8C99-ECA267E572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'Rata-rata'!$B$21</c:f>
              <c:strCache>
                <c:ptCount val="1"/>
                <c:pt idx="0">
                  <c:v>Jumlah Jam Kerja</c:v>
                </c:pt>
              </c:strCache>
            </c:strRef>
          </c:cat>
          <c:val>
            <c:numRef>
              <c:f>'Rata-rata'!$B$23</c:f>
              <c:numCache>
                <c:formatCode>General</c:formatCode>
                <c:ptCount val="1"/>
                <c:pt idx="0">
                  <c:v>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6-4036-8C99-ECA267E5725E}"/>
            </c:ext>
          </c:extLst>
        </c:ser>
        <c:ser>
          <c:idx val="2"/>
          <c:order val="2"/>
          <c:tx>
            <c:strRef>
              <c:f>'Rata-rata'!$A$24</c:f>
              <c:strCache>
                <c:ptCount val="1"/>
                <c:pt idx="0">
                  <c:v>Kenaikan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'Rata-rata'!$B$21</c:f>
              <c:strCache>
                <c:ptCount val="1"/>
                <c:pt idx="0">
                  <c:v>Jumlah Jam Kerja</c:v>
                </c:pt>
              </c:strCache>
            </c:strRef>
          </c:cat>
          <c:val>
            <c:numRef>
              <c:f>'Rata-rata'!$B$24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6-4036-8C99-ECA267E572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260032"/>
        <c:axId val="93275264"/>
        <c:axId val="0"/>
      </c:bar3DChart>
      <c:catAx>
        <c:axId val="9326003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93275264"/>
        <c:crosses val="autoZero"/>
        <c:auto val="1"/>
        <c:lblAlgn val="ctr"/>
        <c:lblOffset val="100"/>
        <c:noMultiLvlLbl val="0"/>
      </c:catAx>
      <c:valAx>
        <c:axId val="9327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Jumlah Jam Kerja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60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'Rata-rata'!$A$27</c:f>
              <c:strCache>
                <c:ptCount val="1"/>
                <c:pt idx="0">
                  <c:v>Tahun 2018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F5-4B3C-8030-64F36A4954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'Rata-rata'!$B$26</c:f>
              <c:strCache>
                <c:ptCount val="1"/>
                <c:pt idx="0">
                  <c:v>Jumlah Hari Kerja</c:v>
                </c:pt>
              </c:strCache>
            </c:strRef>
          </c:cat>
          <c:val>
            <c:numRef>
              <c:f>'Rata-rata'!$B$27</c:f>
              <c:numCache>
                <c:formatCode>General</c:formatCode>
                <c:ptCount val="1"/>
                <c:pt idx="0">
                  <c:v>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5-4B3C-8030-64F36A495497}"/>
            </c:ext>
          </c:extLst>
        </c:ser>
        <c:ser>
          <c:idx val="1"/>
          <c:order val="1"/>
          <c:tx>
            <c:strRef>
              <c:f>'Rata-rata'!$A$28</c:f>
              <c:strCache>
                <c:ptCount val="1"/>
                <c:pt idx="0">
                  <c:v>Tahun 2017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722222222222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F5-4B3C-8030-64F36A4954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'Rata-rata'!$B$26</c:f>
              <c:strCache>
                <c:ptCount val="1"/>
                <c:pt idx="0">
                  <c:v>Jumlah Hari Kerja</c:v>
                </c:pt>
              </c:strCache>
            </c:strRef>
          </c:cat>
          <c:val>
            <c:numRef>
              <c:f>'Rata-rata'!$B$28</c:f>
              <c:numCache>
                <c:formatCode>General</c:formatCode>
                <c:ptCount val="1"/>
                <c:pt idx="0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5-4B3C-8030-64F36A495497}"/>
            </c:ext>
          </c:extLst>
        </c:ser>
        <c:ser>
          <c:idx val="2"/>
          <c:order val="2"/>
          <c:tx>
            <c:strRef>
              <c:f>'Rata-rata'!$A$29</c:f>
              <c:strCache>
                <c:ptCount val="1"/>
                <c:pt idx="0">
                  <c:v>Kenaikan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'Rata-rata'!$B$26</c:f>
              <c:strCache>
                <c:ptCount val="1"/>
                <c:pt idx="0">
                  <c:v>Jumlah Hari Kerja</c:v>
                </c:pt>
              </c:strCache>
            </c:strRef>
          </c:cat>
          <c:val>
            <c:numRef>
              <c:f>'Rata-rata'!$B$29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5-4B3C-8030-64F36A495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shape val="box"/>
        <c:axId val="92764032"/>
        <c:axId val="93132672"/>
        <c:axId val="0"/>
      </c:bar3DChart>
      <c:catAx>
        <c:axId val="9276403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93132672"/>
        <c:crosses val="autoZero"/>
        <c:auto val="1"/>
        <c:lblAlgn val="ctr"/>
        <c:lblOffset val="100"/>
        <c:noMultiLvlLbl val="0"/>
      </c:catAx>
      <c:valAx>
        <c:axId val="93132672"/>
        <c:scaling>
          <c:orientation val="minMax"/>
          <c:max val="1300"/>
          <c:min val="1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Jumlah Hari Kerja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64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94790</xdr:colOff>
      <xdr:row>11</xdr:row>
      <xdr:rowOff>132522</xdr:rowOff>
    </xdr:from>
    <xdr:to>
      <xdr:col>11</xdr:col>
      <xdr:colOff>156883</xdr:colOff>
      <xdr:row>35</xdr:row>
      <xdr:rowOff>121939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605117</xdr:colOff>
      <xdr:row>11</xdr:row>
      <xdr:rowOff>118783</xdr:rowOff>
    </xdr:from>
    <xdr:to>
      <xdr:col>27</xdr:col>
      <xdr:colOff>549087</xdr:colOff>
      <xdr:row>35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6</xdr:row>
      <xdr:rowOff>123825</xdr:rowOff>
    </xdr:from>
    <xdr:to>
      <xdr:col>19</xdr:col>
      <xdr:colOff>257175</xdr:colOff>
      <xdr:row>21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6</xdr:row>
      <xdr:rowOff>104775</xdr:rowOff>
    </xdr:from>
    <xdr:to>
      <xdr:col>11</xdr:col>
      <xdr:colOff>342900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A37" workbookViewId="0">
      <selection activeCell="F58" sqref="F58"/>
    </sheetView>
  </sheetViews>
  <sheetFormatPr defaultRowHeight="15" x14ac:dyDescent="0.25"/>
  <cols>
    <col min="1" max="1" width="12" customWidth="1"/>
    <col min="2" max="11" width="8.7109375" customWidth="1"/>
    <col min="13" max="13" width="10.42578125" hidden="1" customWidth="1"/>
    <col min="14" max="14" width="10.42578125" bestFit="1" customWidth="1"/>
    <col min="15" max="15" width="10.42578125" hidden="1" customWidth="1"/>
    <col min="16" max="16" width="10" bestFit="1" customWidth="1"/>
    <col min="17" max="17" width="8.7109375" customWidth="1"/>
    <col min="18" max="18" width="10.42578125" hidden="1" customWidth="1"/>
    <col min="19" max="19" width="10.42578125" bestFit="1" customWidth="1"/>
    <col min="20" max="20" width="10.42578125" hidden="1" customWidth="1"/>
    <col min="21" max="21" width="10.42578125" bestFit="1" customWidth="1"/>
    <col min="22" max="22" width="8.710937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B3" s="2" t="s">
        <v>10</v>
      </c>
      <c r="C3" s="3"/>
      <c r="D3" s="3"/>
      <c r="E3" s="3"/>
      <c r="F3" s="4"/>
      <c r="G3" s="2" t="s">
        <v>10</v>
      </c>
      <c r="H3" s="3"/>
      <c r="I3" s="3"/>
      <c r="J3" s="3"/>
      <c r="K3" s="4"/>
      <c r="L3" s="5"/>
      <c r="M3" s="2" t="s">
        <v>9</v>
      </c>
      <c r="N3" s="2" t="s">
        <v>9</v>
      </c>
      <c r="O3" s="3"/>
      <c r="P3" s="3"/>
      <c r="Q3" s="4"/>
      <c r="R3" s="2" t="s">
        <v>9</v>
      </c>
      <c r="S3" s="2" t="s">
        <v>9</v>
      </c>
      <c r="T3" s="3"/>
      <c r="U3" s="3"/>
      <c r="V3" s="3"/>
      <c r="W3" s="9"/>
    </row>
    <row r="4" spans="1:23" x14ac:dyDescent="0.25">
      <c r="B4" s="2" t="s">
        <v>2</v>
      </c>
      <c r="C4" s="3"/>
      <c r="D4" s="3"/>
      <c r="E4" s="3"/>
      <c r="F4" s="3"/>
      <c r="G4" s="2" t="s">
        <v>3</v>
      </c>
      <c r="H4" s="3"/>
      <c r="I4" s="3"/>
      <c r="J4" s="3"/>
      <c r="K4" s="3"/>
      <c r="L4" s="18" t="s">
        <v>19</v>
      </c>
      <c r="M4" s="2" t="s">
        <v>2</v>
      </c>
      <c r="N4" s="2" t="s">
        <v>2</v>
      </c>
      <c r="O4" s="3"/>
      <c r="P4" s="3"/>
      <c r="Q4" s="4"/>
      <c r="R4" s="2" t="s">
        <v>3</v>
      </c>
      <c r="S4" s="2" t="s">
        <v>3</v>
      </c>
      <c r="T4" s="3"/>
      <c r="U4" s="3"/>
      <c r="V4" s="3"/>
      <c r="W4" s="18" t="s">
        <v>18</v>
      </c>
    </row>
    <row r="5" spans="1:23" x14ac:dyDescent="0.25">
      <c r="B5" s="15" t="s">
        <v>6</v>
      </c>
      <c r="C5" s="15" t="s">
        <v>7</v>
      </c>
      <c r="D5" s="15" t="s">
        <v>12</v>
      </c>
      <c r="E5" s="15" t="s">
        <v>8</v>
      </c>
      <c r="F5" s="16" t="s">
        <v>11</v>
      </c>
      <c r="G5" s="15" t="s">
        <v>6</v>
      </c>
      <c r="H5" s="15" t="s">
        <v>7</v>
      </c>
      <c r="I5" s="15" t="s">
        <v>12</v>
      </c>
      <c r="J5" s="6" t="s">
        <v>8</v>
      </c>
      <c r="K5" s="7" t="s">
        <v>11</v>
      </c>
      <c r="L5" s="8"/>
      <c r="M5" s="6" t="s">
        <v>16</v>
      </c>
      <c r="N5" s="6" t="s">
        <v>20</v>
      </c>
      <c r="O5" s="6" t="s">
        <v>17</v>
      </c>
      <c r="P5" s="6" t="s">
        <v>21</v>
      </c>
      <c r="Q5" s="6" t="s">
        <v>18</v>
      </c>
      <c r="R5" s="6" t="s">
        <v>16</v>
      </c>
      <c r="S5" s="6" t="s">
        <v>20</v>
      </c>
      <c r="T5" s="6" t="s">
        <v>17</v>
      </c>
      <c r="U5" s="6" t="s">
        <v>21</v>
      </c>
      <c r="V5" s="10" t="s">
        <v>18</v>
      </c>
      <c r="W5" s="19" t="s">
        <v>19</v>
      </c>
    </row>
    <row r="6" spans="1:23" x14ac:dyDescent="0.25">
      <c r="A6" s="12" t="s">
        <v>4</v>
      </c>
      <c r="B6" s="13">
        <v>32</v>
      </c>
      <c r="C6" s="13">
        <v>4</v>
      </c>
      <c r="D6" s="13">
        <f>B6+C6</f>
        <v>36</v>
      </c>
      <c r="E6" s="13">
        <v>124</v>
      </c>
      <c r="F6" s="13"/>
      <c r="G6" s="13">
        <v>54</v>
      </c>
      <c r="H6" s="13">
        <v>4</v>
      </c>
      <c r="I6" s="13">
        <f>G6+H6</f>
        <v>58</v>
      </c>
      <c r="J6" s="13">
        <v>50</v>
      </c>
      <c r="K6" s="13"/>
      <c r="L6" s="13">
        <f>D6+I6</f>
        <v>94</v>
      </c>
      <c r="M6" s="13">
        <v>0</v>
      </c>
      <c r="N6" s="13">
        <v>0</v>
      </c>
      <c r="O6" s="13">
        <v>88</v>
      </c>
      <c r="P6" s="14">
        <f>O6/60</f>
        <v>1.4666666666666666</v>
      </c>
      <c r="Q6" s="21">
        <f>N6+P6</f>
        <v>1.4666666666666666</v>
      </c>
      <c r="R6" s="13">
        <v>548</v>
      </c>
      <c r="S6" s="14">
        <f>R6/60</f>
        <v>9.1333333333333329</v>
      </c>
      <c r="T6" s="13">
        <v>35</v>
      </c>
      <c r="U6" s="14">
        <f>T6/60</f>
        <v>0.58333333333333337</v>
      </c>
      <c r="V6" s="14">
        <f>(R6+U6)/60</f>
        <v>9.1430555555555557</v>
      </c>
      <c r="W6" s="21">
        <f>Q6+V6</f>
        <v>10.609722222222222</v>
      </c>
    </row>
    <row r="7" spans="1:23" x14ac:dyDescent="0.25">
      <c r="A7" s="12" t="s">
        <v>5</v>
      </c>
      <c r="B7" s="13">
        <v>20</v>
      </c>
      <c r="C7" s="13">
        <v>0</v>
      </c>
      <c r="D7" s="13">
        <f>B7+C7</f>
        <v>20</v>
      </c>
      <c r="E7" s="13">
        <v>156</v>
      </c>
      <c r="F7" s="13"/>
      <c r="G7" s="13">
        <v>68</v>
      </c>
      <c r="H7" s="13">
        <v>1</v>
      </c>
      <c r="I7" s="13">
        <f>G7+H7</f>
        <v>69</v>
      </c>
      <c r="J7" s="13">
        <v>354</v>
      </c>
      <c r="K7" s="13"/>
      <c r="L7" s="13">
        <f>D7+I7</f>
        <v>89</v>
      </c>
      <c r="M7" s="13">
        <v>0</v>
      </c>
      <c r="N7" s="13">
        <v>0</v>
      </c>
      <c r="O7" s="13">
        <v>60</v>
      </c>
      <c r="P7" s="14">
        <f>O7/60</f>
        <v>1</v>
      </c>
      <c r="Q7" s="21">
        <f>N7+P7</f>
        <v>1</v>
      </c>
      <c r="R7" s="13">
        <v>320</v>
      </c>
      <c r="S7" s="14">
        <f>R7/60</f>
        <v>5.333333333333333</v>
      </c>
      <c r="T7" s="13">
        <v>28</v>
      </c>
      <c r="U7" s="14">
        <f>T7/60</f>
        <v>0.46666666666666667</v>
      </c>
      <c r="V7" s="14">
        <f>(R7+U7)/60</f>
        <v>5.3411111111111103</v>
      </c>
      <c r="W7" s="21">
        <f>Q7+V7</f>
        <v>6.3411111111111103</v>
      </c>
    </row>
    <row r="8" spans="1:23" x14ac:dyDescent="0.25">
      <c r="A8" s="12" t="s">
        <v>13</v>
      </c>
      <c r="B8" s="13">
        <v>36</v>
      </c>
      <c r="C8" s="13">
        <v>6</v>
      </c>
      <c r="D8" s="20">
        <f>B8+C8</f>
        <v>42</v>
      </c>
      <c r="E8" s="13">
        <v>98</v>
      </c>
      <c r="F8" s="13"/>
      <c r="G8" s="13">
        <v>56</v>
      </c>
      <c r="H8" s="13">
        <v>4</v>
      </c>
      <c r="I8" s="20">
        <f>G8+H8</f>
        <v>60</v>
      </c>
      <c r="J8" s="13">
        <v>148</v>
      </c>
      <c r="K8" s="13"/>
      <c r="L8" s="20">
        <f>D8+I8</f>
        <v>102</v>
      </c>
      <c r="M8" s="13">
        <v>300</v>
      </c>
      <c r="N8" s="13">
        <f>M8/60</f>
        <v>5</v>
      </c>
      <c r="O8" s="13">
        <v>357</v>
      </c>
      <c r="P8" s="14">
        <f>O8/60</f>
        <v>5.95</v>
      </c>
      <c r="Q8" s="21">
        <f>N8+P8</f>
        <v>10.95</v>
      </c>
      <c r="R8" s="13">
        <v>1065</v>
      </c>
      <c r="S8" s="14">
        <f>R8/60</f>
        <v>17.75</v>
      </c>
      <c r="T8" s="13">
        <v>13</v>
      </c>
      <c r="U8" s="14">
        <f>T8/60</f>
        <v>0.21666666666666667</v>
      </c>
      <c r="V8" s="14">
        <f>(R8+U8)/60</f>
        <v>17.753611111111113</v>
      </c>
      <c r="W8" s="21">
        <f>Q8+V8</f>
        <v>28.703611111111112</v>
      </c>
    </row>
    <row r="9" spans="1:23" x14ac:dyDescent="0.25">
      <c r="A9" s="1" t="s">
        <v>14</v>
      </c>
      <c r="B9" s="6">
        <v>36</v>
      </c>
      <c r="C9" s="6">
        <v>10</v>
      </c>
      <c r="D9" s="17">
        <f>B9+C9</f>
        <v>46</v>
      </c>
      <c r="E9" s="6">
        <v>99</v>
      </c>
      <c r="F9" s="6"/>
      <c r="G9" s="6">
        <v>46</v>
      </c>
      <c r="H9" s="6">
        <v>6</v>
      </c>
      <c r="I9" s="17">
        <f>G9+H9</f>
        <v>52</v>
      </c>
      <c r="J9" s="6">
        <v>139</v>
      </c>
      <c r="K9" s="6"/>
      <c r="L9" s="17">
        <f>D9+I9</f>
        <v>98</v>
      </c>
      <c r="M9" s="6"/>
      <c r="N9" s="6"/>
      <c r="O9" s="6"/>
      <c r="P9" s="6">
        <f>M9+O9</f>
        <v>0</v>
      </c>
      <c r="Q9" s="11">
        <f t="shared" ref="Q9:Q10" si="0">P9/60</f>
        <v>0</v>
      </c>
      <c r="R9" s="6"/>
      <c r="S9" s="6"/>
      <c r="T9" s="6"/>
      <c r="U9" s="6"/>
      <c r="V9" s="11"/>
      <c r="W9" s="6"/>
    </row>
    <row r="10" spans="1:23" x14ac:dyDescent="0.25">
      <c r="A10" s="1" t="s">
        <v>15</v>
      </c>
      <c r="B10" s="6"/>
      <c r="C10" s="6"/>
      <c r="D10" s="17">
        <f>B10+C10</f>
        <v>0</v>
      </c>
      <c r="E10" s="6"/>
      <c r="F10" s="6"/>
      <c r="G10" s="6"/>
      <c r="H10" s="6"/>
      <c r="I10" s="17">
        <f>G10+H10</f>
        <v>0</v>
      </c>
      <c r="J10" s="6"/>
      <c r="K10" s="6"/>
      <c r="L10" s="17">
        <f>D10+I10</f>
        <v>0</v>
      </c>
      <c r="M10" s="6"/>
      <c r="N10" s="6"/>
      <c r="O10" s="6"/>
      <c r="P10" s="6">
        <f>M10+O10</f>
        <v>0</v>
      </c>
      <c r="Q10" s="11">
        <f t="shared" si="0"/>
        <v>0</v>
      </c>
      <c r="R10" s="6"/>
      <c r="S10" s="6"/>
      <c r="T10" s="6"/>
      <c r="U10" s="6"/>
      <c r="V10" s="11"/>
      <c r="W10" s="6"/>
    </row>
    <row r="11" spans="1:23" x14ac:dyDescent="0.25">
      <c r="B11" s="6">
        <f>SUM(B6:B10)</f>
        <v>124</v>
      </c>
      <c r="C11" s="6">
        <f t="shared" ref="C11:W11" si="1">SUM(C6:C10)</f>
        <v>20</v>
      </c>
      <c r="D11" s="6">
        <f t="shared" si="1"/>
        <v>144</v>
      </c>
      <c r="E11" s="6">
        <f t="shared" si="1"/>
        <v>477</v>
      </c>
      <c r="F11" s="6">
        <f t="shared" si="1"/>
        <v>0</v>
      </c>
      <c r="G11" s="6">
        <f t="shared" ref="G11:L11" si="2">SUM(G6:G10)</f>
        <v>224</v>
      </c>
      <c r="H11" s="6">
        <f t="shared" si="2"/>
        <v>15</v>
      </c>
      <c r="I11" s="6">
        <f t="shared" si="2"/>
        <v>239</v>
      </c>
      <c r="J11" s="6">
        <f t="shared" si="2"/>
        <v>691</v>
      </c>
      <c r="K11" s="6">
        <f t="shared" si="2"/>
        <v>0</v>
      </c>
      <c r="L11" s="6">
        <f t="shared" si="2"/>
        <v>383</v>
      </c>
      <c r="M11" s="6">
        <f t="shared" si="1"/>
        <v>300</v>
      </c>
      <c r="N11" s="6">
        <f t="shared" ref="N11" si="3">SUM(N6:N10)</f>
        <v>5</v>
      </c>
      <c r="O11" s="6">
        <f t="shared" si="1"/>
        <v>505</v>
      </c>
      <c r="P11" s="11">
        <f>SUM(P6:P10)</f>
        <v>8.4166666666666679</v>
      </c>
      <c r="Q11" s="11">
        <f t="shared" si="1"/>
        <v>13.416666666666666</v>
      </c>
      <c r="R11" s="6">
        <f t="shared" si="1"/>
        <v>1933</v>
      </c>
      <c r="S11" s="14">
        <f>R11/60</f>
        <v>32.216666666666669</v>
      </c>
      <c r="T11" s="6">
        <f t="shared" ref="T11" si="4">SUM(T6:T10)</f>
        <v>76</v>
      </c>
      <c r="U11" s="11">
        <f t="shared" si="1"/>
        <v>1.2666666666666666</v>
      </c>
      <c r="V11" s="11">
        <f t="shared" si="1"/>
        <v>32.237777777777779</v>
      </c>
      <c r="W11" s="6">
        <f t="shared" si="1"/>
        <v>45.654444444444444</v>
      </c>
    </row>
    <row r="41" spans="1:29" ht="15" customHeight="1" x14ac:dyDescent="0.25">
      <c r="B41" s="29" t="s">
        <v>29</v>
      </c>
      <c r="C41" s="29" t="s">
        <v>29</v>
      </c>
      <c r="D41" s="29" t="s">
        <v>29</v>
      </c>
      <c r="E41" s="3" t="s">
        <v>10</v>
      </c>
      <c r="F41" s="3"/>
      <c r="G41" s="3"/>
      <c r="H41" s="3"/>
      <c r="I41" s="3"/>
      <c r="J41" s="4"/>
      <c r="K41" s="2" t="s">
        <v>10</v>
      </c>
      <c r="L41" s="3"/>
      <c r="M41" s="3"/>
      <c r="N41" s="3"/>
      <c r="O41" s="38"/>
      <c r="P41" s="38" t="s">
        <v>33</v>
      </c>
      <c r="Q41" s="3"/>
      <c r="R41" s="4"/>
      <c r="S41" s="2" t="s">
        <v>9</v>
      </c>
      <c r="T41" s="2"/>
      <c r="U41" s="3"/>
      <c r="V41" s="3"/>
      <c r="W41" s="4"/>
      <c r="X41" s="2" t="s">
        <v>9</v>
      </c>
      <c r="Y41" s="2"/>
      <c r="Z41" s="3"/>
      <c r="AA41" s="3"/>
      <c r="AB41" s="3"/>
      <c r="AC41" s="9"/>
    </row>
    <row r="42" spans="1:29" ht="30" customHeight="1" x14ac:dyDescent="0.25">
      <c r="B42" s="9" t="s">
        <v>32</v>
      </c>
      <c r="C42" s="9" t="s">
        <v>18</v>
      </c>
      <c r="D42" s="9" t="s">
        <v>31</v>
      </c>
      <c r="E42" s="31" t="s">
        <v>2</v>
      </c>
      <c r="F42" s="31"/>
      <c r="G42" s="31"/>
      <c r="H42" s="31"/>
      <c r="I42" s="31"/>
      <c r="J42" s="31"/>
      <c r="K42" s="2" t="s">
        <v>3</v>
      </c>
      <c r="L42" s="3"/>
      <c r="M42" s="3"/>
      <c r="N42" s="3"/>
      <c r="O42" s="46" t="s">
        <v>19</v>
      </c>
      <c r="P42" s="47"/>
      <c r="Q42" s="3"/>
      <c r="R42" s="3"/>
      <c r="S42" s="2" t="s">
        <v>2</v>
      </c>
      <c r="T42" s="2"/>
      <c r="U42" s="3"/>
      <c r="V42" s="3"/>
      <c r="W42" s="4"/>
      <c r="X42" s="2" t="s">
        <v>3</v>
      </c>
      <c r="Y42" s="2"/>
      <c r="Z42" s="3"/>
      <c r="AA42" s="3"/>
      <c r="AB42" s="3"/>
      <c r="AC42" s="29" t="s">
        <v>18</v>
      </c>
    </row>
    <row r="43" spans="1:29" x14ac:dyDescent="0.25">
      <c r="B43" s="30"/>
      <c r="C43" s="30" t="s">
        <v>30</v>
      </c>
      <c r="D43" s="30" t="s">
        <v>30</v>
      </c>
      <c r="E43" s="32" t="s">
        <v>6</v>
      </c>
      <c r="F43" s="33" t="s">
        <v>7</v>
      </c>
      <c r="G43" s="33" t="s">
        <v>12</v>
      </c>
      <c r="H43" s="34" t="s">
        <v>11</v>
      </c>
      <c r="I43" s="33" t="s">
        <v>8</v>
      </c>
      <c r="J43" s="34" t="s">
        <v>11</v>
      </c>
      <c r="K43" s="15" t="s">
        <v>6</v>
      </c>
      <c r="L43" s="15" t="s">
        <v>7</v>
      </c>
      <c r="M43" s="15" t="s">
        <v>12</v>
      </c>
      <c r="N43" s="7" t="s">
        <v>11</v>
      </c>
      <c r="O43" s="37" t="s">
        <v>34</v>
      </c>
      <c r="P43" s="39" t="s">
        <v>11</v>
      </c>
      <c r="Q43" s="6" t="s">
        <v>8</v>
      </c>
      <c r="R43" s="7" t="s">
        <v>11</v>
      </c>
      <c r="S43" s="6" t="s">
        <v>16</v>
      </c>
      <c r="T43" s="6" t="s">
        <v>20</v>
      </c>
      <c r="U43" s="6" t="s">
        <v>17</v>
      </c>
      <c r="V43" s="6" t="s">
        <v>21</v>
      </c>
      <c r="W43" s="6" t="s">
        <v>18</v>
      </c>
      <c r="X43" s="6" t="s">
        <v>16</v>
      </c>
      <c r="Y43" s="6" t="s">
        <v>20</v>
      </c>
      <c r="Z43" s="6" t="s">
        <v>17</v>
      </c>
      <c r="AA43" s="6" t="s">
        <v>21</v>
      </c>
      <c r="AB43" s="10" t="s">
        <v>18</v>
      </c>
      <c r="AC43" s="30" t="s">
        <v>19</v>
      </c>
    </row>
    <row r="44" spans="1:29" s="25" customFormat="1" x14ac:dyDescent="0.25">
      <c r="A44" s="22" t="s">
        <v>22</v>
      </c>
      <c r="B44" s="15">
        <v>274</v>
      </c>
      <c r="C44" s="15">
        <v>52472</v>
      </c>
      <c r="D44" s="15">
        <v>1364</v>
      </c>
      <c r="E44" s="33"/>
      <c r="F44" s="33">
        <v>0</v>
      </c>
      <c r="G44" s="33">
        <f>E44+F44</f>
        <v>0</v>
      </c>
      <c r="H44" s="35">
        <f>+G44*8/C44*100</f>
        <v>0</v>
      </c>
      <c r="I44" s="33"/>
      <c r="J44" s="35">
        <f>+I44*8/C44*100</f>
        <v>0</v>
      </c>
      <c r="K44" s="15"/>
      <c r="L44" s="15"/>
      <c r="M44" s="15">
        <f>K44+L44</f>
        <v>0</v>
      </c>
      <c r="N44" s="23">
        <f>+M44*8/C44*100</f>
        <v>0</v>
      </c>
      <c r="O44" s="15">
        <f t="shared" ref="O44:O55" si="5">G44+M44</f>
        <v>0</v>
      </c>
      <c r="P44" s="23">
        <f t="shared" ref="P44:P55" si="6">+O44*8/C44*100</f>
        <v>0</v>
      </c>
      <c r="Q44" s="15"/>
      <c r="R44" s="23">
        <f>+Q44*8/C44*100</f>
        <v>0</v>
      </c>
      <c r="S44" s="15"/>
      <c r="T44" s="15"/>
      <c r="U44" s="15"/>
      <c r="V44" s="23">
        <f>U44/60</f>
        <v>0</v>
      </c>
      <c r="W44" s="24">
        <f>T44+V44</f>
        <v>0</v>
      </c>
      <c r="X44" s="15"/>
      <c r="Y44" s="23">
        <f>X44/60</f>
        <v>0</v>
      </c>
      <c r="Z44" s="15"/>
      <c r="AA44" s="23">
        <f>Z44/60</f>
        <v>0</v>
      </c>
      <c r="AB44" s="23">
        <f>(X44+AA44)/60</f>
        <v>0</v>
      </c>
      <c r="AC44" s="24">
        <f>W44+AB44</f>
        <v>0</v>
      </c>
    </row>
    <row r="45" spans="1:29" s="25" customFormat="1" x14ac:dyDescent="0.25">
      <c r="A45" s="22" t="s">
        <v>23</v>
      </c>
      <c r="B45" s="15">
        <v>275</v>
      </c>
      <c r="C45" s="15">
        <v>50904</v>
      </c>
      <c r="D45" s="15">
        <v>1276</v>
      </c>
      <c r="E45" s="33"/>
      <c r="F45" s="33"/>
      <c r="G45" s="33">
        <f t="shared" ref="G45:G50" si="7">E45+F45</f>
        <v>0</v>
      </c>
      <c r="H45" s="35">
        <f t="shared" ref="H45:H55" si="8">+G45*8/C45*100</f>
        <v>0</v>
      </c>
      <c r="I45" s="33"/>
      <c r="J45" s="35">
        <f t="shared" ref="J45:J55" si="9">+I45*8/C45*100</f>
        <v>0</v>
      </c>
      <c r="K45" s="15"/>
      <c r="L45" s="15"/>
      <c r="M45" s="15">
        <f t="shared" ref="M45:M50" si="10">K45+L45</f>
        <v>0</v>
      </c>
      <c r="N45" s="23">
        <f t="shared" ref="N45:N55" si="11">+M45*8/C45*100</f>
        <v>0</v>
      </c>
      <c r="O45" s="15">
        <f t="shared" si="5"/>
        <v>0</v>
      </c>
      <c r="P45" s="23">
        <f t="shared" si="6"/>
        <v>0</v>
      </c>
      <c r="Q45" s="15"/>
      <c r="R45" s="23">
        <f t="shared" ref="R45:R55" si="12">+Q45*8/C45*100</f>
        <v>0</v>
      </c>
      <c r="S45" s="15"/>
      <c r="T45" s="15"/>
      <c r="U45" s="15"/>
      <c r="V45" s="23">
        <f t="shared" ref="V45:V50" si="13">U45/60</f>
        <v>0</v>
      </c>
      <c r="W45" s="24">
        <f t="shared" ref="W45:W50" si="14">T45+V45</f>
        <v>0</v>
      </c>
      <c r="X45" s="15"/>
      <c r="Y45" s="23">
        <f t="shared" ref="Y45:Y50" si="15">X45/60</f>
        <v>0</v>
      </c>
      <c r="Z45" s="15"/>
      <c r="AA45" s="23">
        <f t="shared" ref="AA45:AA50" si="16">Z45/60</f>
        <v>0</v>
      </c>
      <c r="AB45" s="23">
        <f t="shared" ref="AB45:AB50" si="17">(X45+AA45)/60</f>
        <v>0</v>
      </c>
      <c r="AC45" s="24">
        <f t="shared" ref="AC45:AC55" si="18">W45+AB45</f>
        <v>0</v>
      </c>
    </row>
    <row r="46" spans="1:29" s="25" customFormat="1" x14ac:dyDescent="0.25">
      <c r="A46" s="22" t="s">
        <v>24</v>
      </c>
      <c r="B46" s="15">
        <v>281</v>
      </c>
      <c r="C46" s="15">
        <v>45144</v>
      </c>
      <c r="D46" s="15">
        <v>1133</v>
      </c>
      <c r="E46" s="33"/>
      <c r="F46" s="33"/>
      <c r="G46" s="33">
        <f t="shared" si="7"/>
        <v>0</v>
      </c>
      <c r="H46" s="35">
        <f t="shared" si="8"/>
        <v>0</v>
      </c>
      <c r="I46" s="33"/>
      <c r="J46" s="35">
        <f t="shared" si="9"/>
        <v>0</v>
      </c>
      <c r="K46" s="15"/>
      <c r="L46" s="15"/>
      <c r="M46" s="15">
        <f t="shared" si="10"/>
        <v>0</v>
      </c>
      <c r="N46" s="23">
        <f t="shared" si="11"/>
        <v>0</v>
      </c>
      <c r="O46" s="15">
        <f t="shared" si="5"/>
        <v>0</v>
      </c>
      <c r="P46" s="23">
        <f t="shared" si="6"/>
        <v>0</v>
      </c>
      <c r="Q46" s="15"/>
      <c r="R46" s="23">
        <f t="shared" si="12"/>
        <v>0</v>
      </c>
      <c r="S46" s="15"/>
      <c r="T46" s="15"/>
      <c r="U46" s="15"/>
      <c r="V46" s="23">
        <f t="shared" si="13"/>
        <v>0</v>
      </c>
      <c r="W46" s="24">
        <f t="shared" si="14"/>
        <v>0</v>
      </c>
      <c r="X46" s="15"/>
      <c r="Y46" s="23">
        <f t="shared" si="15"/>
        <v>0</v>
      </c>
      <c r="Z46" s="15"/>
      <c r="AA46" s="23">
        <f t="shared" si="16"/>
        <v>0</v>
      </c>
      <c r="AB46" s="23">
        <f t="shared" si="17"/>
        <v>0</v>
      </c>
      <c r="AC46" s="24">
        <f t="shared" si="18"/>
        <v>0</v>
      </c>
    </row>
    <row r="47" spans="1:29" s="25" customFormat="1" x14ac:dyDescent="0.25">
      <c r="A47" s="22" t="s">
        <v>25</v>
      </c>
      <c r="B47" s="15">
        <v>287</v>
      </c>
      <c r="C47" s="15">
        <v>49784</v>
      </c>
      <c r="D47" s="15">
        <v>1263</v>
      </c>
      <c r="E47" s="33"/>
      <c r="F47" s="33"/>
      <c r="G47" s="33">
        <f t="shared" si="7"/>
        <v>0</v>
      </c>
      <c r="H47" s="35">
        <f t="shared" si="8"/>
        <v>0</v>
      </c>
      <c r="I47" s="33"/>
      <c r="J47" s="35">
        <f t="shared" si="9"/>
        <v>0</v>
      </c>
      <c r="K47" s="15"/>
      <c r="L47" s="15"/>
      <c r="M47" s="15">
        <f t="shared" si="10"/>
        <v>0</v>
      </c>
      <c r="N47" s="23">
        <f t="shared" si="11"/>
        <v>0</v>
      </c>
      <c r="O47" s="15">
        <f t="shared" si="5"/>
        <v>0</v>
      </c>
      <c r="P47" s="23">
        <f t="shared" si="6"/>
        <v>0</v>
      </c>
      <c r="Q47" s="15"/>
      <c r="R47" s="23">
        <f t="shared" si="12"/>
        <v>0</v>
      </c>
      <c r="S47" s="15"/>
      <c r="T47" s="15"/>
      <c r="U47" s="15"/>
      <c r="V47" s="23">
        <f t="shared" si="13"/>
        <v>0</v>
      </c>
      <c r="W47" s="24">
        <f t="shared" si="14"/>
        <v>0</v>
      </c>
      <c r="X47" s="15"/>
      <c r="Y47" s="23">
        <f t="shared" si="15"/>
        <v>0</v>
      </c>
      <c r="Z47" s="15"/>
      <c r="AA47" s="23">
        <f t="shared" si="16"/>
        <v>0</v>
      </c>
      <c r="AB47" s="23">
        <f t="shared" si="17"/>
        <v>0</v>
      </c>
      <c r="AC47" s="24">
        <f t="shared" si="18"/>
        <v>0</v>
      </c>
    </row>
    <row r="48" spans="1:29" s="25" customFormat="1" x14ac:dyDescent="0.25">
      <c r="A48" s="22" t="s">
        <v>26</v>
      </c>
      <c r="B48" s="15">
        <v>289</v>
      </c>
      <c r="C48" s="15">
        <v>50104</v>
      </c>
      <c r="D48" s="15">
        <v>1263</v>
      </c>
      <c r="E48" s="33"/>
      <c r="F48" s="33"/>
      <c r="G48" s="33">
        <f t="shared" si="7"/>
        <v>0</v>
      </c>
      <c r="H48" s="35">
        <f t="shared" si="8"/>
        <v>0</v>
      </c>
      <c r="I48" s="33"/>
      <c r="J48" s="35">
        <f t="shared" si="9"/>
        <v>0</v>
      </c>
      <c r="K48" s="15"/>
      <c r="L48" s="15"/>
      <c r="M48" s="15">
        <f t="shared" si="10"/>
        <v>0</v>
      </c>
      <c r="N48" s="23">
        <f t="shared" si="11"/>
        <v>0</v>
      </c>
      <c r="O48" s="15">
        <f t="shared" si="5"/>
        <v>0</v>
      </c>
      <c r="P48" s="23">
        <f t="shared" si="6"/>
        <v>0</v>
      </c>
      <c r="Q48" s="15"/>
      <c r="R48" s="23">
        <f t="shared" si="12"/>
        <v>0</v>
      </c>
      <c r="S48" s="15"/>
      <c r="T48" s="15"/>
      <c r="U48" s="15"/>
      <c r="V48" s="23">
        <f t="shared" si="13"/>
        <v>0</v>
      </c>
      <c r="W48" s="24">
        <f t="shared" si="14"/>
        <v>0</v>
      </c>
      <c r="X48" s="15"/>
      <c r="Y48" s="23">
        <f t="shared" si="15"/>
        <v>0</v>
      </c>
      <c r="Z48" s="15"/>
      <c r="AA48" s="23">
        <f t="shared" si="16"/>
        <v>0</v>
      </c>
      <c r="AB48" s="23">
        <f t="shared" si="17"/>
        <v>0</v>
      </c>
      <c r="AC48" s="24">
        <f t="shared" si="18"/>
        <v>0</v>
      </c>
    </row>
    <row r="49" spans="1:29" s="25" customFormat="1" x14ac:dyDescent="0.25">
      <c r="A49" s="22" t="s">
        <v>27</v>
      </c>
      <c r="B49" s="15">
        <v>289</v>
      </c>
      <c r="C49" s="15">
        <v>50104</v>
      </c>
      <c r="D49" s="15">
        <v>1263</v>
      </c>
      <c r="E49" s="33"/>
      <c r="F49" s="33"/>
      <c r="G49" s="33">
        <f t="shared" si="7"/>
        <v>0</v>
      </c>
      <c r="H49" s="35">
        <f t="shared" si="8"/>
        <v>0</v>
      </c>
      <c r="I49" s="33"/>
      <c r="J49" s="35">
        <f t="shared" si="9"/>
        <v>0</v>
      </c>
      <c r="K49" s="15"/>
      <c r="L49" s="15"/>
      <c r="M49" s="15">
        <f t="shared" si="10"/>
        <v>0</v>
      </c>
      <c r="N49" s="23">
        <f t="shared" si="11"/>
        <v>0</v>
      </c>
      <c r="O49" s="15">
        <f t="shared" si="5"/>
        <v>0</v>
      </c>
      <c r="P49" s="23">
        <f t="shared" si="6"/>
        <v>0</v>
      </c>
      <c r="Q49" s="15"/>
      <c r="R49" s="23">
        <f t="shared" si="12"/>
        <v>0</v>
      </c>
      <c r="S49" s="15"/>
      <c r="T49" s="15"/>
      <c r="U49" s="15"/>
      <c r="V49" s="23">
        <f t="shared" si="13"/>
        <v>0</v>
      </c>
      <c r="W49" s="24">
        <f t="shared" si="14"/>
        <v>0</v>
      </c>
      <c r="X49" s="15"/>
      <c r="Y49" s="23">
        <f t="shared" si="15"/>
        <v>0</v>
      </c>
      <c r="Z49" s="15"/>
      <c r="AA49" s="23">
        <f t="shared" si="16"/>
        <v>0</v>
      </c>
      <c r="AB49" s="23">
        <f t="shared" si="17"/>
        <v>0</v>
      </c>
      <c r="AC49" s="24">
        <f t="shared" si="18"/>
        <v>0</v>
      </c>
    </row>
    <row r="50" spans="1:29" s="25" customFormat="1" x14ac:dyDescent="0.25">
      <c r="A50" s="22" t="s">
        <v>28</v>
      </c>
      <c r="B50" s="15">
        <v>289</v>
      </c>
      <c r="C50" s="15">
        <v>50104</v>
      </c>
      <c r="D50" s="15">
        <v>1263</v>
      </c>
      <c r="E50" s="33"/>
      <c r="F50" s="33"/>
      <c r="G50" s="33">
        <f t="shared" si="7"/>
        <v>0</v>
      </c>
      <c r="H50" s="35">
        <f t="shared" si="8"/>
        <v>0</v>
      </c>
      <c r="I50" s="33"/>
      <c r="J50" s="35">
        <f t="shared" si="9"/>
        <v>0</v>
      </c>
      <c r="K50" s="15"/>
      <c r="L50" s="15"/>
      <c r="M50" s="15">
        <f t="shared" si="10"/>
        <v>0</v>
      </c>
      <c r="N50" s="23">
        <f t="shared" si="11"/>
        <v>0</v>
      </c>
      <c r="O50" s="15">
        <f t="shared" si="5"/>
        <v>0</v>
      </c>
      <c r="P50" s="23">
        <f t="shared" si="6"/>
        <v>0</v>
      </c>
      <c r="Q50" s="15"/>
      <c r="R50" s="23">
        <f t="shared" si="12"/>
        <v>0</v>
      </c>
      <c r="S50" s="15"/>
      <c r="T50" s="15"/>
      <c r="U50" s="15"/>
      <c r="V50" s="23">
        <f t="shared" si="13"/>
        <v>0</v>
      </c>
      <c r="W50" s="24">
        <f t="shared" si="14"/>
        <v>0</v>
      </c>
      <c r="X50" s="15"/>
      <c r="Y50" s="23">
        <f t="shared" si="15"/>
        <v>0</v>
      </c>
      <c r="Z50" s="15"/>
      <c r="AA50" s="23">
        <f t="shared" si="16"/>
        <v>0</v>
      </c>
      <c r="AB50" s="23">
        <f t="shared" si="17"/>
        <v>0</v>
      </c>
      <c r="AC50" s="24">
        <f t="shared" si="18"/>
        <v>0</v>
      </c>
    </row>
    <row r="51" spans="1:29" s="25" customFormat="1" x14ac:dyDescent="0.25">
      <c r="A51" s="22" t="s">
        <v>4</v>
      </c>
      <c r="B51" s="15">
        <v>291</v>
      </c>
      <c r="C51" s="15">
        <v>53848</v>
      </c>
      <c r="D51" s="15">
        <v>1299</v>
      </c>
      <c r="E51" s="33"/>
      <c r="F51" s="33"/>
      <c r="G51" s="33">
        <f>E51+F51</f>
        <v>0</v>
      </c>
      <c r="H51" s="35">
        <f t="shared" si="8"/>
        <v>0</v>
      </c>
      <c r="I51" s="33"/>
      <c r="J51" s="35">
        <f t="shared" si="9"/>
        <v>0</v>
      </c>
      <c r="K51" s="15"/>
      <c r="L51" s="15"/>
      <c r="M51" s="15">
        <f>K51+L51</f>
        <v>0</v>
      </c>
      <c r="N51" s="23">
        <f t="shared" si="11"/>
        <v>0</v>
      </c>
      <c r="O51" s="15">
        <f t="shared" si="5"/>
        <v>0</v>
      </c>
      <c r="P51" s="23">
        <f t="shared" si="6"/>
        <v>0</v>
      </c>
      <c r="Q51" s="15"/>
      <c r="R51" s="23">
        <f t="shared" si="12"/>
        <v>0</v>
      </c>
      <c r="S51" s="15"/>
      <c r="T51" s="15"/>
      <c r="U51" s="15"/>
      <c r="V51" s="23">
        <f>U51/60</f>
        <v>0</v>
      </c>
      <c r="W51" s="24">
        <f>T51+V51</f>
        <v>0</v>
      </c>
      <c r="X51" s="15"/>
      <c r="Y51" s="23">
        <f>X51/60</f>
        <v>0</v>
      </c>
      <c r="Z51" s="15"/>
      <c r="AA51" s="23">
        <f>Z51/60</f>
        <v>0</v>
      </c>
      <c r="AB51" s="23">
        <f>(X51+AA51)/60</f>
        <v>0</v>
      </c>
      <c r="AC51" s="24">
        <f t="shared" si="18"/>
        <v>0</v>
      </c>
    </row>
    <row r="52" spans="1:29" s="25" customFormat="1" x14ac:dyDescent="0.25">
      <c r="A52" s="22" t="s">
        <v>5</v>
      </c>
      <c r="B52" s="15">
        <v>291</v>
      </c>
      <c r="C52" s="15">
        <v>53848</v>
      </c>
      <c r="D52" s="15">
        <v>1299</v>
      </c>
      <c r="E52" s="33"/>
      <c r="F52" s="33"/>
      <c r="G52" s="33">
        <f>E52+F52</f>
        <v>0</v>
      </c>
      <c r="H52" s="35">
        <f t="shared" si="8"/>
        <v>0</v>
      </c>
      <c r="I52" s="33"/>
      <c r="J52" s="35">
        <f t="shared" si="9"/>
        <v>0</v>
      </c>
      <c r="K52" s="15"/>
      <c r="L52" s="15"/>
      <c r="M52" s="15">
        <f>K52+L52</f>
        <v>0</v>
      </c>
      <c r="N52" s="23">
        <f t="shared" si="11"/>
        <v>0</v>
      </c>
      <c r="O52" s="15">
        <f t="shared" si="5"/>
        <v>0</v>
      </c>
      <c r="P52" s="23">
        <f t="shared" si="6"/>
        <v>0</v>
      </c>
      <c r="Q52" s="15"/>
      <c r="R52" s="23">
        <f t="shared" si="12"/>
        <v>0</v>
      </c>
      <c r="S52" s="15"/>
      <c r="T52" s="15"/>
      <c r="U52" s="15"/>
      <c r="V52" s="23">
        <f>U52/60</f>
        <v>0</v>
      </c>
      <c r="W52" s="24">
        <f>T52+V52</f>
        <v>0</v>
      </c>
      <c r="X52" s="15"/>
      <c r="Y52" s="23">
        <f>X52/60</f>
        <v>0</v>
      </c>
      <c r="Z52" s="15"/>
      <c r="AA52" s="23">
        <f>Z52/60</f>
        <v>0</v>
      </c>
      <c r="AB52" s="23">
        <f>(X52+AA52)/60</f>
        <v>0</v>
      </c>
      <c r="AC52" s="24">
        <f t="shared" si="18"/>
        <v>0</v>
      </c>
    </row>
    <row r="53" spans="1:29" s="25" customFormat="1" x14ac:dyDescent="0.25">
      <c r="A53" s="22" t="s">
        <v>13</v>
      </c>
      <c r="B53" s="15">
        <v>298</v>
      </c>
      <c r="C53" s="15">
        <v>52832</v>
      </c>
      <c r="D53" s="15">
        <v>1275</v>
      </c>
      <c r="E53" s="33"/>
      <c r="F53" s="33"/>
      <c r="G53" s="36">
        <f>E53+F53</f>
        <v>0</v>
      </c>
      <c r="H53" s="35">
        <f t="shared" si="8"/>
        <v>0</v>
      </c>
      <c r="I53" s="33"/>
      <c r="J53" s="35">
        <f t="shared" si="9"/>
        <v>0</v>
      </c>
      <c r="K53" s="15"/>
      <c r="L53" s="15"/>
      <c r="M53" s="26">
        <f>K53+L53</f>
        <v>0</v>
      </c>
      <c r="N53" s="23">
        <f t="shared" si="11"/>
        <v>0</v>
      </c>
      <c r="O53" s="26">
        <f t="shared" si="5"/>
        <v>0</v>
      </c>
      <c r="P53" s="23">
        <f t="shared" si="6"/>
        <v>0</v>
      </c>
      <c r="Q53" s="15"/>
      <c r="R53" s="23">
        <f t="shared" si="12"/>
        <v>0</v>
      </c>
      <c r="S53" s="15"/>
      <c r="T53" s="15"/>
      <c r="U53" s="15"/>
      <c r="V53" s="23">
        <f>U53/60</f>
        <v>0</v>
      </c>
      <c r="W53" s="24">
        <f>T53+V53</f>
        <v>0</v>
      </c>
      <c r="X53" s="15"/>
      <c r="Y53" s="23">
        <f>X53/60</f>
        <v>0</v>
      </c>
      <c r="Z53" s="15"/>
      <c r="AA53" s="23">
        <f>Z53/60</f>
        <v>0</v>
      </c>
      <c r="AB53" s="23">
        <f>(X53+AA53)/60</f>
        <v>0</v>
      </c>
      <c r="AC53" s="24">
        <f t="shared" si="18"/>
        <v>0</v>
      </c>
    </row>
    <row r="54" spans="1:29" s="25" customFormat="1" x14ac:dyDescent="0.25">
      <c r="A54" s="22" t="s">
        <v>14</v>
      </c>
      <c r="B54" s="15">
        <v>297</v>
      </c>
      <c r="C54" s="15">
        <v>52664</v>
      </c>
      <c r="D54" s="15">
        <v>1275</v>
      </c>
      <c r="E54" s="33"/>
      <c r="F54" s="33"/>
      <c r="G54" s="36">
        <f>E54+F54</f>
        <v>0</v>
      </c>
      <c r="H54" s="35">
        <f t="shared" si="8"/>
        <v>0</v>
      </c>
      <c r="I54" s="33"/>
      <c r="J54" s="35">
        <f t="shared" si="9"/>
        <v>0</v>
      </c>
      <c r="K54" s="15"/>
      <c r="L54" s="15"/>
      <c r="M54" s="26">
        <f>K54+L54</f>
        <v>0</v>
      </c>
      <c r="N54" s="23">
        <f t="shared" si="11"/>
        <v>0</v>
      </c>
      <c r="O54" s="26">
        <f t="shared" si="5"/>
        <v>0</v>
      </c>
      <c r="P54" s="23">
        <f t="shared" si="6"/>
        <v>0</v>
      </c>
      <c r="Q54" s="15"/>
      <c r="R54" s="23">
        <f t="shared" si="12"/>
        <v>0</v>
      </c>
      <c r="S54" s="15"/>
      <c r="T54" s="15"/>
      <c r="U54" s="15"/>
      <c r="V54" s="23">
        <f t="shared" ref="V54:V55" si="19">U54/60</f>
        <v>0</v>
      </c>
      <c r="W54" s="24">
        <f t="shared" ref="W54:W55" si="20">T54+V54</f>
        <v>0</v>
      </c>
      <c r="X54" s="15"/>
      <c r="Y54" s="23">
        <f t="shared" ref="Y54:Y55" si="21">X54/60</f>
        <v>0</v>
      </c>
      <c r="Z54" s="15"/>
      <c r="AA54" s="23">
        <f t="shared" ref="AA54:AA55" si="22">Z54/60</f>
        <v>0</v>
      </c>
      <c r="AB54" s="23">
        <f t="shared" ref="AB54:AB55" si="23">(X54+AA54)/60</f>
        <v>0</v>
      </c>
      <c r="AC54" s="24">
        <f t="shared" si="18"/>
        <v>0</v>
      </c>
    </row>
    <row r="55" spans="1:29" s="25" customFormat="1" x14ac:dyDescent="0.25">
      <c r="A55" s="22" t="s">
        <v>15</v>
      </c>
      <c r="B55" s="15">
        <v>297</v>
      </c>
      <c r="C55" s="15">
        <v>52664</v>
      </c>
      <c r="D55" s="15">
        <v>1275</v>
      </c>
      <c r="E55" s="33"/>
      <c r="F55" s="33"/>
      <c r="G55" s="36">
        <f>E55+F55</f>
        <v>0</v>
      </c>
      <c r="H55" s="35">
        <f t="shared" si="8"/>
        <v>0</v>
      </c>
      <c r="I55" s="33"/>
      <c r="J55" s="35">
        <f t="shared" si="9"/>
        <v>0</v>
      </c>
      <c r="K55" s="15"/>
      <c r="L55" s="15"/>
      <c r="M55" s="26">
        <f>K55+L55</f>
        <v>0</v>
      </c>
      <c r="N55" s="23">
        <f t="shared" si="11"/>
        <v>0</v>
      </c>
      <c r="O55" s="26">
        <f t="shared" si="5"/>
        <v>0</v>
      </c>
      <c r="P55" s="23">
        <f t="shared" si="6"/>
        <v>0</v>
      </c>
      <c r="Q55" s="15"/>
      <c r="R55" s="23">
        <f t="shared" si="12"/>
        <v>0</v>
      </c>
      <c r="S55" s="15"/>
      <c r="T55" s="15"/>
      <c r="U55" s="15"/>
      <c r="V55" s="23">
        <f t="shared" si="19"/>
        <v>0</v>
      </c>
      <c r="W55" s="24">
        <f t="shared" si="20"/>
        <v>0</v>
      </c>
      <c r="X55" s="15"/>
      <c r="Y55" s="23">
        <f t="shared" si="21"/>
        <v>0</v>
      </c>
      <c r="Z55" s="15"/>
      <c r="AA55" s="23">
        <f t="shared" si="22"/>
        <v>0</v>
      </c>
      <c r="AB55" s="23">
        <f t="shared" si="23"/>
        <v>0</v>
      </c>
      <c r="AC55" s="24">
        <f t="shared" si="18"/>
        <v>0</v>
      </c>
    </row>
    <row r="56" spans="1:29" s="25" customFormat="1" x14ac:dyDescent="0.25">
      <c r="C56" s="28"/>
      <c r="D56" s="28"/>
      <c r="E56" s="33">
        <f>SUM(E44:E55)</f>
        <v>0</v>
      </c>
      <c r="F56" s="33">
        <f>SUM(F44:F55)</f>
        <v>0</v>
      </c>
      <c r="G56" s="33">
        <f>SUM(G44:G55)</f>
        <v>0</v>
      </c>
      <c r="H56" s="33"/>
      <c r="I56" s="33">
        <f>SUM(I44:I55)</f>
        <v>0</v>
      </c>
      <c r="J56" s="33">
        <f>SUM(J44:J55)</f>
        <v>0</v>
      </c>
      <c r="K56" s="15">
        <f>SUM(K44:K55)</f>
        <v>0</v>
      </c>
      <c r="L56" s="15">
        <f>SUM(L44:L55)</f>
        <v>0</v>
      </c>
      <c r="M56" s="15">
        <f>SUM(M44:M55)</f>
        <v>0</v>
      </c>
      <c r="N56" s="15"/>
      <c r="O56" s="15">
        <f t="shared" ref="O56:X56" si="24">SUM(O44:O55)</f>
        <v>0</v>
      </c>
      <c r="P56" s="15">
        <f t="shared" si="24"/>
        <v>0</v>
      </c>
      <c r="Q56" s="15">
        <f t="shared" si="24"/>
        <v>0</v>
      </c>
      <c r="R56" s="15">
        <f t="shared" si="24"/>
        <v>0</v>
      </c>
      <c r="S56" s="15">
        <f t="shared" si="24"/>
        <v>0</v>
      </c>
      <c r="T56" s="15">
        <f t="shared" si="24"/>
        <v>0</v>
      </c>
      <c r="U56" s="15">
        <f t="shared" si="24"/>
        <v>0</v>
      </c>
      <c r="V56" s="23">
        <f t="shared" si="24"/>
        <v>0</v>
      </c>
      <c r="W56" s="23">
        <f t="shared" si="24"/>
        <v>0</v>
      </c>
      <c r="X56" s="15">
        <f t="shared" si="24"/>
        <v>0</v>
      </c>
      <c r="Y56" s="23">
        <f>X56/60</f>
        <v>0</v>
      </c>
      <c r="Z56" s="15">
        <f t="shared" ref="Z56" si="25">SUM(Z44:Z55)</f>
        <v>0</v>
      </c>
      <c r="AA56" s="23">
        <f>SUM(AA44:AA55)</f>
        <v>0</v>
      </c>
      <c r="AB56" s="23">
        <f>SUM(AB44:AB55)</f>
        <v>0</v>
      </c>
      <c r="AC56" s="15">
        <f>SUM(AC44:AC55)</f>
        <v>0</v>
      </c>
    </row>
    <row r="57" spans="1:29" x14ac:dyDescent="0.25">
      <c r="C57" s="27"/>
      <c r="D57" s="27"/>
    </row>
    <row r="58" spans="1:29" x14ac:dyDescent="0.25">
      <c r="A58" t="s">
        <v>35</v>
      </c>
      <c r="B58" s="40">
        <f>AVERAGE(B44:B55)</f>
        <v>288.16666666666669</v>
      </c>
      <c r="C58" s="40">
        <f t="shared" ref="C58:D58" si="26">AVERAGE(C44:C55)</f>
        <v>51206</v>
      </c>
      <c r="D58" s="40">
        <f t="shared" si="26"/>
        <v>1270.6666666666667</v>
      </c>
    </row>
  </sheetData>
  <mergeCells count="1">
    <mergeCell ref="O42:P42"/>
  </mergeCells>
  <pageMargins left="0.7" right="0.7" top="0.75" bottom="0.75" header="0.3" footer="0.3"/>
  <pageSetup paperSize="9" orientation="portrait" horizontalDpi="0" verticalDpi="0" r:id="rId1"/>
  <ignoredErrors>
    <ignoredError sqref="S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"/>
  <sheetViews>
    <sheetView zoomScale="85" zoomScaleNormal="85" workbookViewId="0">
      <selection activeCell="C26" sqref="C26"/>
    </sheetView>
  </sheetViews>
  <sheetFormatPr defaultRowHeight="15" x14ac:dyDescent="0.25"/>
  <cols>
    <col min="1" max="1" width="11.140625" bestFit="1" customWidth="1"/>
    <col min="2" max="2" width="11.140625" customWidth="1"/>
    <col min="3" max="4" width="9.140625" style="27"/>
    <col min="8" max="8" width="7.85546875" bestFit="1" customWidth="1"/>
    <col min="10" max="10" width="7.85546875" bestFit="1" customWidth="1"/>
    <col min="14" max="14" width="7.85546875" bestFit="1" customWidth="1"/>
    <col min="15" max="15" width="6.140625" customWidth="1"/>
    <col min="16" max="16" width="6.5703125" bestFit="1" customWidth="1"/>
    <col min="18" max="18" width="7.85546875" bestFit="1" customWidth="1"/>
    <col min="19" max="19" width="10.42578125" bestFit="1" customWidth="1"/>
    <col min="20" max="20" width="8.42578125" bestFit="1" customWidth="1"/>
    <col min="21" max="21" width="10.7109375" bestFit="1" customWidth="1"/>
    <col min="22" max="22" width="8.7109375" bestFit="1" customWidth="1"/>
    <col min="23" max="23" width="4.7109375" bestFit="1" customWidth="1"/>
    <col min="24" max="24" width="10.42578125" bestFit="1" customWidth="1"/>
    <col min="26" max="26" width="10.7109375" bestFit="1" customWidth="1"/>
  </cols>
  <sheetData>
    <row r="1" spans="1:29" ht="15" customHeight="1" x14ac:dyDescent="0.25">
      <c r="B1" s="29" t="s">
        <v>29</v>
      </c>
      <c r="C1" s="29" t="s">
        <v>29</v>
      </c>
      <c r="D1" s="29" t="s">
        <v>29</v>
      </c>
      <c r="E1" s="3" t="s">
        <v>10</v>
      </c>
      <c r="F1" s="3"/>
      <c r="G1" s="3"/>
      <c r="H1" s="3"/>
      <c r="I1" s="3"/>
      <c r="J1" s="4"/>
      <c r="K1" s="2" t="s">
        <v>10</v>
      </c>
      <c r="L1" s="3"/>
      <c r="M1" s="3"/>
      <c r="N1" s="3"/>
      <c r="O1" s="38"/>
      <c r="P1" s="38" t="s">
        <v>33</v>
      </c>
      <c r="Q1" s="3"/>
      <c r="R1" s="4"/>
      <c r="S1" s="2" t="s">
        <v>9</v>
      </c>
      <c r="T1" s="2"/>
      <c r="U1" s="3"/>
      <c r="V1" s="3"/>
      <c r="W1" s="4"/>
      <c r="X1" s="2" t="s">
        <v>9</v>
      </c>
      <c r="Y1" s="2"/>
      <c r="Z1" s="3"/>
      <c r="AA1" s="3"/>
      <c r="AB1" s="3"/>
      <c r="AC1" s="9"/>
    </row>
    <row r="2" spans="1:29" ht="30" customHeight="1" x14ac:dyDescent="0.25">
      <c r="B2" s="9" t="s">
        <v>32</v>
      </c>
      <c r="C2" s="9" t="s">
        <v>18</v>
      </c>
      <c r="D2" s="9" t="s">
        <v>31</v>
      </c>
      <c r="E2" s="31" t="s">
        <v>2</v>
      </c>
      <c r="F2" s="31"/>
      <c r="G2" s="31"/>
      <c r="H2" s="31"/>
      <c r="I2" s="31"/>
      <c r="J2" s="31"/>
      <c r="K2" s="2" t="s">
        <v>3</v>
      </c>
      <c r="L2" s="3"/>
      <c r="M2" s="3"/>
      <c r="N2" s="3"/>
      <c r="O2" s="46" t="s">
        <v>19</v>
      </c>
      <c r="P2" s="47"/>
      <c r="Q2" s="3"/>
      <c r="R2" s="3"/>
      <c r="S2" s="2" t="s">
        <v>2</v>
      </c>
      <c r="T2" s="2"/>
      <c r="U2" s="3"/>
      <c r="V2" s="3"/>
      <c r="W2" s="4"/>
      <c r="X2" s="2" t="s">
        <v>3</v>
      </c>
      <c r="Y2" s="2"/>
      <c r="Z2" s="3"/>
      <c r="AA2" s="3"/>
      <c r="AB2" s="3"/>
      <c r="AC2" s="29" t="s">
        <v>18</v>
      </c>
    </row>
    <row r="3" spans="1:29" x14ac:dyDescent="0.25">
      <c r="B3" s="30"/>
      <c r="C3" s="30" t="s">
        <v>30</v>
      </c>
      <c r="D3" s="30" t="s">
        <v>30</v>
      </c>
      <c r="E3" s="32" t="s">
        <v>6</v>
      </c>
      <c r="F3" s="33" t="s">
        <v>7</v>
      </c>
      <c r="G3" s="33" t="s">
        <v>12</v>
      </c>
      <c r="H3" s="34" t="s">
        <v>11</v>
      </c>
      <c r="I3" s="33" t="s">
        <v>8</v>
      </c>
      <c r="J3" s="34" t="s">
        <v>11</v>
      </c>
      <c r="K3" s="15" t="s">
        <v>6</v>
      </c>
      <c r="L3" s="15" t="s">
        <v>7</v>
      </c>
      <c r="M3" s="15" t="s">
        <v>12</v>
      </c>
      <c r="N3" s="7" t="s">
        <v>11</v>
      </c>
      <c r="O3" s="37" t="s">
        <v>34</v>
      </c>
      <c r="P3" s="39" t="s">
        <v>11</v>
      </c>
      <c r="Q3" s="6" t="s">
        <v>8</v>
      </c>
      <c r="R3" s="7" t="s">
        <v>11</v>
      </c>
      <c r="S3" s="6" t="s">
        <v>16</v>
      </c>
      <c r="T3" s="6" t="s">
        <v>20</v>
      </c>
      <c r="U3" s="6" t="s">
        <v>17</v>
      </c>
      <c r="V3" s="6" t="s">
        <v>21</v>
      </c>
      <c r="W3" s="6" t="s">
        <v>18</v>
      </c>
      <c r="X3" s="6" t="s">
        <v>16</v>
      </c>
      <c r="Y3" s="6" t="s">
        <v>20</v>
      </c>
      <c r="Z3" s="6" t="s">
        <v>17</v>
      </c>
      <c r="AA3" s="6" t="s">
        <v>21</v>
      </c>
      <c r="AB3" s="10" t="s">
        <v>18</v>
      </c>
      <c r="AC3" s="30" t="s">
        <v>19</v>
      </c>
    </row>
    <row r="4" spans="1:29" s="25" customFormat="1" x14ac:dyDescent="0.25">
      <c r="A4" s="22" t="s">
        <v>22</v>
      </c>
      <c r="B4" s="15">
        <v>273</v>
      </c>
      <c r="C4" s="15">
        <v>55208</v>
      </c>
      <c r="D4" s="15">
        <v>1397</v>
      </c>
      <c r="E4" s="33">
        <v>43</v>
      </c>
      <c r="F4" s="33">
        <v>0</v>
      </c>
      <c r="G4" s="33">
        <f>E4+F4</f>
        <v>43</v>
      </c>
      <c r="H4" s="35">
        <f>+G4*8/C4*100</f>
        <v>0.62309810172438773</v>
      </c>
      <c r="I4" s="33">
        <v>429</v>
      </c>
      <c r="J4" s="35">
        <f>+I4*8/C4*100</f>
        <v>6.2164903637154039</v>
      </c>
      <c r="K4" s="15">
        <v>64</v>
      </c>
      <c r="L4" s="15">
        <v>11</v>
      </c>
      <c r="M4" s="15">
        <f>K4+L4</f>
        <v>75</v>
      </c>
      <c r="N4" s="23">
        <f>+M4*8/C4*100</f>
        <v>1.0867990146355599</v>
      </c>
      <c r="O4" s="15">
        <f t="shared" ref="O4:O15" si="0">G4+M4</f>
        <v>118</v>
      </c>
      <c r="P4" s="23">
        <f t="shared" ref="P4:P15" si="1">+O4*8/C4*100</f>
        <v>1.7098971163599479</v>
      </c>
      <c r="Q4" s="15">
        <v>298</v>
      </c>
      <c r="R4" s="23">
        <f>+Q4*8/C4*100</f>
        <v>4.318214751485292</v>
      </c>
      <c r="S4" s="15"/>
      <c r="T4" s="15"/>
      <c r="U4" s="15"/>
      <c r="V4" s="23">
        <f>U4/60</f>
        <v>0</v>
      </c>
      <c r="W4" s="24">
        <f>T4+V4</f>
        <v>0</v>
      </c>
      <c r="X4" s="15"/>
      <c r="Y4" s="23">
        <f>X4/60</f>
        <v>0</v>
      </c>
      <c r="Z4" s="15"/>
      <c r="AA4" s="23">
        <f>Z4/60</f>
        <v>0</v>
      </c>
      <c r="AB4" s="23">
        <f>(X4+AA4)/60</f>
        <v>0</v>
      </c>
      <c r="AC4" s="24">
        <f>W4+AB4</f>
        <v>0</v>
      </c>
    </row>
    <row r="5" spans="1:29" s="25" customFormat="1" x14ac:dyDescent="0.25">
      <c r="A5" s="22" t="s">
        <v>23</v>
      </c>
      <c r="B5" s="15">
        <v>273</v>
      </c>
      <c r="C5" s="15">
        <v>50536</v>
      </c>
      <c r="D5" s="15">
        <v>1276</v>
      </c>
      <c r="E5" s="33"/>
      <c r="F5" s="33"/>
      <c r="G5" s="33">
        <f t="shared" ref="G5:G10" si="2">E5+F5</f>
        <v>0</v>
      </c>
      <c r="H5" s="35">
        <f t="shared" ref="H5:H15" si="3">+G5*8/C5*100</f>
        <v>0</v>
      </c>
      <c r="I5" s="33">
        <v>79</v>
      </c>
      <c r="J5" s="35">
        <f t="shared" ref="J5:J15" si="4">+I5*8/C5*100</f>
        <v>1.2505936362197245</v>
      </c>
      <c r="K5" s="15"/>
      <c r="L5" s="15"/>
      <c r="M5" s="15">
        <f t="shared" ref="M5:M10" si="5">K5+L5</f>
        <v>0</v>
      </c>
      <c r="N5" s="23">
        <f t="shared" ref="N5:N15" si="6">+M5*8/C5*100</f>
        <v>0</v>
      </c>
      <c r="O5" s="15">
        <f t="shared" si="0"/>
        <v>0</v>
      </c>
      <c r="P5" s="23">
        <f t="shared" si="1"/>
        <v>0</v>
      </c>
      <c r="Q5" s="15">
        <v>236</v>
      </c>
      <c r="R5" s="23">
        <f t="shared" ref="R5:R15" si="7">+Q5*8/C5*100</f>
        <v>3.7359506094665185</v>
      </c>
      <c r="S5" s="15"/>
      <c r="T5" s="15"/>
      <c r="U5" s="15"/>
      <c r="V5" s="23">
        <f t="shared" ref="V5:V10" si="8">U5/60</f>
        <v>0</v>
      </c>
      <c r="W5" s="24">
        <f t="shared" ref="W5:W10" si="9">T5+V5</f>
        <v>0</v>
      </c>
      <c r="X5" s="15"/>
      <c r="Y5" s="23">
        <f t="shared" ref="Y5:Y10" si="10">X5/60</f>
        <v>0</v>
      </c>
      <c r="Z5" s="15"/>
      <c r="AA5" s="23">
        <f t="shared" ref="AA5:AA10" si="11">Z5/60</f>
        <v>0</v>
      </c>
      <c r="AB5" s="23">
        <f t="shared" ref="AB5:AB10" si="12">(X5+AA5)/60</f>
        <v>0</v>
      </c>
      <c r="AC5" s="24">
        <f t="shared" ref="AC5:AC15" si="13">W5+AB5</f>
        <v>0</v>
      </c>
    </row>
    <row r="6" spans="1:29" s="25" customFormat="1" x14ac:dyDescent="0.25">
      <c r="A6" s="22" t="s">
        <v>24</v>
      </c>
      <c r="B6" s="15">
        <v>273</v>
      </c>
      <c r="C6" s="15">
        <v>44896</v>
      </c>
      <c r="D6" s="15">
        <v>1040</v>
      </c>
      <c r="E6" s="33"/>
      <c r="F6" s="33"/>
      <c r="G6" s="33">
        <f t="shared" si="2"/>
        <v>0</v>
      </c>
      <c r="H6" s="35">
        <f t="shared" si="3"/>
        <v>0</v>
      </c>
      <c r="I6" s="33"/>
      <c r="J6" s="35">
        <f t="shared" si="4"/>
        <v>0</v>
      </c>
      <c r="K6" s="15"/>
      <c r="L6" s="15"/>
      <c r="M6" s="15">
        <f t="shared" si="5"/>
        <v>0</v>
      </c>
      <c r="N6" s="23">
        <f t="shared" si="6"/>
        <v>0</v>
      </c>
      <c r="O6" s="15">
        <f t="shared" si="0"/>
        <v>0</v>
      </c>
      <c r="P6" s="23">
        <f t="shared" si="1"/>
        <v>0</v>
      </c>
      <c r="Q6" s="15"/>
      <c r="R6" s="23">
        <f t="shared" si="7"/>
        <v>0</v>
      </c>
      <c r="S6" s="15"/>
      <c r="T6" s="15"/>
      <c r="U6" s="15"/>
      <c r="V6" s="23">
        <f t="shared" si="8"/>
        <v>0</v>
      </c>
      <c r="W6" s="24">
        <f t="shared" si="9"/>
        <v>0</v>
      </c>
      <c r="X6" s="15"/>
      <c r="Y6" s="23">
        <f t="shared" si="10"/>
        <v>0</v>
      </c>
      <c r="Z6" s="15"/>
      <c r="AA6" s="23">
        <f t="shared" si="11"/>
        <v>0</v>
      </c>
      <c r="AB6" s="23">
        <f t="shared" si="12"/>
        <v>0</v>
      </c>
      <c r="AC6" s="24">
        <f t="shared" si="13"/>
        <v>0</v>
      </c>
    </row>
    <row r="7" spans="1:29" s="25" customFormat="1" x14ac:dyDescent="0.25">
      <c r="A7" s="22" t="s">
        <v>25</v>
      </c>
      <c r="B7" s="15">
        <v>273</v>
      </c>
      <c r="C7" s="15">
        <v>47632</v>
      </c>
      <c r="D7" s="15">
        <v>1243</v>
      </c>
      <c r="E7" s="33"/>
      <c r="F7" s="33"/>
      <c r="G7" s="33">
        <f t="shared" si="2"/>
        <v>0</v>
      </c>
      <c r="H7" s="35">
        <f t="shared" si="3"/>
        <v>0</v>
      </c>
      <c r="I7" s="33"/>
      <c r="J7" s="35">
        <f t="shared" si="4"/>
        <v>0</v>
      </c>
      <c r="K7" s="15"/>
      <c r="L7" s="15"/>
      <c r="M7" s="15">
        <f t="shared" si="5"/>
        <v>0</v>
      </c>
      <c r="N7" s="23">
        <f t="shared" si="6"/>
        <v>0</v>
      </c>
      <c r="O7" s="15">
        <f t="shared" si="0"/>
        <v>0</v>
      </c>
      <c r="P7" s="23">
        <f t="shared" si="1"/>
        <v>0</v>
      </c>
      <c r="Q7" s="15"/>
      <c r="R7" s="23">
        <f t="shared" si="7"/>
        <v>0</v>
      </c>
      <c r="S7" s="15"/>
      <c r="T7" s="15"/>
      <c r="U7" s="15"/>
      <c r="V7" s="23">
        <f t="shared" si="8"/>
        <v>0</v>
      </c>
      <c r="W7" s="24">
        <f t="shared" si="9"/>
        <v>0</v>
      </c>
      <c r="X7" s="15"/>
      <c r="Y7" s="23">
        <f t="shared" si="10"/>
        <v>0</v>
      </c>
      <c r="Z7" s="15"/>
      <c r="AA7" s="23">
        <f t="shared" si="11"/>
        <v>0</v>
      </c>
      <c r="AB7" s="23">
        <f t="shared" si="12"/>
        <v>0</v>
      </c>
      <c r="AC7" s="24">
        <f t="shared" si="13"/>
        <v>0</v>
      </c>
    </row>
    <row r="8" spans="1:29" s="25" customFormat="1" x14ac:dyDescent="0.25">
      <c r="A8" s="22" t="s">
        <v>26</v>
      </c>
      <c r="B8" s="15">
        <v>273</v>
      </c>
      <c r="C8" s="15">
        <v>44784</v>
      </c>
      <c r="D8" s="15">
        <v>1188</v>
      </c>
      <c r="E8" s="33"/>
      <c r="F8" s="33"/>
      <c r="G8" s="33">
        <f t="shared" si="2"/>
        <v>0</v>
      </c>
      <c r="H8" s="35">
        <f t="shared" si="3"/>
        <v>0</v>
      </c>
      <c r="I8" s="33"/>
      <c r="J8" s="35">
        <f t="shared" si="4"/>
        <v>0</v>
      </c>
      <c r="K8" s="15"/>
      <c r="L8" s="15"/>
      <c r="M8" s="15">
        <f t="shared" si="5"/>
        <v>0</v>
      </c>
      <c r="N8" s="23">
        <f t="shared" si="6"/>
        <v>0</v>
      </c>
      <c r="O8" s="15">
        <f t="shared" si="0"/>
        <v>0</v>
      </c>
      <c r="P8" s="23">
        <f t="shared" si="1"/>
        <v>0</v>
      </c>
      <c r="Q8" s="15"/>
      <c r="R8" s="23">
        <f t="shared" si="7"/>
        <v>0</v>
      </c>
      <c r="S8" s="15"/>
      <c r="T8" s="15"/>
      <c r="U8" s="15"/>
      <c r="V8" s="23">
        <f t="shared" si="8"/>
        <v>0</v>
      </c>
      <c r="W8" s="24">
        <f t="shared" si="9"/>
        <v>0</v>
      </c>
      <c r="X8" s="15"/>
      <c r="Y8" s="23">
        <f t="shared" si="10"/>
        <v>0</v>
      </c>
      <c r="Z8" s="15"/>
      <c r="AA8" s="23">
        <f t="shared" si="11"/>
        <v>0</v>
      </c>
      <c r="AB8" s="23">
        <f t="shared" si="12"/>
        <v>0</v>
      </c>
      <c r="AC8" s="24">
        <f t="shared" si="13"/>
        <v>0</v>
      </c>
    </row>
    <row r="9" spans="1:29" s="25" customFormat="1" x14ac:dyDescent="0.25">
      <c r="A9" s="22" t="s">
        <v>27</v>
      </c>
      <c r="B9" s="15">
        <v>273</v>
      </c>
      <c r="C9" s="15">
        <v>48600</v>
      </c>
      <c r="D9" s="15">
        <v>1140</v>
      </c>
      <c r="E9" s="33"/>
      <c r="F9" s="33"/>
      <c r="G9" s="33">
        <f t="shared" si="2"/>
        <v>0</v>
      </c>
      <c r="H9" s="35">
        <f t="shared" si="3"/>
        <v>0</v>
      </c>
      <c r="I9" s="33"/>
      <c r="J9" s="35">
        <f t="shared" si="4"/>
        <v>0</v>
      </c>
      <c r="K9" s="15"/>
      <c r="L9" s="15"/>
      <c r="M9" s="15">
        <f t="shared" si="5"/>
        <v>0</v>
      </c>
      <c r="N9" s="23">
        <f t="shared" si="6"/>
        <v>0</v>
      </c>
      <c r="O9" s="15">
        <f t="shared" si="0"/>
        <v>0</v>
      </c>
      <c r="P9" s="23">
        <f t="shared" si="1"/>
        <v>0</v>
      </c>
      <c r="Q9" s="15"/>
      <c r="R9" s="23">
        <f t="shared" si="7"/>
        <v>0</v>
      </c>
      <c r="S9" s="15"/>
      <c r="T9" s="15"/>
      <c r="U9" s="15"/>
      <c r="V9" s="23">
        <f t="shared" si="8"/>
        <v>0</v>
      </c>
      <c r="W9" s="24">
        <f t="shared" si="9"/>
        <v>0</v>
      </c>
      <c r="X9" s="15"/>
      <c r="Y9" s="23">
        <f t="shared" si="10"/>
        <v>0</v>
      </c>
      <c r="Z9" s="15"/>
      <c r="AA9" s="23">
        <f t="shared" si="11"/>
        <v>0</v>
      </c>
      <c r="AB9" s="23">
        <f t="shared" si="12"/>
        <v>0</v>
      </c>
      <c r="AC9" s="24">
        <f t="shared" si="13"/>
        <v>0</v>
      </c>
    </row>
    <row r="10" spans="1:29" s="25" customFormat="1" x14ac:dyDescent="0.25">
      <c r="A10" s="22" t="s">
        <v>28</v>
      </c>
      <c r="B10" s="15">
        <v>271</v>
      </c>
      <c r="C10" s="15">
        <v>53848</v>
      </c>
      <c r="D10" s="15">
        <v>1386</v>
      </c>
      <c r="E10" s="33"/>
      <c r="F10" s="33"/>
      <c r="G10" s="33">
        <f t="shared" si="2"/>
        <v>0</v>
      </c>
      <c r="H10" s="35">
        <f t="shared" si="3"/>
        <v>0</v>
      </c>
      <c r="I10" s="33"/>
      <c r="J10" s="35">
        <f t="shared" si="4"/>
        <v>0</v>
      </c>
      <c r="K10" s="15"/>
      <c r="L10" s="15"/>
      <c r="M10" s="15">
        <f t="shared" si="5"/>
        <v>0</v>
      </c>
      <c r="N10" s="23">
        <f t="shared" si="6"/>
        <v>0</v>
      </c>
      <c r="O10" s="15">
        <f t="shared" si="0"/>
        <v>0</v>
      </c>
      <c r="P10" s="23">
        <f t="shared" si="1"/>
        <v>0</v>
      </c>
      <c r="Q10" s="15"/>
      <c r="R10" s="23">
        <f t="shared" si="7"/>
        <v>0</v>
      </c>
      <c r="S10" s="15"/>
      <c r="T10" s="15"/>
      <c r="U10" s="15"/>
      <c r="V10" s="23">
        <f t="shared" si="8"/>
        <v>0</v>
      </c>
      <c r="W10" s="24">
        <f t="shared" si="9"/>
        <v>0</v>
      </c>
      <c r="X10" s="15"/>
      <c r="Y10" s="23">
        <f t="shared" si="10"/>
        <v>0</v>
      </c>
      <c r="Z10" s="15"/>
      <c r="AA10" s="23">
        <f t="shared" si="11"/>
        <v>0</v>
      </c>
      <c r="AB10" s="23">
        <f t="shared" si="12"/>
        <v>0</v>
      </c>
      <c r="AC10" s="24">
        <f t="shared" si="13"/>
        <v>0</v>
      </c>
    </row>
    <row r="11" spans="1:29" s="25" customFormat="1" x14ac:dyDescent="0.25">
      <c r="A11" s="22" t="s">
        <v>4</v>
      </c>
      <c r="B11" s="15">
        <v>271</v>
      </c>
      <c r="C11" s="15">
        <v>49200</v>
      </c>
      <c r="D11" s="15">
        <v>1265</v>
      </c>
      <c r="E11" s="33"/>
      <c r="F11" s="33"/>
      <c r="G11" s="33">
        <f>E11+F11</f>
        <v>0</v>
      </c>
      <c r="H11" s="35">
        <f t="shared" si="3"/>
        <v>0</v>
      </c>
      <c r="I11" s="33"/>
      <c r="J11" s="35">
        <f t="shared" si="4"/>
        <v>0</v>
      </c>
      <c r="K11" s="15"/>
      <c r="L11" s="15"/>
      <c r="M11" s="15">
        <f>K11+L11</f>
        <v>0</v>
      </c>
      <c r="N11" s="23">
        <f t="shared" si="6"/>
        <v>0</v>
      </c>
      <c r="O11" s="15">
        <f t="shared" si="0"/>
        <v>0</v>
      </c>
      <c r="P11" s="23">
        <f t="shared" si="1"/>
        <v>0</v>
      </c>
      <c r="Q11" s="15"/>
      <c r="R11" s="23">
        <f t="shared" si="7"/>
        <v>0</v>
      </c>
      <c r="S11" s="15"/>
      <c r="T11" s="15"/>
      <c r="U11" s="15"/>
      <c r="V11" s="23">
        <f>U11/60</f>
        <v>0</v>
      </c>
      <c r="W11" s="24">
        <f>T11+V11</f>
        <v>0</v>
      </c>
      <c r="X11" s="15"/>
      <c r="Y11" s="23">
        <f>X11/60</f>
        <v>0</v>
      </c>
      <c r="Z11" s="15"/>
      <c r="AA11" s="23">
        <f>Z11/60</f>
        <v>0</v>
      </c>
      <c r="AB11" s="23">
        <f>(X11+AA11)/60</f>
        <v>0</v>
      </c>
      <c r="AC11" s="24">
        <f t="shared" si="13"/>
        <v>0</v>
      </c>
    </row>
    <row r="12" spans="1:29" s="25" customFormat="1" x14ac:dyDescent="0.25">
      <c r="A12" s="22" t="s">
        <v>5</v>
      </c>
      <c r="B12" s="15">
        <v>271</v>
      </c>
      <c r="C12" s="15">
        <v>48256</v>
      </c>
      <c r="D12" s="15">
        <v>1254</v>
      </c>
      <c r="E12" s="33"/>
      <c r="F12" s="33"/>
      <c r="G12" s="33">
        <f>E12+F12</f>
        <v>0</v>
      </c>
      <c r="H12" s="35">
        <f t="shared" si="3"/>
        <v>0</v>
      </c>
      <c r="I12" s="33"/>
      <c r="J12" s="35">
        <f t="shared" si="4"/>
        <v>0</v>
      </c>
      <c r="K12" s="15"/>
      <c r="L12" s="15"/>
      <c r="M12" s="15">
        <f>K12+L12</f>
        <v>0</v>
      </c>
      <c r="N12" s="23">
        <f t="shared" si="6"/>
        <v>0</v>
      </c>
      <c r="O12" s="15">
        <f t="shared" si="0"/>
        <v>0</v>
      </c>
      <c r="P12" s="23">
        <f t="shared" si="1"/>
        <v>0</v>
      </c>
      <c r="Q12" s="15"/>
      <c r="R12" s="23">
        <f t="shared" si="7"/>
        <v>0</v>
      </c>
      <c r="S12" s="15"/>
      <c r="T12" s="15"/>
      <c r="U12" s="15"/>
      <c r="V12" s="23">
        <f>U12/60</f>
        <v>0</v>
      </c>
      <c r="W12" s="24">
        <f>T12+V12</f>
        <v>0</v>
      </c>
      <c r="X12" s="15"/>
      <c r="Y12" s="23">
        <f>X12/60</f>
        <v>0</v>
      </c>
      <c r="Z12" s="15"/>
      <c r="AA12" s="23">
        <f>Z12/60</f>
        <v>0</v>
      </c>
      <c r="AB12" s="23">
        <f>(X12+AA12)/60</f>
        <v>0</v>
      </c>
      <c r="AC12" s="24">
        <f t="shared" si="13"/>
        <v>0</v>
      </c>
    </row>
    <row r="13" spans="1:29" s="25" customFormat="1" x14ac:dyDescent="0.25">
      <c r="A13" s="22" t="s">
        <v>13</v>
      </c>
      <c r="B13" s="15">
        <v>273</v>
      </c>
      <c r="C13" s="15">
        <v>45720</v>
      </c>
      <c r="D13" s="15">
        <v>1199</v>
      </c>
      <c r="E13" s="33"/>
      <c r="F13" s="33"/>
      <c r="G13" s="36">
        <f>E13+F13</f>
        <v>0</v>
      </c>
      <c r="H13" s="35">
        <f t="shared" si="3"/>
        <v>0</v>
      </c>
      <c r="I13" s="33"/>
      <c r="J13" s="35">
        <f t="shared" si="4"/>
        <v>0</v>
      </c>
      <c r="K13" s="15"/>
      <c r="L13" s="15"/>
      <c r="M13" s="26">
        <f>K13+L13</f>
        <v>0</v>
      </c>
      <c r="N13" s="23">
        <f t="shared" si="6"/>
        <v>0</v>
      </c>
      <c r="O13" s="26">
        <f t="shared" si="0"/>
        <v>0</v>
      </c>
      <c r="P13" s="23">
        <f t="shared" si="1"/>
        <v>0</v>
      </c>
      <c r="Q13" s="15"/>
      <c r="R13" s="23">
        <f t="shared" si="7"/>
        <v>0</v>
      </c>
      <c r="S13" s="15"/>
      <c r="T13" s="15"/>
      <c r="U13" s="15"/>
      <c r="V13" s="23">
        <f>U13/60</f>
        <v>0</v>
      </c>
      <c r="W13" s="24">
        <f>T13+V13</f>
        <v>0</v>
      </c>
      <c r="X13" s="15"/>
      <c r="Y13" s="23">
        <f>X13/60</f>
        <v>0</v>
      </c>
      <c r="Z13" s="15"/>
      <c r="AA13" s="23">
        <f>Z13/60</f>
        <v>0</v>
      </c>
      <c r="AB13" s="23">
        <f>(X13+AA13)/60</f>
        <v>0</v>
      </c>
      <c r="AC13" s="24">
        <f t="shared" si="13"/>
        <v>0</v>
      </c>
    </row>
    <row r="14" spans="1:29" s="25" customFormat="1" x14ac:dyDescent="0.25">
      <c r="A14" s="22" t="s">
        <v>14</v>
      </c>
      <c r="B14" s="15">
        <v>275</v>
      </c>
      <c r="C14" s="15">
        <v>50904</v>
      </c>
      <c r="D14" s="15">
        <v>1276</v>
      </c>
      <c r="E14" s="33"/>
      <c r="F14" s="33"/>
      <c r="G14" s="36">
        <f>E14+F14</f>
        <v>0</v>
      </c>
      <c r="H14" s="35">
        <f t="shared" si="3"/>
        <v>0</v>
      </c>
      <c r="I14" s="33"/>
      <c r="J14" s="35">
        <f t="shared" si="4"/>
        <v>0</v>
      </c>
      <c r="K14" s="15"/>
      <c r="L14" s="15"/>
      <c r="M14" s="26">
        <f>K14+L14</f>
        <v>0</v>
      </c>
      <c r="N14" s="23">
        <f t="shared" si="6"/>
        <v>0</v>
      </c>
      <c r="O14" s="26">
        <f t="shared" si="0"/>
        <v>0</v>
      </c>
      <c r="P14" s="23">
        <f t="shared" si="1"/>
        <v>0</v>
      </c>
      <c r="Q14" s="15"/>
      <c r="R14" s="23">
        <f t="shared" si="7"/>
        <v>0</v>
      </c>
      <c r="S14" s="15"/>
      <c r="T14" s="15"/>
      <c r="U14" s="15"/>
      <c r="V14" s="23">
        <f t="shared" ref="V14:V15" si="14">U14/60</f>
        <v>0</v>
      </c>
      <c r="W14" s="24">
        <f t="shared" ref="W14:W15" si="15">T14+V14</f>
        <v>0</v>
      </c>
      <c r="X14" s="15"/>
      <c r="Y14" s="23">
        <f t="shared" ref="Y14:Y15" si="16">X14/60</f>
        <v>0</v>
      </c>
      <c r="Z14" s="15"/>
      <c r="AA14" s="23">
        <f t="shared" ref="AA14:AA15" si="17">Z14/60</f>
        <v>0</v>
      </c>
      <c r="AB14" s="23">
        <f t="shared" ref="AB14:AB15" si="18">(X14+AA14)/60</f>
        <v>0</v>
      </c>
      <c r="AC14" s="24">
        <f t="shared" si="13"/>
        <v>0</v>
      </c>
    </row>
    <row r="15" spans="1:29" s="25" customFormat="1" x14ac:dyDescent="0.25">
      <c r="A15" s="22" t="s">
        <v>15</v>
      </c>
      <c r="B15" s="15">
        <v>275</v>
      </c>
      <c r="C15" s="15">
        <v>42352</v>
      </c>
      <c r="D15" s="15">
        <v>1089</v>
      </c>
      <c r="E15" s="33"/>
      <c r="F15" s="33"/>
      <c r="G15" s="36">
        <f>E15+F15</f>
        <v>0</v>
      </c>
      <c r="H15" s="35">
        <f t="shared" si="3"/>
        <v>0</v>
      </c>
      <c r="I15" s="33"/>
      <c r="J15" s="35">
        <f t="shared" si="4"/>
        <v>0</v>
      </c>
      <c r="K15" s="15"/>
      <c r="L15" s="15"/>
      <c r="M15" s="26">
        <f>K15+L15</f>
        <v>0</v>
      </c>
      <c r="N15" s="23">
        <f t="shared" si="6"/>
        <v>0</v>
      </c>
      <c r="O15" s="26">
        <f t="shared" si="0"/>
        <v>0</v>
      </c>
      <c r="P15" s="23">
        <f t="shared" si="1"/>
        <v>0</v>
      </c>
      <c r="Q15" s="15"/>
      <c r="R15" s="23">
        <f t="shared" si="7"/>
        <v>0</v>
      </c>
      <c r="S15" s="15"/>
      <c r="T15" s="15"/>
      <c r="U15" s="15"/>
      <c r="V15" s="23">
        <f t="shared" si="14"/>
        <v>0</v>
      </c>
      <c r="W15" s="24">
        <f t="shared" si="15"/>
        <v>0</v>
      </c>
      <c r="X15" s="15"/>
      <c r="Y15" s="23">
        <f t="shared" si="16"/>
        <v>0</v>
      </c>
      <c r="Z15" s="15"/>
      <c r="AA15" s="23">
        <f t="shared" si="17"/>
        <v>0</v>
      </c>
      <c r="AB15" s="23">
        <f t="shared" si="18"/>
        <v>0</v>
      </c>
      <c r="AC15" s="24">
        <f t="shared" si="13"/>
        <v>0</v>
      </c>
    </row>
    <row r="16" spans="1:29" s="25" customFormat="1" x14ac:dyDescent="0.25">
      <c r="C16" s="28"/>
      <c r="D16" s="28"/>
      <c r="E16" s="33">
        <f>SUM(E4:E15)</f>
        <v>43</v>
      </c>
      <c r="F16" s="33">
        <f>SUM(F4:F15)</f>
        <v>0</v>
      </c>
      <c r="G16" s="33">
        <f>SUM(G4:G15)</f>
        <v>43</v>
      </c>
      <c r="H16" s="33"/>
      <c r="I16" s="33">
        <f>SUM(I4:I15)</f>
        <v>508</v>
      </c>
      <c r="J16" s="33">
        <f>SUM(J4:J15)</f>
        <v>7.4670839999351282</v>
      </c>
      <c r="K16" s="15">
        <f>SUM(K4:K15)</f>
        <v>64</v>
      </c>
      <c r="L16" s="15">
        <f>SUM(L4:L15)</f>
        <v>11</v>
      </c>
      <c r="M16" s="15">
        <f>SUM(M4:M15)</f>
        <v>75</v>
      </c>
      <c r="N16" s="15"/>
      <c r="O16" s="15">
        <f t="shared" ref="O16:X16" si="19">SUM(O4:O15)</f>
        <v>118</v>
      </c>
      <c r="P16" s="15">
        <f t="shared" si="19"/>
        <v>1.7098971163599479</v>
      </c>
      <c r="Q16" s="15">
        <f t="shared" si="19"/>
        <v>534</v>
      </c>
      <c r="R16" s="15">
        <f t="shared" si="19"/>
        <v>8.05416536095181</v>
      </c>
      <c r="S16" s="15">
        <f t="shared" si="19"/>
        <v>0</v>
      </c>
      <c r="T16" s="15">
        <f t="shared" si="19"/>
        <v>0</v>
      </c>
      <c r="U16" s="15">
        <f t="shared" si="19"/>
        <v>0</v>
      </c>
      <c r="V16" s="23">
        <f t="shared" si="19"/>
        <v>0</v>
      </c>
      <c r="W16" s="23">
        <f t="shared" si="19"/>
        <v>0</v>
      </c>
      <c r="X16" s="15">
        <f t="shared" si="19"/>
        <v>0</v>
      </c>
      <c r="Y16" s="23">
        <f>X16/60</f>
        <v>0</v>
      </c>
      <c r="Z16" s="15">
        <f t="shared" ref="Z16" si="20">SUM(Z4:Z15)</f>
        <v>0</v>
      </c>
      <c r="AA16" s="23">
        <f>SUM(AA4:AA15)</f>
        <v>0</v>
      </c>
      <c r="AB16" s="23">
        <f>SUM(AB4:AB15)</f>
        <v>0</v>
      </c>
      <c r="AC16" s="15">
        <f>SUM(AC4:AC15)</f>
        <v>0</v>
      </c>
    </row>
    <row r="18" spans="1:4" x14ac:dyDescent="0.25">
      <c r="A18" t="s">
        <v>35</v>
      </c>
      <c r="B18" s="40">
        <f>AVERAGE(B4:B15)</f>
        <v>272.83333333333331</v>
      </c>
      <c r="C18" s="40">
        <f t="shared" ref="C18:D18" si="21">AVERAGE(C4:C15)</f>
        <v>48494.666666666664</v>
      </c>
      <c r="D18" s="40">
        <f t="shared" si="21"/>
        <v>1229.4166666666667</v>
      </c>
    </row>
  </sheetData>
  <mergeCells count="1">
    <mergeCell ref="O2:P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29"/>
  <sheetViews>
    <sheetView workbookViewId="0">
      <selection activeCell="D24" sqref="D24"/>
    </sheetView>
  </sheetViews>
  <sheetFormatPr defaultRowHeight="15" x14ac:dyDescent="0.25"/>
  <cols>
    <col min="1" max="1" width="19.5703125" bestFit="1" customWidth="1"/>
    <col min="2" max="2" width="16.42578125" bestFit="1" customWidth="1"/>
    <col min="3" max="3" width="16.28515625" bestFit="1" customWidth="1"/>
    <col min="4" max="4" width="16.42578125" bestFit="1" customWidth="1"/>
    <col min="5" max="5" width="11.42578125" bestFit="1" customWidth="1"/>
    <col min="6" max="6" width="11.5703125" bestFit="1" customWidth="1"/>
  </cols>
  <sheetData>
    <row r="4" spans="1:6" x14ac:dyDescent="0.25">
      <c r="B4" t="s">
        <v>38</v>
      </c>
      <c r="C4" t="s">
        <v>39</v>
      </c>
      <c r="D4" t="s">
        <v>40</v>
      </c>
    </row>
    <row r="5" spans="1:6" x14ac:dyDescent="0.25">
      <c r="A5" t="s">
        <v>37</v>
      </c>
      <c r="B5" s="40">
        <f>'2018'!B58</f>
        <v>288.16666666666669</v>
      </c>
      <c r="C5" s="40">
        <f>'2018'!C58</f>
        <v>51206</v>
      </c>
      <c r="D5" s="40">
        <f>'2018'!D58</f>
        <v>1270.6666666666667</v>
      </c>
      <c r="E5" s="1"/>
      <c r="F5" s="1"/>
    </row>
    <row r="6" spans="1:6" x14ac:dyDescent="0.25">
      <c r="A6" t="s">
        <v>36</v>
      </c>
      <c r="B6" s="40">
        <f>'2017'!B18</f>
        <v>272.83333333333331</v>
      </c>
      <c r="C6" s="40">
        <f>'2017'!C18</f>
        <v>48494.666666666664</v>
      </c>
      <c r="D6" s="40">
        <f>'2017'!D18</f>
        <v>1229.4166666666667</v>
      </c>
      <c r="E6" s="1"/>
      <c r="F6" s="1"/>
    </row>
    <row r="7" spans="1:6" x14ac:dyDescent="0.25">
      <c r="A7" s="41" t="s">
        <v>41</v>
      </c>
      <c r="B7" s="40">
        <f>B5-B6</f>
        <v>15.333333333333371</v>
      </c>
      <c r="C7" s="40">
        <f>C5-C6</f>
        <v>2711.3333333333358</v>
      </c>
      <c r="D7" s="40">
        <f>D5-D6</f>
        <v>41.25</v>
      </c>
      <c r="E7" s="6"/>
      <c r="F7" s="6"/>
    </row>
    <row r="8" spans="1:6" x14ac:dyDescent="0.25">
      <c r="A8" s="41" t="s">
        <v>42</v>
      </c>
      <c r="B8" s="44">
        <f>B7/B6</f>
        <v>5.6200366524129651E-2</v>
      </c>
      <c r="C8" s="44">
        <f>C7/C6</f>
        <v>5.5909928239531545E-2</v>
      </c>
      <c r="D8" s="44">
        <f>D7/D6</f>
        <v>3.3552497797058226E-2</v>
      </c>
      <c r="E8" s="1"/>
      <c r="F8" s="1"/>
    </row>
    <row r="9" spans="1:6" x14ac:dyDescent="0.25">
      <c r="B9" s="43"/>
    </row>
    <row r="10" spans="1:6" x14ac:dyDescent="0.25">
      <c r="B10" s="42"/>
    </row>
    <row r="12" spans="1:6" x14ac:dyDescent="0.25">
      <c r="B12" t="s">
        <v>38</v>
      </c>
      <c r="C12" t="s">
        <v>39</v>
      </c>
      <c r="D12" t="s">
        <v>40</v>
      </c>
    </row>
    <row r="13" spans="1:6" x14ac:dyDescent="0.25">
      <c r="A13" t="s">
        <v>37</v>
      </c>
      <c r="B13">
        <v>287</v>
      </c>
      <c r="C13">
        <v>51073</v>
      </c>
      <c r="D13">
        <v>1270</v>
      </c>
    </row>
    <row r="14" spans="1:6" x14ac:dyDescent="0.25">
      <c r="A14" t="s">
        <v>36</v>
      </c>
      <c r="B14">
        <v>273</v>
      </c>
      <c r="C14">
        <v>48495</v>
      </c>
      <c r="D14">
        <v>1229</v>
      </c>
    </row>
    <row r="15" spans="1:6" x14ac:dyDescent="0.25">
      <c r="A15" s="41" t="s">
        <v>42</v>
      </c>
      <c r="B15" s="45">
        <v>0.05</v>
      </c>
      <c r="C15" s="45">
        <v>0.05</v>
      </c>
      <c r="D15" s="45">
        <v>0.03</v>
      </c>
    </row>
    <row r="18" spans="1:4" x14ac:dyDescent="0.25">
      <c r="B18" t="s">
        <v>38</v>
      </c>
      <c r="C18" t="s">
        <v>39</v>
      </c>
      <c r="D18" t="s">
        <v>40</v>
      </c>
    </row>
    <row r="19" spans="1:4" x14ac:dyDescent="0.25">
      <c r="A19" s="41" t="s">
        <v>42</v>
      </c>
      <c r="B19" s="45">
        <v>0.05</v>
      </c>
      <c r="C19" s="45">
        <v>0.05</v>
      </c>
      <c r="D19" s="45">
        <v>0.03</v>
      </c>
    </row>
    <row r="21" spans="1:4" x14ac:dyDescent="0.25">
      <c r="B21" t="s">
        <v>39</v>
      </c>
    </row>
    <row r="22" spans="1:4" x14ac:dyDescent="0.25">
      <c r="A22" t="s">
        <v>43</v>
      </c>
      <c r="B22">
        <v>51206</v>
      </c>
    </row>
    <row r="23" spans="1:4" x14ac:dyDescent="0.25">
      <c r="A23" t="s">
        <v>44</v>
      </c>
      <c r="B23">
        <v>48495</v>
      </c>
    </row>
    <row r="24" spans="1:4" x14ac:dyDescent="0.25">
      <c r="A24" s="41" t="s">
        <v>41</v>
      </c>
      <c r="B24" s="45">
        <v>0.06</v>
      </c>
    </row>
    <row r="26" spans="1:4" x14ac:dyDescent="0.25">
      <c r="B26" t="s">
        <v>40</v>
      </c>
    </row>
    <row r="27" spans="1:4" x14ac:dyDescent="0.25">
      <c r="A27" t="s">
        <v>43</v>
      </c>
      <c r="B27">
        <v>1271</v>
      </c>
    </row>
    <row r="28" spans="1:4" x14ac:dyDescent="0.25">
      <c r="A28" t="s">
        <v>44</v>
      </c>
      <c r="B28">
        <v>1229</v>
      </c>
    </row>
    <row r="29" spans="1:4" x14ac:dyDescent="0.25">
      <c r="A29" s="41" t="s">
        <v>41</v>
      </c>
      <c r="B29" s="45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2017</vt:lpstr>
      <vt:lpstr>Rata-rata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mfk</dc:creator>
  <cp:lastModifiedBy>MFK</cp:lastModifiedBy>
  <dcterms:created xsi:type="dcterms:W3CDTF">2018-09-24T07:33:14Z</dcterms:created>
  <dcterms:modified xsi:type="dcterms:W3CDTF">2018-12-26T06:51:04Z</dcterms:modified>
</cp:coreProperties>
</file>